
<file path=[Content_Types].xml><?xml version="1.0" encoding="utf-8"?>
<Types xmlns="http://schemas.openxmlformats.org/package/2006/content-types">
  <Override PartName="/xl/chartsheets/sheet17.xml" ContentType="application/vnd.openxmlformats-officedocument.spreadsheetml.chartsheet+xml"/>
  <Override PartName="/xl/theme/themeOverride4.xml" ContentType="application/vnd.openxmlformats-officedocument.themeOverride+xml"/>
  <Override PartName="/xl/worksheets/sheet13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39.xml" ContentType="application/vnd.openxmlformats-officedocument.drawing+xml"/>
  <Override PartName="/customXml/itemProps1.xml" ContentType="application/vnd.openxmlformats-officedocument.customXmlProperties+xml"/>
  <Override PartName="/xl/worksheets/sheet7.xml" ContentType="application/vnd.openxmlformats-officedocument.spreadsheetml.worksheet+xml"/>
  <Override PartName="/xl/chartsheets/sheet13.xml" ContentType="application/vnd.openxmlformats-officedocument.spreadsheetml.chartsheet+xml"/>
  <Override PartName="/xl/drawings/drawing17.xml" ContentType="application/vnd.openxmlformats-officedocument.drawing+xml"/>
  <Override PartName="/xl/drawings/drawing28.xml" ContentType="application/vnd.openxmlformats-officedocument.drawingml.chartshapes+xml"/>
  <Override PartName="/xl/theme/themeOverride17.xml" ContentType="application/vnd.openxmlformats-officedocument.themeOverride+xml"/>
  <Override PartName="/xl/drawings/drawing46.xml" ContentType="application/vnd.openxmlformats-officedocument.drawingml.chartshapes+xml"/>
  <Default Extension="xml" ContentType="application/xml"/>
  <Override PartName="/xl/drawings/drawing2.xml" ContentType="application/vnd.openxmlformats-officedocument.drawingml.chartshapes+xml"/>
  <Override PartName="/xl/comments4.xml" ContentType="application/vnd.openxmlformats-officedocument.spreadsheetml.comments+xml"/>
  <Override PartName="/xl/drawings/drawing35.xml" ContentType="application/vnd.openxmlformats-officedocument.drawingml.chartshapes+xml"/>
  <Override PartName="/xl/drawings/drawing53.xml" ContentType="application/vnd.openxmlformats-officedocument.drawing+xml"/>
  <Override PartName="/xl/theme/themeOverride24.xml" ContentType="application/vnd.openxmlformats-officedocument.themeOverride+xml"/>
  <Override PartName="/xl/worksheets/sheet3.xml" ContentType="application/vnd.openxmlformats-officedocument.spreadsheetml.worksheet+xml"/>
  <Override PartName="/xl/chartsheets/sheet8.xml" ContentType="application/vnd.openxmlformats-officedocument.spreadsheetml.chart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theme/themeOverride13.xml" ContentType="application/vnd.openxmlformats-officedocument.themeOverride+xml"/>
  <Override PartName="/xl/drawings/drawing42.xml" ContentType="application/vnd.openxmlformats-officedocument.drawingml.chartshapes+xml"/>
  <Override PartName="/docProps/custom.xml" ContentType="application/vnd.openxmlformats-officedocument.custom-properties+xml"/>
  <Override PartName="/xl/chartsheets/sheet4.xml" ContentType="application/vnd.openxmlformats-officedocument.spreadsheetml.chartsheet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theme/themeOverride20.xml" ContentType="application/vnd.openxmlformats-officedocument.themeOverride+xml"/>
  <Override PartName="/xl/sharedStrings.xml" ContentType="application/vnd.openxmlformats-officedocument.spreadsheetml.sharedStrings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charts/chart9.xml" ContentType="application/vnd.openxmlformats-officedocument.drawingml.chart+xml"/>
  <Override PartName="/xl/charts/chart12.xml" ContentType="application/vnd.openxmlformats-officedocument.drawingml.chart+xml"/>
  <Override PartName="/xl/chartsheets/sheet18.xml" ContentType="application/vnd.openxmlformats-officedocument.spreadsheetml.chartsheet+xml"/>
  <Default Extension="bin" ContentType="application/vnd.openxmlformats-officedocument.spreadsheetml.printerSettings"/>
  <Default Extension="png" ContentType="image/png"/>
  <Override PartName="/xl/theme/themeOverride5.xml" ContentType="application/vnd.openxmlformats-officedocument.themeOverride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29.xml" ContentType="application/vnd.openxmlformats-officedocument.drawing+xml"/>
  <Override PartName="/xl/worksheets/sheet8.xml" ContentType="application/vnd.openxmlformats-officedocument.spreadsheetml.worksheet+xml"/>
  <Override PartName="/xl/chartsheets/sheet14.xml" ContentType="application/vnd.openxmlformats-officedocument.spreadsheetml.chartsheet+xml"/>
  <Override PartName="/xl/theme/themeOverride1.xml" ContentType="application/vnd.openxmlformats-officedocument.themeOverride+xml"/>
  <Override PartName="/xl/drawings/drawing18.xml" ContentType="application/vnd.openxmlformats-officedocument.drawing+xml"/>
  <Override PartName="/xl/drawings/drawing36.xml" ContentType="application/vnd.openxmlformats-officedocument.drawing+xml"/>
  <Override PartName="/xl/theme/themeOverride18.xml" ContentType="application/vnd.openxmlformats-officedocument.themeOverride+xml"/>
  <Override PartName="/xl/drawings/drawing47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chartsheets/sheet9.xml" ContentType="application/vnd.openxmlformats-officedocument.spreadsheetml.chart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xl/drawings/drawing25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ml.chartshapes+xml"/>
  <Override PartName="/xl/theme/themeOverride25.xml" ContentType="application/vnd.openxmlformats-officedocument.themeOverride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hartsheets/sheet7.xml" ContentType="application/vnd.openxmlformats-officedocument.spreadsheetml.chartsheet+xml"/>
  <Override PartName="/xl/chartsheets/sheet10.xml" ContentType="application/vnd.openxmlformats-officedocument.spreadsheetml.chartsheet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drawings/drawing14.xml" ContentType="application/vnd.openxmlformats-officedocument.drawingml.chartshapes+xml"/>
  <Override PartName="/xl/drawings/drawing23.xml" ContentType="application/vnd.openxmlformats-officedocument.drawingml.chartshapes+xml"/>
  <Override PartName="/xl/drawings/drawing32.xml" ContentType="application/vnd.openxmlformats-officedocument.drawing+xml"/>
  <Override PartName="/xl/theme/themeOverride14.xml" ContentType="application/vnd.openxmlformats-officedocument.themeOverride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theme/themeOverride23.xml" ContentType="application/vnd.openxmlformats-officedocument.themeOverride+xml"/>
  <Override PartName="/xl/drawings/drawing52.xml" ContentType="application/vnd.openxmlformats-officedocument.drawingml.chartshapes+xml"/>
  <Override PartName="/xl/chartsheets/sheet5.xml" ContentType="application/vnd.openxmlformats-officedocument.spreadsheetml.chartsheet+xml"/>
  <Default Extension="vml" ContentType="application/vnd.openxmlformats-officedocument.vmlDrawing"/>
  <Override PartName="/xl/comments1.xml" ContentType="application/vnd.openxmlformats-officedocument.spreadsheetml.comments+xml"/>
  <Default Extension="tiff" ContentType="image/tiff"/>
  <Override PartName="/xl/drawings/drawing12.xml" ContentType="application/vnd.openxmlformats-officedocument.drawingml.chartshapes+xml"/>
  <Override PartName="/xl/drawings/drawing21.xml" ContentType="application/vnd.openxmlformats-officedocument.drawingml.chartshapes+xml"/>
  <Override PartName="/xl/theme/themeOverride12.xml" ContentType="application/vnd.openxmlformats-officedocument.themeOverride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theme/themeOverride21.xml" ContentType="application/vnd.openxmlformats-officedocument.themeOverride+xml"/>
  <Override PartName="/xl/drawings/drawing50.xml" ContentType="application/vnd.openxmlformats-officedocument.drawingml.chartshapes+xml"/>
  <Override PartName="/xl/calcChain.xml" ContentType="application/vnd.openxmlformats-officedocument.spreadsheetml.calcChain+xml"/>
  <Override PartName="/xl/chartsheets/sheet3.xml" ContentType="application/vnd.openxmlformats-officedocument.spreadsheetml.chartsheet+xml"/>
  <Override PartName="/xl/drawings/drawing10.xml" ContentType="application/vnd.openxmlformats-officedocument.drawing+xml"/>
  <Override PartName="/xl/theme/themeOverride8.xml" ContentType="application/vnd.openxmlformats-officedocument.themeOverride+xml"/>
  <Override PartName="/xl/theme/themeOverride10.xml" ContentType="application/vnd.openxmlformats-officedocument.themeOverride+xml"/>
  <Override PartName="/xl/charts/chart13.xml" ContentType="application/vnd.openxmlformats-officedocument.drawingml.chart+xml"/>
  <Override PartName="/xl/charts/chart15.xml" ContentType="application/vnd.openxmlformats-officedocument.drawingml.chart+xml"/>
  <Override PartName="/xl/charts/chart24.xml" ContentType="application/vnd.openxmlformats-officedocument.drawingml.chart+xml"/>
  <Override PartName="/xl/chartsheets/sheet1.xml" ContentType="application/vnd.openxmlformats-officedocument.spreadsheetml.chartsheet+xml"/>
  <Override PartName="/xl/chartsheets/sheet19.xml" ContentType="application/vnd.openxmlformats-officedocument.spreadsheetml.chartsheet+xml"/>
  <Override PartName="/xl/theme/themeOverride6.xml" ContentType="application/vnd.openxmlformats-officedocument.themeOverride+xml"/>
  <Override PartName="/xl/charts/chart8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docProps/core.xml" ContentType="application/vnd.openxmlformats-package.core-properties+xml"/>
  <Override PartName="/xl/charts/chart6.xml" ContentType="application/vnd.openxmlformats-officedocument.drawingml.chart+xml"/>
  <Override PartName="/xl/charts/chart20.xml" ContentType="application/vnd.openxmlformats-officedocument.drawingml.chart+xml"/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chartsheets/sheet15.xml" ContentType="application/vnd.openxmlformats-officedocument.spreadsheetml.chartsheet+xml"/>
  <Override PartName="/xl/theme/theme1.xml" ContentType="application/vnd.openxmlformats-officedocument.theme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drawings/drawing19.xml" ContentType="application/vnd.openxmlformats-officedocument.drawingml.chartshapes+xml"/>
  <Override PartName="/xl/theme/themeOverride19.xml" ContentType="application/vnd.openxmlformats-officedocument.themeOverride+xml"/>
  <Override PartName="/xl/drawings/drawing48.xml" ContentType="application/vnd.openxmlformats-officedocument.drawingml.chartshapes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omments6.xml" ContentType="application/vnd.openxmlformats-officedocument.spreadsheetml.comments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chartsheets/sheet11.xml" ContentType="application/vnd.openxmlformats-officedocument.spreadsheetml.chartsheet+xml"/>
  <Override PartName="/xl/drawings/drawing15.xml" ContentType="application/vnd.openxmlformats-officedocument.drawing+xml"/>
  <Override PartName="/xl/drawings/drawing26.xml" ContentType="application/vnd.openxmlformats-officedocument.drawingml.chartshapes+xml"/>
  <Override PartName="/xl/theme/themeOverride15.xml" ContentType="application/vnd.openxmlformats-officedocument.themeOverride+xml"/>
  <Override PartName="/xl/drawings/drawing44.xml" ContentType="application/vnd.openxmlformats-officedocument.drawingml.chartshapes+xml"/>
  <Override PartName="/xl/chartsheets/sheet6.xml" ContentType="application/vnd.openxmlformats-officedocument.spreadsheetml.chartsheet+xml"/>
  <Override PartName="/xl/comments2.xml" ContentType="application/vnd.openxmlformats-officedocument.spreadsheetml.comments+xml"/>
  <Override PartName="/xl/drawings/drawing22.xml" ContentType="application/vnd.openxmlformats-officedocument.drawing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theme/themeOverride22.xml" ContentType="application/vnd.openxmlformats-officedocument.themeOverride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theme/themeOverride11.xml" ContentType="application/vnd.openxmlformats-officedocument.themeOverride+xml"/>
  <Override PartName="/xl/drawings/drawing40.xml" ContentType="application/vnd.openxmlformats-officedocument.drawingml.chartshapes+xml"/>
  <Override PartName="/xl/charts/chart25.xml" ContentType="application/vnd.openxmlformats-officedocument.drawingml.chart+xml"/>
  <Override PartName="/xl/chartsheets/sheet2.xml" ContentType="application/vnd.openxmlformats-officedocument.spreadsheetml.chartsheet+xml"/>
  <Override PartName="/xl/charts/chart14.xml" ContentType="application/vnd.openxmlformats-officedocument.drawingml.chart+xml"/>
  <Override PartName="/xl/theme/themeOverride7.xml" ContentType="application/vnd.openxmlformats-officedocument.themeOverride+xml"/>
  <Override PartName="/xl/charts/chart21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chartsheets/sheet16.xml" ContentType="application/vnd.openxmlformats-officedocument.spreadsheetml.chartsheet+xml"/>
  <Override PartName="/xl/theme/themeOverride3.xml" ContentType="application/vnd.openxmlformats-officedocument.themeOverride+xml"/>
  <Override PartName="/xl/drawings/drawing38.xml" ContentType="application/vnd.openxmlformats-officedocument.drawingml.chartshapes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27.xml" ContentType="application/vnd.openxmlformats-officedocument.drawing+xml"/>
  <Override PartName="/xl/comments7.xml" ContentType="application/vnd.openxmlformats-officedocument.spreadsheetml.comments+xml"/>
  <Override PartName="/xl/drawings/drawing45.xml" ContentType="application/vnd.openxmlformats-officedocument.drawing+xml"/>
  <Override PartName="/xl/drawings/drawing56.xml" ContentType="application/vnd.openxmlformats-officedocument.drawingml.chartshapes+xml"/>
  <Override PartName="/xl/chartsheets/sheet12.xml" ContentType="application/vnd.openxmlformats-officedocument.spreadsheetml.chartsheet+xml"/>
  <Override PartName="/xl/drawings/drawing16.xml" ContentType="application/vnd.openxmlformats-officedocument.drawingml.chartshapes+xml"/>
  <Override PartName="/xl/drawings/drawing34.xml" ContentType="application/vnd.openxmlformats-officedocument.drawing+xml"/>
  <Override PartName="/xl/theme/themeOverride16.xml" ContentType="application/vnd.openxmlformats-officedocument.themeOverrid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60" yWindow="1260" windowWidth="24240" windowHeight="13740" tabRatio="947"/>
  </bookViews>
  <sheets>
    <sheet name="Estação" sheetId="1" r:id="rId1"/>
    <sheet name="Parâmetros" sheetId="2" state="hidden" r:id="rId2"/>
    <sheet name="O3" sheetId="5" r:id="rId3"/>
    <sheet name="CALC. O3" sheetId="22" state="hidden" r:id="rId4"/>
    <sheet name="O3 - CONAMA" sheetId="23" r:id="rId5"/>
    <sheet name="IQA - O3" sheetId="24" r:id="rId6"/>
    <sheet name="CO" sheetId="8" r:id="rId7"/>
    <sheet name="CALC. CO" sheetId="25" state="hidden" r:id="rId8"/>
    <sheet name="CO - CONAMA" sheetId="26" r:id="rId9"/>
    <sheet name="IQA - CO" sheetId="27" r:id="rId10"/>
    <sheet name="NOx" sheetId="10" r:id="rId11"/>
    <sheet name="CALC. NO2" sheetId="28" state="hidden" r:id="rId12"/>
    <sheet name="NO2 - CONAMA" sheetId="29" r:id="rId13"/>
    <sheet name="IQA - NO2" sheetId="30" r:id="rId14"/>
    <sheet name="SO2" sheetId="9" r:id="rId15"/>
    <sheet name="CALC. SO2" sheetId="31" state="hidden" r:id="rId16"/>
    <sheet name="SO2 - CONAMA" sheetId="32" r:id="rId17"/>
    <sheet name="IQA - SO2" sheetId="33" r:id="rId18"/>
    <sheet name="MP" sheetId="12" r:id="rId19"/>
    <sheet name="CALC. PM2,5" sheetId="34" state="hidden" r:id="rId20"/>
    <sheet name="PM2,5 - CONAMA" sheetId="35" r:id="rId21"/>
    <sheet name="IQA - PM2,5" sheetId="36" r:id="rId22"/>
    <sheet name="CALC. PM10" sheetId="37" state="hidden" r:id="rId23"/>
    <sheet name="PM10 - CONAMA" sheetId="38" r:id="rId24"/>
    <sheet name="IQA - PM10" sheetId="39" r:id="rId25"/>
    <sheet name="Temp." sheetId="15" r:id="rId26"/>
    <sheet name="TA" sheetId="14" r:id="rId27"/>
    <sheet name="UR" sheetId="16" r:id="rId28"/>
    <sheet name="PA" sheetId="18" r:id="rId29"/>
    <sheet name="RS" sheetId="17" r:id="rId30"/>
    <sheet name="VV" sheetId="19" r:id="rId31"/>
    <sheet name="DV" sheetId="20" r:id="rId32"/>
    <sheet name="PP" sheetId="21" r:id="rId33"/>
  </sheets>
  <calcPr calcId="125725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82" i="2"/>
  <c r="E582"/>
  <c r="F582"/>
  <c r="G582"/>
  <c r="B593" i="28" s="1"/>
  <c r="C593" s="1"/>
  <c r="H582" i="2"/>
  <c r="I582"/>
  <c r="J582"/>
  <c r="K582"/>
  <c r="J593" i="28" l="1"/>
  <c r="K593" s="1"/>
  <c r="D593"/>
  <c r="H593"/>
  <c r="I593" s="1"/>
  <c r="L593"/>
  <c r="M593" s="1"/>
  <c r="F593"/>
  <c r="G593" s="1"/>
  <c r="B66" i="2"/>
  <c r="E593" i="28" l="1"/>
  <c r="N593" s="1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13" i="37" l="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34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31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13" i="25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R994" i="1" l="1"/>
  <c r="R995" s="1"/>
  <c r="Q994"/>
  <c r="Q995" s="1"/>
  <c r="P994"/>
  <c r="P995" s="1"/>
  <c r="O994"/>
  <c r="O995" s="1"/>
  <c r="N994"/>
  <c r="N995" s="1"/>
  <c r="M994"/>
  <c r="M995" s="1"/>
  <c r="L994"/>
  <c r="L995" s="1"/>
  <c r="K994"/>
  <c r="K995" s="1"/>
  <c r="J994"/>
  <c r="J995" s="1"/>
  <c r="I994"/>
  <c r="I995" s="1"/>
  <c r="H994"/>
  <c r="H995" s="1"/>
  <c r="G994"/>
  <c r="G995" s="1"/>
  <c r="F994"/>
  <c r="F995" s="1"/>
  <c r="E994"/>
  <c r="E995" s="1"/>
  <c r="D994"/>
  <c r="D995" s="1"/>
  <c r="C994"/>
  <c r="C995" s="1"/>
  <c r="R962"/>
  <c r="R963" s="1"/>
  <c r="Q962"/>
  <c r="Q963" s="1"/>
  <c r="P962"/>
  <c r="P963" s="1"/>
  <c r="O962"/>
  <c r="O963" s="1"/>
  <c r="N962"/>
  <c r="N963" s="1"/>
  <c r="M962"/>
  <c r="M963" s="1"/>
  <c r="L962"/>
  <c r="L963" s="1"/>
  <c r="K962"/>
  <c r="K963" s="1"/>
  <c r="J962"/>
  <c r="J963" s="1"/>
  <c r="I962"/>
  <c r="I963" s="1"/>
  <c r="H962"/>
  <c r="H963" s="1"/>
  <c r="G962"/>
  <c r="G963" s="1"/>
  <c r="F962"/>
  <c r="F963" s="1"/>
  <c r="E962"/>
  <c r="E963" s="1"/>
  <c r="D962"/>
  <c r="D963" s="1"/>
  <c r="C962"/>
  <c r="C963" s="1"/>
  <c r="R930"/>
  <c r="R931" s="1"/>
  <c r="Q930"/>
  <c r="Q931" s="1"/>
  <c r="P930"/>
  <c r="P931" s="1"/>
  <c r="O930"/>
  <c r="O931" s="1"/>
  <c r="N930"/>
  <c r="N931" s="1"/>
  <c r="M930"/>
  <c r="M931" s="1"/>
  <c r="L930"/>
  <c r="L931" s="1"/>
  <c r="K930"/>
  <c r="K931" s="1"/>
  <c r="J930"/>
  <c r="J931" s="1"/>
  <c r="I930"/>
  <c r="I931" s="1"/>
  <c r="H930"/>
  <c r="H931" s="1"/>
  <c r="G930"/>
  <c r="G931" s="1"/>
  <c r="F930"/>
  <c r="F931" s="1"/>
  <c r="E930"/>
  <c r="E931" s="1"/>
  <c r="D930"/>
  <c r="D931" s="1"/>
  <c r="C930"/>
  <c r="C931" s="1"/>
  <c r="R898"/>
  <c r="R899" s="1"/>
  <c r="Q898"/>
  <c r="Q899" s="1"/>
  <c r="P898"/>
  <c r="P899" s="1"/>
  <c r="O898"/>
  <c r="O899" s="1"/>
  <c r="N898"/>
  <c r="N899" s="1"/>
  <c r="M898"/>
  <c r="M899" s="1"/>
  <c r="L898"/>
  <c r="L899" s="1"/>
  <c r="K898"/>
  <c r="K899" s="1"/>
  <c r="J898"/>
  <c r="J899" s="1"/>
  <c r="I898"/>
  <c r="I899" s="1"/>
  <c r="H898"/>
  <c r="H899" s="1"/>
  <c r="G898"/>
  <c r="G899" s="1"/>
  <c r="F898"/>
  <c r="F899" s="1"/>
  <c r="E898"/>
  <c r="E899" s="1"/>
  <c r="D898"/>
  <c r="D899" s="1"/>
  <c r="C898"/>
  <c r="C899" s="1"/>
  <c r="R866"/>
  <c r="R867" s="1"/>
  <c r="Q866"/>
  <c r="Q867" s="1"/>
  <c r="P866"/>
  <c r="P867" s="1"/>
  <c r="O866"/>
  <c r="O867" s="1"/>
  <c r="N866"/>
  <c r="N867" s="1"/>
  <c r="M866"/>
  <c r="M867" s="1"/>
  <c r="L866"/>
  <c r="L867" s="1"/>
  <c r="K866"/>
  <c r="K867" s="1"/>
  <c r="J866"/>
  <c r="J867" s="1"/>
  <c r="I866"/>
  <c r="I867" s="1"/>
  <c r="H866"/>
  <c r="H867" s="1"/>
  <c r="G866"/>
  <c r="G867" s="1"/>
  <c r="F866"/>
  <c r="F867" s="1"/>
  <c r="E866"/>
  <c r="E867" s="1"/>
  <c r="D866"/>
  <c r="D867" s="1"/>
  <c r="C866"/>
  <c r="C867" s="1"/>
  <c r="R834"/>
  <c r="R835" s="1"/>
  <c r="Q834"/>
  <c r="Q835" s="1"/>
  <c r="P834"/>
  <c r="P835" s="1"/>
  <c r="O834"/>
  <c r="O835" s="1"/>
  <c r="N834"/>
  <c r="N835" s="1"/>
  <c r="M834"/>
  <c r="M835" s="1"/>
  <c r="L834"/>
  <c r="L835" s="1"/>
  <c r="K834"/>
  <c r="K835" s="1"/>
  <c r="J834"/>
  <c r="J835" s="1"/>
  <c r="I834"/>
  <c r="I835" s="1"/>
  <c r="H834"/>
  <c r="H835" s="1"/>
  <c r="G834"/>
  <c r="G835" s="1"/>
  <c r="F834"/>
  <c r="F835" s="1"/>
  <c r="E834"/>
  <c r="E835" s="1"/>
  <c r="D834"/>
  <c r="D835" s="1"/>
  <c r="C834"/>
  <c r="C835" s="1"/>
  <c r="R802"/>
  <c r="R803" s="1"/>
  <c r="Q802"/>
  <c r="Q803" s="1"/>
  <c r="P802"/>
  <c r="P803" s="1"/>
  <c r="O802"/>
  <c r="O803" s="1"/>
  <c r="N802"/>
  <c r="N803" s="1"/>
  <c r="M802"/>
  <c r="M803" s="1"/>
  <c r="L802"/>
  <c r="L803" s="1"/>
  <c r="K802"/>
  <c r="K803" s="1"/>
  <c r="J802"/>
  <c r="J803" s="1"/>
  <c r="I802"/>
  <c r="I803" s="1"/>
  <c r="H802"/>
  <c r="H803" s="1"/>
  <c r="G802"/>
  <c r="G803" s="1"/>
  <c r="F802"/>
  <c r="F803" s="1"/>
  <c r="E802"/>
  <c r="E803" s="1"/>
  <c r="D802"/>
  <c r="D803" s="1"/>
  <c r="C802"/>
  <c r="C803" s="1"/>
  <c r="R770"/>
  <c r="R771" s="1"/>
  <c r="Q770"/>
  <c r="Q771" s="1"/>
  <c r="P770"/>
  <c r="P771" s="1"/>
  <c r="O770"/>
  <c r="O771" s="1"/>
  <c r="N770"/>
  <c r="N771" s="1"/>
  <c r="M770"/>
  <c r="M771" s="1"/>
  <c r="L770"/>
  <c r="L771" s="1"/>
  <c r="K770"/>
  <c r="K771" s="1"/>
  <c r="J770"/>
  <c r="J771" s="1"/>
  <c r="I770"/>
  <c r="I771" s="1"/>
  <c r="H770"/>
  <c r="H771" s="1"/>
  <c r="G770"/>
  <c r="G771" s="1"/>
  <c r="F770"/>
  <c r="F771" s="1"/>
  <c r="E770"/>
  <c r="E771" s="1"/>
  <c r="D770"/>
  <c r="D771" s="1"/>
  <c r="C770"/>
  <c r="C771" s="1"/>
  <c r="R738"/>
  <c r="R739" s="1"/>
  <c r="Q738"/>
  <c r="Q739" s="1"/>
  <c r="P738"/>
  <c r="P739" s="1"/>
  <c r="O738"/>
  <c r="O739" s="1"/>
  <c r="N738"/>
  <c r="N739" s="1"/>
  <c r="M738"/>
  <c r="M739" s="1"/>
  <c r="L738"/>
  <c r="L739" s="1"/>
  <c r="K738"/>
  <c r="K739" s="1"/>
  <c r="J738"/>
  <c r="J739" s="1"/>
  <c r="I738"/>
  <c r="I739" s="1"/>
  <c r="H738"/>
  <c r="H739" s="1"/>
  <c r="G738"/>
  <c r="G739" s="1"/>
  <c r="F738"/>
  <c r="F739" s="1"/>
  <c r="E738"/>
  <c r="E739" s="1"/>
  <c r="D738"/>
  <c r="D739" s="1"/>
  <c r="C738"/>
  <c r="C739" s="1"/>
  <c r="R706"/>
  <c r="R707" s="1"/>
  <c r="Q706"/>
  <c r="Q707" s="1"/>
  <c r="P706"/>
  <c r="P707" s="1"/>
  <c r="O706"/>
  <c r="O707" s="1"/>
  <c r="N706"/>
  <c r="N707" s="1"/>
  <c r="M706"/>
  <c r="M707" s="1"/>
  <c r="L706"/>
  <c r="L707" s="1"/>
  <c r="K706"/>
  <c r="K707" s="1"/>
  <c r="J706"/>
  <c r="J707" s="1"/>
  <c r="I706"/>
  <c r="I707" s="1"/>
  <c r="H706"/>
  <c r="H707" s="1"/>
  <c r="G706"/>
  <c r="G707" s="1"/>
  <c r="F706"/>
  <c r="F707" s="1"/>
  <c r="E706"/>
  <c r="E707" s="1"/>
  <c r="D706"/>
  <c r="D707" s="1"/>
  <c r="C706"/>
  <c r="C707" s="1"/>
  <c r="R674"/>
  <c r="R675" s="1"/>
  <c r="Q674"/>
  <c r="Q675" s="1"/>
  <c r="P674"/>
  <c r="P675" s="1"/>
  <c r="O674"/>
  <c r="O675" s="1"/>
  <c r="N674"/>
  <c r="N675" s="1"/>
  <c r="M674"/>
  <c r="M675" s="1"/>
  <c r="L674"/>
  <c r="L675" s="1"/>
  <c r="K674"/>
  <c r="K675" s="1"/>
  <c r="J674"/>
  <c r="J675" s="1"/>
  <c r="I674"/>
  <c r="I675" s="1"/>
  <c r="H674"/>
  <c r="H675" s="1"/>
  <c r="G674"/>
  <c r="G675" s="1"/>
  <c r="F674"/>
  <c r="F675" s="1"/>
  <c r="E674"/>
  <c r="E675" s="1"/>
  <c r="D674"/>
  <c r="D675" s="1"/>
  <c r="C674"/>
  <c r="C675" s="1"/>
  <c r="R642"/>
  <c r="R643" s="1"/>
  <c r="Q642"/>
  <c r="Q643" s="1"/>
  <c r="P642"/>
  <c r="P643" s="1"/>
  <c r="O642"/>
  <c r="O643" s="1"/>
  <c r="N642"/>
  <c r="N643" s="1"/>
  <c r="M642"/>
  <c r="M643" s="1"/>
  <c r="L642"/>
  <c r="L643" s="1"/>
  <c r="K642"/>
  <c r="K643" s="1"/>
  <c r="J642"/>
  <c r="J643" s="1"/>
  <c r="I642"/>
  <c r="I643" s="1"/>
  <c r="H642"/>
  <c r="H643" s="1"/>
  <c r="G642"/>
  <c r="G643" s="1"/>
  <c r="F642"/>
  <c r="F643" s="1"/>
  <c r="E642"/>
  <c r="E643" s="1"/>
  <c r="D642"/>
  <c r="D643" s="1"/>
  <c r="C642"/>
  <c r="C643" s="1"/>
  <c r="R610"/>
  <c r="R611" s="1"/>
  <c r="Q610"/>
  <c r="Q611" s="1"/>
  <c r="P610"/>
  <c r="P611" s="1"/>
  <c r="O610"/>
  <c r="O611" s="1"/>
  <c r="N610"/>
  <c r="N611" s="1"/>
  <c r="M610"/>
  <c r="M611" s="1"/>
  <c r="L610"/>
  <c r="L611" s="1"/>
  <c r="K610"/>
  <c r="K611" s="1"/>
  <c r="J610"/>
  <c r="J611" s="1"/>
  <c r="I610"/>
  <c r="I611" s="1"/>
  <c r="H610"/>
  <c r="H611" s="1"/>
  <c r="G610"/>
  <c r="G611" s="1"/>
  <c r="F610"/>
  <c r="F611" s="1"/>
  <c r="E610"/>
  <c r="E611" s="1"/>
  <c r="D610"/>
  <c r="D611" s="1"/>
  <c r="C610"/>
  <c r="C611" s="1"/>
  <c r="R578"/>
  <c r="R579" s="1"/>
  <c r="Q578"/>
  <c r="Q579" s="1"/>
  <c r="P578"/>
  <c r="P579" s="1"/>
  <c r="O578"/>
  <c r="O579" s="1"/>
  <c r="N578"/>
  <c r="N579" s="1"/>
  <c r="M578"/>
  <c r="M579" s="1"/>
  <c r="L578"/>
  <c r="L579" s="1"/>
  <c r="K578"/>
  <c r="K579" s="1"/>
  <c r="J578"/>
  <c r="J579" s="1"/>
  <c r="I578"/>
  <c r="I579" s="1"/>
  <c r="H578"/>
  <c r="H579" s="1"/>
  <c r="G578"/>
  <c r="G579" s="1"/>
  <c r="F578"/>
  <c r="F579" s="1"/>
  <c r="E578"/>
  <c r="E579" s="1"/>
  <c r="D578"/>
  <c r="D579" s="1"/>
  <c r="C578"/>
  <c r="C579" s="1"/>
  <c r="R546"/>
  <c r="R547" s="1"/>
  <c r="Q546"/>
  <c r="Q547" s="1"/>
  <c r="P546"/>
  <c r="P547" s="1"/>
  <c r="O546"/>
  <c r="O547" s="1"/>
  <c r="N546"/>
  <c r="N547" s="1"/>
  <c r="M546"/>
  <c r="M547" s="1"/>
  <c r="L546"/>
  <c r="L547" s="1"/>
  <c r="K546"/>
  <c r="K547" s="1"/>
  <c r="J546"/>
  <c r="J547" s="1"/>
  <c r="I546"/>
  <c r="I547" s="1"/>
  <c r="H546"/>
  <c r="H547" s="1"/>
  <c r="G546"/>
  <c r="G547" s="1"/>
  <c r="F546"/>
  <c r="F547" s="1"/>
  <c r="E546"/>
  <c r="E547" s="1"/>
  <c r="D546"/>
  <c r="D547" s="1"/>
  <c r="C546"/>
  <c r="C547" s="1"/>
  <c r="R514"/>
  <c r="R515" s="1"/>
  <c r="Q514"/>
  <c r="Q515" s="1"/>
  <c r="P514"/>
  <c r="P515" s="1"/>
  <c r="O514"/>
  <c r="O515" s="1"/>
  <c r="N514"/>
  <c r="N515" s="1"/>
  <c r="M514"/>
  <c r="M515" s="1"/>
  <c r="L514"/>
  <c r="L515" s="1"/>
  <c r="K514"/>
  <c r="K515" s="1"/>
  <c r="J514"/>
  <c r="J515" s="1"/>
  <c r="I514"/>
  <c r="I515" s="1"/>
  <c r="H514"/>
  <c r="H515" s="1"/>
  <c r="G514"/>
  <c r="G515" s="1"/>
  <c r="F514"/>
  <c r="F515" s="1"/>
  <c r="E514"/>
  <c r="E515" s="1"/>
  <c r="D514"/>
  <c r="D515" s="1"/>
  <c r="C514"/>
  <c r="C515" s="1"/>
  <c r="R482"/>
  <c r="R483" s="1"/>
  <c r="Q482"/>
  <c r="Q483" s="1"/>
  <c r="P482"/>
  <c r="P483" s="1"/>
  <c r="O482"/>
  <c r="O483" s="1"/>
  <c r="N482"/>
  <c r="N483" s="1"/>
  <c r="M482"/>
  <c r="M483" s="1"/>
  <c r="L482"/>
  <c r="L483" s="1"/>
  <c r="K482"/>
  <c r="K483" s="1"/>
  <c r="J482"/>
  <c r="J483" s="1"/>
  <c r="I482"/>
  <c r="I483" s="1"/>
  <c r="H482"/>
  <c r="H483" s="1"/>
  <c r="G482"/>
  <c r="G483" s="1"/>
  <c r="F482"/>
  <c r="F483" s="1"/>
  <c r="E482"/>
  <c r="E483" s="1"/>
  <c r="D482"/>
  <c r="D483" s="1"/>
  <c r="C482"/>
  <c r="C483" s="1"/>
  <c r="R450"/>
  <c r="R451" s="1"/>
  <c r="Q450"/>
  <c r="Q451" s="1"/>
  <c r="P450"/>
  <c r="P451" s="1"/>
  <c r="O450"/>
  <c r="O451" s="1"/>
  <c r="N450"/>
  <c r="N451" s="1"/>
  <c r="M450"/>
  <c r="M451" s="1"/>
  <c r="L450"/>
  <c r="L451" s="1"/>
  <c r="K450"/>
  <c r="K451" s="1"/>
  <c r="J450"/>
  <c r="J451" s="1"/>
  <c r="I450"/>
  <c r="I451" s="1"/>
  <c r="H450"/>
  <c r="H451" s="1"/>
  <c r="G450"/>
  <c r="G451" s="1"/>
  <c r="F450"/>
  <c r="F451" s="1"/>
  <c r="E450"/>
  <c r="E451" s="1"/>
  <c r="D450"/>
  <c r="D451" s="1"/>
  <c r="C450"/>
  <c r="C451" s="1"/>
  <c r="R418"/>
  <c r="R419" s="1"/>
  <c r="Q418"/>
  <c r="Q419" s="1"/>
  <c r="P418"/>
  <c r="P419" s="1"/>
  <c r="O418"/>
  <c r="O419" s="1"/>
  <c r="N418"/>
  <c r="N419" s="1"/>
  <c r="M418"/>
  <c r="M419" s="1"/>
  <c r="L418"/>
  <c r="L419" s="1"/>
  <c r="K418"/>
  <c r="K419" s="1"/>
  <c r="J418"/>
  <c r="J419" s="1"/>
  <c r="I418"/>
  <c r="I419" s="1"/>
  <c r="H418"/>
  <c r="H419" s="1"/>
  <c r="G418"/>
  <c r="G419" s="1"/>
  <c r="F418"/>
  <c r="F419" s="1"/>
  <c r="E418"/>
  <c r="E419" s="1"/>
  <c r="D418"/>
  <c r="D419" s="1"/>
  <c r="C418"/>
  <c r="C419" s="1"/>
  <c r="R386"/>
  <c r="R387" s="1"/>
  <c r="Q386"/>
  <c r="Q387" s="1"/>
  <c r="P386"/>
  <c r="P387" s="1"/>
  <c r="O386"/>
  <c r="O387" s="1"/>
  <c r="N386"/>
  <c r="N387" s="1"/>
  <c r="M386"/>
  <c r="M387" s="1"/>
  <c r="L386"/>
  <c r="L387" s="1"/>
  <c r="K386"/>
  <c r="K387" s="1"/>
  <c r="J386"/>
  <c r="J387" s="1"/>
  <c r="I386"/>
  <c r="I387" s="1"/>
  <c r="H386"/>
  <c r="H387" s="1"/>
  <c r="G386"/>
  <c r="G387" s="1"/>
  <c r="F386"/>
  <c r="F387" s="1"/>
  <c r="E386"/>
  <c r="E387" s="1"/>
  <c r="D386"/>
  <c r="D387" s="1"/>
  <c r="C386"/>
  <c r="C387" s="1"/>
  <c r="R354"/>
  <c r="R355" s="1"/>
  <c r="Q354"/>
  <c r="Q355" s="1"/>
  <c r="P354"/>
  <c r="P355" s="1"/>
  <c r="O354"/>
  <c r="O355" s="1"/>
  <c r="N354"/>
  <c r="N355" s="1"/>
  <c r="M354"/>
  <c r="M355" s="1"/>
  <c r="L354"/>
  <c r="L355" s="1"/>
  <c r="K354"/>
  <c r="K355" s="1"/>
  <c r="J354"/>
  <c r="J355" s="1"/>
  <c r="I354"/>
  <c r="I355" s="1"/>
  <c r="H354"/>
  <c r="H355" s="1"/>
  <c r="G354"/>
  <c r="G355" s="1"/>
  <c r="F354"/>
  <c r="F355" s="1"/>
  <c r="E354"/>
  <c r="E355" s="1"/>
  <c r="D354"/>
  <c r="D355" s="1"/>
  <c r="C354"/>
  <c r="C355" s="1"/>
  <c r="R322"/>
  <c r="R323" s="1"/>
  <c r="Q322"/>
  <c r="Q323" s="1"/>
  <c r="P322"/>
  <c r="P323" s="1"/>
  <c r="O322"/>
  <c r="O323" s="1"/>
  <c r="N322"/>
  <c r="N323" s="1"/>
  <c r="M322"/>
  <c r="M323" s="1"/>
  <c r="L322"/>
  <c r="L323" s="1"/>
  <c r="K322"/>
  <c r="K323" s="1"/>
  <c r="J322"/>
  <c r="J323" s="1"/>
  <c r="I322"/>
  <c r="I323" s="1"/>
  <c r="H322"/>
  <c r="H323" s="1"/>
  <c r="G322"/>
  <c r="G323" s="1"/>
  <c r="F322"/>
  <c r="F323" s="1"/>
  <c r="E322"/>
  <c r="E323" s="1"/>
  <c r="D322"/>
  <c r="D323" s="1"/>
  <c r="C322"/>
  <c r="C323" s="1"/>
  <c r="R290"/>
  <c r="R291" s="1"/>
  <c r="Q290"/>
  <c r="Q291" s="1"/>
  <c r="P290"/>
  <c r="P291" s="1"/>
  <c r="O290"/>
  <c r="O291" s="1"/>
  <c r="N290"/>
  <c r="N291" s="1"/>
  <c r="M290"/>
  <c r="M291" s="1"/>
  <c r="L290"/>
  <c r="L291" s="1"/>
  <c r="K290"/>
  <c r="K291" s="1"/>
  <c r="J290"/>
  <c r="J291" s="1"/>
  <c r="I290"/>
  <c r="I291" s="1"/>
  <c r="H290"/>
  <c r="H291" s="1"/>
  <c r="G290"/>
  <c r="G291" s="1"/>
  <c r="F290"/>
  <c r="F291" s="1"/>
  <c r="E290"/>
  <c r="E291" s="1"/>
  <c r="D290"/>
  <c r="D291" s="1"/>
  <c r="C290"/>
  <c r="C291" s="1"/>
  <c r="R258"/>
  <c r="R259" s="1"/>
  <c r="Q258"/>
  <c r="Q259" s="1"/>
  <c r="P258"/>
  <c r="P259" s="1"/>
  <c r="O258"/>
  <c r="O259" s="1"/>
  <c r="N258"/>
  <c r="N259" s="1"/>
  <c r="M258"/>
  <c r="M259" s="1"/>
  <c r="L258"/>
  <c r="L259" s="1"/>
  <c r="K258"/>
  <c r="K259" s="1"/>
  <c r="J258"/>
  <c r="J259" s="1"/>
  <c r="I258"/>
  <c r="I259" s="1"/>
  <c r="H258"/>
  <c r="H259" s="1"/>
  <c r="G258"/>
  <c r="G259" s="1"/>
  <c r="F258"/>
  <c r="F259" s="1"/>
  <c r="E258"/>
  <c r="E259" s="1"/>
  <c r="D258"/>
  <c r="D259" s="1"/>
  <c r="C258"/>
  <c r="C259" s="1"/>
  <c r="R226"/>
  <c r="R227" s="1"/>
  <c r="Q226"/>
  <c r="Q227" s="1"/>
  <c r="P226"/>
  <c r="P227" s="1"/>
  <c r="O226"/>
  <c r="O227" s="1"/>
  <c r="N226"/>
  <c r="N227" s="1"/>
  <c r="M226"/>
  <c r="M227" s="1"/>
  <c r="L226"/>
  <c r="L227" s="1"/>
  <c r="K226"/>
  <c r="K227" s="1"/>
  <c r="J226"/>
  <c r="J227" s="1"/>
  <c r="I226"/>
  <c r="I227" s="1"/>
  <c r="H226"/>
  <c r="H227" s="1"/>
  <c r="G226"/>
  <c r="G227" s="1"/>
  <c r="F226"/>
  <c r="F227" s="1"/>
  <c r="E226"/>
  <c r="E227" s="1"/>
  <c r="D226"/>
  <c r="D227" s="1"/>
  <c r="C226"/>
  <c r="C227" s="1"/>
  <c r="R194"/>
  <c r="R195" s="1"/>
  <c r="Q194"/>
  <c r="Q195" s="1"/>
  <c r="P194"/>
  <c r="P195" s="1"/>
  <c r="O194"/>
  <c r="O195" s="1"/>
  <c r="N194"/>
  <c r="N195" s="1"/>
  <c r="M194"/>
  <c r="M195" s="1"/>
  <c r="L194"/>
  <c r="L195" s="1"/>
  <c r="K194"/>
  <c r="K195" s="1"/>
  <c r="J194"/>
  <c r="J195" s="1"/>
  <c r="I194"/>
  <c r="I195" s="1"/>
  <c r="H194"/>
  <c r="H195" s="1"/>
  <c r="G194"/>
  <c r="G195" s="1"/>
  <c r="F194"/>
  <c r="F195" s="1"/>
  <c r="E194"/>
  <c r="E195" s="1"/>
  <c r="D194"/>
  <c r="D195" s="1"/>
  <c r="C194"/>
  <c r="C195" s="1"/>
  <c r="R162"/>
  <c r="R163" s="1"/>
  <c r="Q162"/>
  <c r="Q163" s="1"/>
  <c r="P162"/>
  <c r="P163" s="1"/>
  <c r="O162"/>
  <c r="O163" s="1"/>
  <c r="N162"/>
  <c r="N163" s="1"/>
  <c r="M162"/>
  <c r="M163" s="1"/>
  <c r="L162"/>
  <c r="L163" s="1"/>
  <c r="K162"/>
  <c r="K163" s="1"/>
  <c r="J162"/>
  <c r="J163" s="1"/>
  <c r="I162"/>
  <c r="I163" s="1"/>
  <c r="H162"/>
  <c r="H163" s="1"/>
  <c r="G162"/>
  <c r="G163" s="1"/>
  <c r="F162"/>
  <c r="F163" s="1"/>
  <c r="E162"/>
  <c r="E163" s="1"/>
  <c r="D162"/>
  <c r="D163" s="1"/>
  <c r="C162"/>
  <c r="C163" s="1"/>
  <c r="R130"/>
  <c r="R131" s="1"/>
  <c r="Q130"/>
  <c r="Q131" s="1"/>
  <c r="P130"/>
  <c r="P131" s="1"/>
  <c r="O130"/>
  <c r="O131" s="1"/>
  <c r="N130"/>
  <c r="N131" s="1"/>
  <c r="M130"/>
  <c r="M131" s="1"/>
  <c r="L130"/>
  <c r="L131" s="1"/>
  <c r="K130"/>
  <c r="K131" s="1"/>
  <c r="J130"/>
  <c r="J131" s="1"/>
  <c r="I130"/>
  <c r="I131" s="1"/>
  <c r="H130"/>
  <c r="H131" s="1"/>
  <c r="G130"/>
  <c r="G131" s="1"/>
  <c r="F130"/>
  <c r="F131" s="1"/>
  <c r="E130"/>
  <c r="E131" s="1"/>
  <c r="D130"/>
  <c r="D131" s="1"/>
  <c r="C130"/>
  <c r="C131" s="1"/>
  <c r="R98"/>
  <c r="R99" s="1"/>
  <c r="Q98"/>
  <c r="Q99" s="1"/>
  <c r="P98"/>
  <c r="P99" s="1"/>
  <c r="O98"/>
  <c r="O99" s="1"/>
  <c r="N98"/>
  <c r="N99" s="1"/>
  <c r="M98"/>
  <c r="M99" s="1"/>
  <c r="L98"/>
  <c r="L99" s="1"/>
  <c r="K98"/>
  <c r="K99" s="1"/>
  <c r="J98"/>
  <c r="J99" s="1"/>
  <c r="I98"/>
  <c r="I99" s="1"/>
  <c r="H98"/>
  <c r="H99" s="1"/>
  <c r="G98"/>
  <c r="G99" s="1"/>
  <c r="F98"/>
  <c r="F99" s="1"/>
  <c r="E98"/>
  <c r="E99" s="1"/>
  <c r="D98"/>
  <c r="D99" s="1"/>
  <c r="C98"/>
  <c r="C99" s="1"/>
  <c r="R66"/>
  <c r="R67" s="1"/>
  <c r="Q66"/>
  <c r="Q67" s="1"/>
  <c r="P66"/>
  <c r="P67" s="1"/>
  <c r="O66"/>
  <c r="O67" s="1"/>
  <c r="N66"/>
  <c r="N67" s="1"/>
  <c r="M66"/>
  <c r="M67" s="1"/>
  <c r="L66"/>
  <c r="L67" s="1"/>
  <c r="K66"/>
  <c r="K67" s="1"/>
  <c r="J66"/>
  <c r="J67" s="1"/>
  <c r="I66"/>
  <c r="I67" s="1"/>
  <c r="H66"/>
  <c r="H67" s="1"/>
  <c r="G66"/>
  <c r="G67" s="1"/>
  <c r="F66"/>
  <c r="F67" s="1"/>
  <c r="E66"/>
  <c r="E67" s="1"/>
  <c r="D66"/>
  <c r="D67" s="1"/>
  <c r="C66"/>
  <c r="C67" s="1"/>
  <c r="R34" l="1"/>
  <c r="R35" s="1"/>
  <c r="Q34"/>
  <c r="Q35" s="1"/>
  <c r="P34"/>
  <c r="P35" s="1"/>
  <c r="O34"/>
  <c r="O35" s="1"/>
  <c r="N34"/>
  <c r="N35" s="1"/>
  <c r="M34"/>
  <c r="M35" s="1"/>
  <c r="L34"/>
  <c r="L35" s="1"/>
  <c r="K34"/>
  <c r="K35" s="1"/>
  <c r="J34"/>
  <c r="J35" s="1"/>
  <c r="I34"/>
  <c r="I35" s="1"/>
  <c r="H34"/>
  <c r="H35" s="1"/>
  <c r="G34"/>
  <c r="G35" s="1"/>
  <c r="F34"/>
  <c r="F35" s="1"/>
  <c r="E34"/>
  <c r="E35" s="1"/>
  <c r="D34"/>
  <c r="D35" s="1"/>
  <c r="C34"/>
  <c r="C35" s="1"/>
  <c r="D61" i="2" l="1"/>
  <c r="B72" i="22" s="1"/>
  <c r="E61" i="2"/>
  <c r="B72" i="25" s="1"/>
  <c r="R1004" i="1"/>
  <c r="N1004"/>
  <c r="J1004"/>
  <c r="I1004"/>
  <c r="E1004"/>
  <c r="S994"/>
  <c r="Q998" s="1"/>
  <c r="D1004"/>
  <c r="F1004"/>
  <c r="G1004"/>
  <c r="H1004"/>
  <c r="K1004"/>
  <c r="L1004"/>
  <c r="M1004"/>
  <c r="O1004"/>
  <c r="P1004"/>
  <c r="Q1004"/>
  <c r="C1004"/>
  <c r="F998" l="1"/>
  <c r="K998"/>
  <c r="O998"/>
  <c r="E998"/>
  <c r="I998"/>
  <c r="J998"/>
  <c r="N998"/>
  <c r="R998"/>
  <c r="C998"/>
  <c r="G998"/>
  <c r="L998"/>
  <c r="P998"/>
  <c r="D998"/>
  <c r="H998"/>
  <c r="M998"/>
  <c r="T1004"/>
  <c r="R1003"/>
  <c r="D1003"/>
  <c r="E1003"/>
  <c r="F1003"/>
  <c r="G1003"/>
  <c r="H1003"/>
  <c r="I1003"/>
  <c r="J1003"/>
  <c r="K1003"/>
  <c r="L1003"/>
  <c r="M1003"/>
  <c r="N1003"/>
  <c r="O1003"/>
  <c r="P1003"/>
  <c r="Q1003"/>
  <c r="D1002"/>
  <c r="E1002"/>
  <c r="F1002"/>
  <c r="G1002"/>
  <c r="H1002"/>
  <c r="I1002"/>
  <c r="J1002"/>
  <c r="K1002"/>
  <c r="L1002"/>
  <c r="M1002"/>
  <c r="N1002"/>
  <c r="O1002"/>
  <c r="P1002"/>
  <c r="Q1002"/>
  <c r="R1002"/>
  <c r="C1003"/>
  <c r="C1002"/>
  <c r="E1001"/>
  <c r="D1001"/>
  <c r="F1001"/>
  <c r="G1001"/>
  <c r="H1001"/>
  <c r="I1001"/>
  <c r="J1001"/>
  <c r="K1001"/>
  <c r="L1001"/>
  <c r="M1001"/>
  <c r="N1001"/>
  <c r="O1001"/>
  <c r="P1001"/>
  <c r="Q1001"/>
  <c r="R1001"/>
  <c r="C1001"/>
  <c r="D1000"/>
  <c r="E1000"/>
  <c r="F1000"/>
  <c r="G1000"/>
  <c r="H1000"/>
  <c r="I1000"/>
  <c r="J1000"/>
  <c r="K1000"/>
  <c r="L1000"/>
  <c r="M1000"/>
  <c r="N1000"/>
  <c r="O1000"/>
  <c r="P1000"/>
  <c r="Q1000"/>
  <c r="R1000"/>
  <c r="C1000"/>
  <c r="T998" l="1"/>
  <c r="T1003"/>
  <c r="T1001"/>
  <c r="T1000"/>
  <c r="T1002"/>
  <c r="B722" i="2"/>
  <c r="D722"/>
  <c r="B733" i="22" s="1"/>
  <c r="E722" i="2"/>
  <c r="B733" i="25" s="1"/>
  <c r="F722" i="2"/>
  <c r="G722"/>
  <c r="B733" i="28" s="1"/>
  <c r="C733" s="1"/>
  <c r="H722" i="2"/>
  <c r="I722"/>
  <c r="B733" i="31" s="1"/>
  <c r="J722" i="2"/>
  <c r="B733" i="37" s="1"/>
  <c r="K722" i="2"/>
  <c r="B733" i="34" s="1"/>
  <c r="L722" i="2"/>
  <c r="M722"/>
  <c r="N722"/>
  <c r="O722"/>
  <c r="P722"/>
  <c r="Q722"/>
  <c r="R722"/>
  <c r="B723"/>
  <c r="D723"/>
  <c r="B734" i="22" s="1"/>
  <c r="E723" i="2"/>
  <c r="B734" i="25" s="1"/>
  <c r="F723" i="2"/>
  <c r="G723"/>
  <c r="B734" i="28" s="1"/>
  <c r="C734" s="1"/>
  <c r="H723" i="2"/>
  <c r="I723"/>
  <c r="B734" i="31" s="1"/>
  <c r="J723" i="2"/>
  <c r="B734" i="37" s="1"/>
  <c r="K723" i="2"/>
  <c r="B734" i="34" s="1"/>
  <c r="L723" i="2"/>
  <c r="M723"/>
  <c r="N723"/>
  <c r="O723"/>
  <c r="P723"/>
  <c r="Q723"/>
  <c r="R723"/>
  <c r="B724"/>
  <c r="D724"/>
  <c r="B735" i="22" s="1"/>
  <c r="E724" i="2"/>
  <c r="B735" i="25" s="1"/>
  <c r="F724" i="2"/>
  <c r="G724"/>
  <c r="B735" i="28" s="1"/>
  <c r="C735" s="1"/>
  <c r="H724" i="2"/>
  <c r="I724"/>
  <c r="B735" i="31" s="1"/>
  <c r="J724" i="2"/>
  <c r="B735" i="37" s="1"/>
  <c r="K724" i="2"/>
  <c r="B735" i="34" s="1"/>
  <c r="L724" i="2"/>
  <c r="M724"/>
  <c r="N724"/>
  <c r="O724"/>
  <c r="P724"/>
  <c r="Q724"/>
  <c r="R724"/>
  <c r="B725"/>
  <c r="D725"/>
  <c r="B736" i="22" s="1"/>
  <c r="E725" i="2"/>
  <c r="B736" i="25" s="1"/>
  <c r="F725" i="2"/>
  <c r="G725"/>
  <c r="B736" i="28" s="1"/>
  <c r="C736" s="1"/>
  <c r="H725" i="2"/>
  <c r="I725"/>
  <c r="B736" i="31" s="1"/>
  <c r="J725" i="2"/>
  <c r="B736" i="37" s="1"/>
  <c r="K725" i="2"/>
  <c r="B736" i="34" s="1"/>
  <c r="L725" i="2"/>
  <c r="M725"/>
  <c r="N725"/>
  <c r="O725"/>
  <c r="P725"/>
  <c r="Q725"/>
  <c r="R725"/>
  <c r="B726"/>
  <c r="D726"/>
  <c r="B737" i="22" s="1"/>
  <c r="E726" i="2"/>
  <c r="B737" i="25" s="1"/>
  <c r="F726" i="2"/>
  <c r="G726"/>
  <c r="B737" i="28" s="1"/>
  <c r="C737" s="1"/>
  <c r="H726" i="2"/>
  <c r="I726"/>
  <c r="B737" i="31" s="1"/>
  <c r="J726" i="2"/>
  <c r="B737" i="37" s="1"/>
  <c r="K726" i="2"/>
  <c r="B737" i="34" s="1"/>
  <c r="L726" i="2"/>
  <c r="M726"/>
  <c r="N726"/>
  <c r="O726"/>
  <c r="P726"/>
  <c r="Q726"/>
  <c r="R726"/>
  <c r="B727"/>
  <c r="D727"/>
  <c r="B738" i="22" s="1"/>
  <c r="E727" i="2"/>
  <c r="B738" i="25" s="1"/>
  <c r="F727" i="2"/>
  <c r="G727"/>
  <c r="B738" i="28" s="1"/>
  <c r="C738" s="1"/>
  <c r="H727" i="2"/>
  <c r="I727"/>
  <c r="B738" i="31" s="1"/>
  <c r="J727" i="2"/>
  <c r="B738" i="37" s="1"/>
  <c r="K727" i="2"/>
  <c r="B738" i="34" s="1"/>
  <c r="L727" i="2"/>
  <c r="M727"/>
  <c r="N727"/>
  <c r="O727"/>
  <c r="P727"/>
  <c r="Q727"/>
  <c r="R727"/>
  <c r="B728"/>
  <c r="D728"/>
  <c r="B739" i="22" s="1"/>
  <c r="E728" i="2"/>
  <c r="B739" i="25" s="1"/>
  <c r="F728" i="2"/>
  <c r="G728"/>
  <c r="B739" i="28" s="1"/>
  <c r="C739" s="1"/>
  <c r="H728" i="2"/>
  <c r="I728"/>
  <c r="B739" i="31" s="1"/>
  <c r="J728" i="2"/>
  <c r="B739" i="37" s="1"/>
  <c r="K728" i="2"/>
  <c r="B739" i="34" s="1"/>
  <c r="L728" i="2"/>
  <c r="M728"/>
  <c r="N728"/>
  <c r="O728"/>
  <c r="P728"/>
  <c r="Q728"/>
  <c r="R728"/>
  <c r="B729"/>
  <c r="D729"/>
  <c r="B740" i="22" s="1"/>
  <c r="E729" i="2"/>
  <c r="B740" i="25" s="1"/>
  <c r="F729" i="2"/>
  <c r="G729"/>
  <c r="B740" i="28" s="1"/>
  <c r="C740" s="1"/>
  <c r="H729" i="2"/>
  <c r="I729"/>
  <c r="B740" i="31" s="1"/>
  <c r="J729" i="2"/>
  <c r="B740" i="37" s="1"/>
  <c r="K729" i="2"/>
  <c r="B740" i="34" s="1"/>
  <c r="L729" i="2"/>
  <c r="M729"/>
  <c r="N729"/>
  <c r="O729"/>
  <c r="P729"/>
  <c r="Q729"/>
  <c r="R729"/>
  <c r="B730"/>
  <c r="D730"/>
  <c r="B741" i="22" s="1"/>
  <c r="E730" i="2"/>
  <c r="B741" i="25" s="1"/>
  <c r="F730" i="2"/>
  <c r="G730"/>
  <c r="B741" i="28" s="1"/>
  <c r="C741" s="1"/>
  <c r="H730" i="2"/>
  <c r="I730"/>
  <c r="B741" i="31" s="1"/>
  <c r="J730" i="2"/>
  <c r="B741" i="37" s="1"/>
  <c r="K730" i="2"/>
  <c r="B741" i="34" s="1"/>
  <c r="L730" i="2"/>
  <c r="M730"/>
  <c r="N730"/>
  <c r="O730"/>
  <c r="P730"/>
  <c r="Q730"/>
  <c r="R730"/>
  <c r="B731"/>
  <c r="D731"/>
  <c r="B742" i="22" s="1"/>
  <c r="E731" i="2"/>
  <c r="B742" i="25" s="1"/>
  <c r="F731" i="2"/>
  <c r="G731"/>
  <c r="B742" i="28" s="1"/>
  <c r="C742" s="1"/>
  <c r="H731" i="2"/>
  <c r="I731"/>
  <c r="B742" i="31" s="1"/>
  <c r="J731" i="2"/>
  <c r="B742" i="37" s="1"/>
  <c r="K731" i="2"/>
  <c r="B742" i="34" s="1"/>
  <c r="L731" i="2"/>
  <c r="M731"/>
  <c r="N731"/>
  <c r="O731"/>
  <c r="P731"/>
  <c r="Q731"/>
  <c r="R731"/>
  <c r="B732"/>
  <c r="D732"/>
  <c r="B743" i="22" s="1"/>
  <c r="E732" i="2"/>
  <c r="B743" i="25" s="1"/>
  <c r="F732" i="2"/>
  <c r="G732"/>
  <c r="B743" i="28" s="1"/>
  <c r="C743" s="1"/>
  <c r="H732" i="2"/>
  <c r="I732"/>
  <c r="B743" i="31" s="1"/>
  <c r="J732" i="2"/>
  <c r="B743" i="37" s="1"/>
  <c r="K732" i="2"/>
  <c r="B743" i="34" s="1"/>
  <c r="L732" i="2"/>
  <c r="M732"/>
  <c r="N732"/>
  <c r="O732"/>
  <c r="P732"/>
  <c r="Q732"/>
  <c r="R732"/>
  <c r="B733"/>
  <c r="D733"/>
  <c r="B744" i="22" s="1"/>
  <c r="E733" i="2"/>
  <c r="B744" i="25" s="1"/>
  <c r="F733" i="2"/>
  <c r="G733"/>
  <c r="B744" i="28" s="1"/>
  <c r="C744" s="1"/>
  <c r="H733" i="2"/>
  <c r="I733"/>
  <c r="B744" i="31" s="1"/>
  <c r="J733" i="2"/>
  <c r="B744" i="37" s="1"/>
  <c r="K733" i="2"/>
  <c r="B744" i="34" s="1"/>
  <c r="L733" i="2"/>
  <c r="M733"/>
  <c r="N733"/>
  <c r="O733"/>
  <c r="P733"/>
  <c r="Q733"/>
  <c r="R733"/>
  <c r="B734"/>
  <c r="D734"/>
  <c r="B745" i="22" s="1"/>
  <c r="E734" i="2"/>
  <c r="B745" i="25" s="1"/>
  <c r="F734" i="2"/>
  <c r="G734"/>
  <c r="B745" i="28" s="1"/>
  <c r="C745" s="1"/>
  <c r="H734" i="2"/>
  <c r="I734"/>
  <c r="B745" i="31" s="1"/>
  <c r="J734" i="2"/>
  <c r="B745" i="37" s="1"/>
  <c r="K734" i="2"/>
  <c r="B745" i="34" s="1"/>
  <c r="L734" i="2"/>
  <c r="M734"/>
  <c r="N734"/>
  <c r="O734"/>
  <c r="P734"/>
  <c r="Q734"/>
  <c r="R734"/>
  <c r="B735"/>
  <c r="D735"/>
  <c r="B746" i="22" s="1"/>
  <c r="E735" i="2"/>
  <c r="B746" i="25" s="1"/>
  <c r="F735" i="2"/>
  <c r="G735"/>
  <c r="B746" i="28" s="1"/>
  <c r="C746" s="1"/>
  <c r="H735" i="2"/>
  <c r="I735"/>
  <c r="B746" i="31" s="1"/>
  <c r="J735" i="2"/>
  <c r="B746" i="37" s="1"/>
  <c r="K735" i="2"/>
  <c r="B746" i="34" s="1"/>
  <c r="L735" i="2"/>
  <c r="M735"/>
  <c r="N735"/>
  <c r="O735"/>
  <c r="P735"/>
  <c r="Q735"/>
  <c r="R735"/>
  <c r="B736"/>
  <c r="D736"/>
  <c r="B747" i="22" s="1"/>
  <c r="E736" i="2"/>
  <c r="B747" i="25" s="1"/>
  <c r="F736" i="2"/>
  <c r="G736"/>
  <c r="B747" i="28" s="1"/>
  <c r="C747" s="1"/>
  <c r="H736" i="2"/>
  <c r="I736"/>
  <c r="B747" i="31" s="1"/>
  <c r="J736" i="2"/>
  <c r="B747" i="37" s="1"/>
  <c r="K736" i="2"/>
  <c r="B747" i="34" s="1"/>
  <c r="L736" i="2"/>
  <c r="M736"/>
  <c r="N736"/>
  <c r="O736"/>
  <c r="P736"/>
  <c r="Q736"/>
  <c r="R736"/>
  <c r="B737"/>
  <c r="D737"/>
  <c r="B748" i="22" s="1"/>
  <c r="E737" i="2"/>
  <c r="B748" i="25" s="1"/>
  <c r="F737" i="2"/>
  <c r="G737"/>
  <c r="B748" i="28" s="1"/>
  <c r="C748" s="1"/>
  <c r="H737" i="2"/>
  <c r="I737"/>
  <c r="B748" i="31" s="1"/>
  <c r="J737" i="2"/>
  <c r="B748" i="37" s="1"/>
  <c r="K737" i="2"/>
  <c r="B748" i="34" s="1"/>
  <c r="L737" i="2"/>
  <c r="M737"/>
  <c r="N737"/>
  <c r="O737"/>
  <c r="P737"/>
  <c r="Q737"/>
  <c r="R737"/>
  <c r="B738"/>
  <c r="D738"/>
  <c r="B749" i="22" s="1"/>
  <c r="E738" i="2"/>
  <c r="B749" i="25" s="1"/>
  <c r="F738" i="2"/>
  <c r="G738"/>
  <c r="B749" i="28" s="1"/>
  <c r="C749" s="1"/>
  <c r="H738" i="2"/>
  <c r="I738"/>
  <c r="B749" i="31" s="1"/>
  <c r="J738" i="2"/>
  <c r="B749" i="37" s="1"/>
  <c r="K738" i="2"/>
  <c r="B749" i="34" s="1"/>
  <c r="L738" i="2"/>
  <c r="M738"/>
  <c r="N738"/>
  <c r="O738"/>
  <c r="P738"/>
  <c r="Q738"/>
  <c r="R738"/>
  <c r="B739"/>
  <c r="D739"/>
  <c r="B750" i="22" s="1"/>
  <c r="E739" i="2"/>
  <c r="B750" i="25" s="1"/>
  <c r="F739" i="2"/>
  <c r="G739"/>
  <c r="B750" i="28" s="1"/>
  <c r="C750" s="1"/>
  <c r="H739" i="2"/>
  <c r="I739"/>
  <c r="B750" i="31" s="1"/>
  <c r="J739" i="2"/>
  <c r="B750" i="37" s="1"/>
  <c r="K739" i="2"/>
  <c r="B750" i="34" s="1"/>
  <c r="L739" i="2"/>
  <c r="M739"/>
  <c r="N739"/>
  <c r="O739"/>
  <c r="P739"/>
  <c r="Q739"/>
  <c r="R739"/>
  <c r="B740"/>
  <c r="D740"/>
  <c r="B751" i="22" s="1"/>
  <c r="E740" i="2"/>
  <c r="B751" i="25" s="1"/>
  <c r="F740" i="2"/>
  <c r="G740"/>
  <c r="B751" i="28" s="1"/>
  <c r="C751" s="1"/>
  <c r="H740" i="2"/>
  <c r="I740"/>
  <c r="B751" i="31" s="1"/>
  <c r="J740" i="2"/>
  <c r="B751" i="37" s="1"/>
  <c r="K740" i="2"/>
  <c r="B751" i="34" s="1"/>
  <c r="L740" i="2"/>
  <c r="M740"/>
  <c r="N740"/>
  <c r="O740"/>
  <c r="P740"/>
  <c r="Q740"/>
  <c r="R740"/>
  <c r="B741"/>
  <c r="D741"/>
  <c r="B752" i="22" s="1"/>
  <c r="E741" i="2"/>
  <c r="B752" i="25" s="1"/>
  <c r="F741" i="2"/>
  <c r="G741"/>
  <c r="B752" i="28" s="1"/>
  <c r="C752" s="1"/>
  <c r="H741" i="2"/>
  <c r="I741"/>
  <c r="B752" i="31" s="1"/>
  <c r="J741" i="2"/>
  <c r="B752" i="37" s="1"/>
  <c r="K741" i="2"/>
  <c r="B752" i="34" s="1"/>
  <c r="L741" i="2"/>
  <c r="M741"/>
  <c r="N741"/>
  <c r="O741"/>
  <c r="P741"/>
  <c r="Q741"/>
  <c r="R741"/>
  <c r="B742"/>
  <c r="D742"/>
  <c r="B753" i="22" s="1"/>
  <c r="E742" i="2"/>
  <c r="B753" i="25" s="1"/>
  <c r="F742" i="2"/>
  <c r="G742"/>
  <c r="B753" i="28" s="1"/>
  <c r="C753" s="1"/>
  <c r="H742" i="2"/>
  <c r="I742"/>
  <c r="B753" i="31" s="1"/>
  <c r="J742" i="2"/>
  <c r="B753" i="37" s="1"/>
  <c r="K742" i="2"/>
  <c r="B753" i="34" s="1"/>
  <c r="L742" i="2"/>
  <c r="M742"/>
  <c r="N742"/>
  <c r="O742"/>
  <c r="P742"/>
  <c r="Q742"/>
  <c r="R742"/>
  <c r="B743"/>
  <c r="D743"/>
  <c r="B754" i="22" s="1"/>
  <c r="E743" i="2"/>
  <c r="B754" i="25" s="1"/>
  <c r="F743" i="2"/>
  <c r="G743"/>
  <c r="B754" i="28" s="1"/>
  <c r="C754" s="1"/>
  <c r="H743" i="2"/>
  <c r="I743"/>
  <c r="B754" i="31" s="1"/>
  <c r="J743" i="2"/>
  <c r="B754" i="37" s="1"/>
  <c r="K743" i="2"/>
  <c r="B754" i="34" s="1"/>
  <c r="L743" i="2"/>
  <c r="M743"/>
  <c r="N743"/>
  <c r="O743"/>
  <c r="P743"/>
  <c r="Q743"/>
  <c r="R743"/>
  <c r="B744"/>
  <c r="D744"/>
  <c r="B755" i="22" s="1"/>
  <c r="E744" i="2"/>
  <c r="B755" i="25" s="1"/>
  <c r="F744" i="2"/>
  <c r="G744"/>
  <c r="B755" i="28" s="1"/>
  <c r="C755" s="1"/>
  <c r="H744" i="2"/>
  <c r="I744"/>
  <c r="B755" i="31" s="1"/>
  <c r="J744" i="2"/>
  <c r="B755" i="37" s="1"/>
  <c r="K744" i="2"/>
  <c r="B755" i="34" s="1"/>
  <c r="L744" i="2"/>
  <c r="M744"/>
  <c r="N744"/>
  <c r="O744"/>
  <c r="P744"/>
  <c r="Q744"/>
  <c r="R744"/>
  <c r="B745"/>
  <c r="D745"/>
  <c r="B756" i="22" s="1"/>
  <c r="E745" i="2"/>
  <c r="B756" i="25" s="1"/>
  <c r="F745" i="2"/>
  <c r="G745"/>
  <c r="B756" i="28" s="1"/>
  <c r="C756" s="1"/>
  <c r="H745" i="2"/>
  <c r="I745"/>
  <c r="B756" i="31" s="1"/>
  <c r="J745" i="2"/>
  <c r="B756" i="37" s="1"/>
  <c r="K745" i="2"/>
  <c r="B756" i="34" s="1"/>
  <c r="L745" i="2"/>
  <c r="M745"/>
  <c r="N745"/>
  <c r="O745"/>
  <c r="P745"/>
  <c r="Q745"/>
  <c r="R745"/>
  <c r="B698"/>
  <c r="D698"/>
  <c r="B709" i="22" s="1"/>
  <c r="E698" i="2"/>
  <c r="B709" i="25" s="1"/>
  <c r="F698" i="2"/>
  <c r="G698"/>
  <c r="B709" i="28" s="1"/>
  <c r="C709" s="1"/>
  <c r="H698" i="2"/>
  <c r="I698"/>
  <c r="B709" i="31" s="1"/>
  <c r="J698" i="2"/>
  <c r="B709" i="37" s="1"/>
  <c r="K698" i="2"/>
  <c r="B709" i="34" s="1"/>
  <c r="L698" i="2"/>
  <c r="M698"/>
  <c r="N698"/>
  <c r="O698"/>
  <c r="P698"/>
  <c r="Q698"/>
  <c r="R698"/>
  <c r="B699"/>
  <c r="D699"/>
  <c r="B710" i="22" s="1"/>
  <c r="E699" i="2"/>
  <c r="B710" i="25" s="1"/>
  <c r="F699" i="2"/>
  <c r="G699"/>
  <c r="B710" i="28" s="1"/>
  <c r="C710" s="1"/>
  <c r="H699" i="2"/>
  <c r="B710" i="31"/>
  <c r="J699" i="2"/>
  <c r="B710" i="37" s="1"/>
  <c r="K699" i="2"/>
  <c r="B710" i="34" s="1"/>
  <c r="L699" i="2"/>
  <c r="M699"/>
  <c r="N699"/>
  <c r="O699"/>
  <c r="P699"/>
  <c r="Q699"/>
  <c r="R699"/>
  <c r="B700"/>
  <c r="D700"/>
  <c r="B711" i="22" s="1"/>
  <c r="E700" i="2"/>
  <c r="B711" i="25" s="1"/>
  <c r="F700" i="2"/>
  <c r="G700"/>
  <c r="B711" i="28" s="1"/>
  <c r="C711" s="1"/>
  <c r="H700" i="2"/>
  <c r="J700"/>
  <c r="B711" i="37" s="1"/>
  <c r="K700" i="2"/>
  <c r="B711" i="34" s="1"/>
  <c r="L700" i="2"/>
  <c r="M700"/>
  <c r="N700"/>
  <c r="O700"/>
  <c r="P700"/>
  <c r="Q700"/>
  <c r="R700"/>
  <c r="B701"/>
  <c r="D701"/>
  <c r="B712" i="22" s="1"/>
  <c r="E701" i="2"/>
  <c r="B712" i="25" s="1"/>
  <c r="F701" i="2"/>
  <c r="G701"/>
  <c r="B712" i="28" s="1"/>
  <c r="C712" s="1"/>
  <c r="H701" i="2"/>
  <c r="J701"/>
  <c r="B712" i="37" s="1"/>
  <c r="K701" i="2"/>
  <c r="B712" i="34" s="1"/>
  <c r="L701" i="2"/>
  <c r="M701"/>
  <c r="N701"/>
  <c r="O701"/>
  <c r="P701"/>
  <c r="Q701"/>
  <c r="R701"/>
  <c r="B702"/>
  <c r="D702"/>
  <c r="B713" i="22" s="1"/>
  <c r="E702" i="2"/>
  <c r="B713" i="25" s="1"/>
  <c r="F702" i="2"/>
  <c r="G702"/>
  <c r="B713" i="28" s="1"/>
  <c r="C713" s="1"/>
  <c r="H702" i="2"/>
  <c r="I702"/>
  <c r="B713" i="31" s="1"/>
  <c r="J702" i="2"/>
  <c r="B713" i="37" s="1"/>
  <c r="K702" i="2"/>
  <c r="B713" i="34" s="1"/>
  <c r="L702" i="2"/>
  <c r="M702"/>
  <c r="N702"/>
  <c r="O702"/>
  <c r="P702"/>
  <c r="Q702"/>
  <c r="R702"/>
  <c r="B703"/>
  <c r="D703"/>
  <c r="B714" i="22" s="1"/>
  <c r="E703" i="2"/>
  <c r="B714" i="25" s="1"/>
  <c r="F703" i="2"/>
  <c r="G703"/>
  <c r="B714" i="28" s="1"/>
  <c r="C714" s="1"/>
  <c r="H703" i="2"/>
  <c r="J703"/>
  <c r="B714" i="37" s="1"/>
  <c r="K703" i="2"/>
  <c r="B714" i="34" s="1"/>
  <c r="L703" i="2"/>
  <c r="M703"/>
  <c r="N703"/>
  <c r="O703"/>
  <c r="P703"/>
  <c r="Q703"/>
  <c r="R703"/>
  <c r="B704"/>
  <c r="D704"/>
  <c r="B715" i="22" s="1"/>
  <c r="E704" i="2"/>
  <c r="B715" i="25" s="1"/>
  <c r="F704" i="2"/>
  <c r="G704"/>
  <c r="B715" i="28" s="1"/>
  <c r="C715" s="1"/>
  <c r="H704" i="2"/>
  <c r="J704"/>
  <c r="B715" i="37" s="1"/>
  <c r="K704" i="2"/>
  <c r="B715" i="34" s="1"/>
  <c r="L704" i="2"/>
  <c r="M704"/>
  <c r="N704"/>
  <c r="O704"/>
  <c r="P704"/>
  <c r="Q704"/>
  <c r="R704"/>
  <c r="B705"/>
  <c r="D705"/>
  <c r="B716" i="22" s="1"/>
  <c r="E705" i="2"/>
  <c r="B716" i="25" s="1"/>
  <c r="F705" i="2"/>
  <c r="G705"/>
  <c r="B716" i="28" s="1"/>
  <c r="C716" s="1"/>
  <c r="H705" i="2"/>
  <c r="J705"/>
  <c r="B716" i="37" s="1"/>
  <c r="K705" i="2"/>
  <c r="B716" i="34" s="1"/>
  <c r="L705" i="2"/>
  <c r="M705"/>
  <c r="N705"/>
  <c r="O705"/>
  <c r="P705"/>
  <c r="Q705"/>
  <c r="R705"/>
  <c r="B706"/>
  <c r="D706"/>
  <c r="B717" i="22" s="1"/>
  <c r="E706" i="2"/>
  <c r="B717" i="25" s="1"/>
  <c r="F706" i="2"/>
  <c r="G706"/>
  <c r="B717" i="28" s="1"/>
  <c r="C717" s="1"/>
  <c r="H706" i="2"/>
  <c r="J706"/>
  <c r="B717" i="37" s="1"/>
  <c r="K706" i="2"/>
  <c r="B717" i="34" s="1"/>
  <c r="L706" i="2"/>
  <c r="M706"/>
  <c r="N706"/>
  <c r="O706"/>
  <c r="P706"/>
  <c r="Q706"/>
  <c r="R706"/>
  <c r="B708"/>
  <c r="D708"/>
  <c r="B719" i="22" s="1"/>
  <c r="E708" i="2"/>
  <c r="B719" i="25" s="1"/>
  <c r="F708" i="2"/>
  <c r="G708"/>
  <c r="B719" i="28" s="1"/>
  <c r="C719" s="1"/>
  <c r="H708" i="2"/>
  <c r="I708"/>
  <c r="B719" i="31" s="1"/>
  <c r="K708" i="2"/>
  <c r="B719" i="34" s="1"/>
  <c r="L708" i="2"/>
  <c r="M708"/>
  <c r="N708"/>
  <c r="O708"/>
  <c r="P708"/>
  <c r="Q708"/>
  <c r="R708"/>
  <c r="B709"/>
  <c r="D709"/>
  <c r="B720" i="22" s="1"/>
  <c r="E709" i="2"/>
  <c r="B720" i="25" s="1"/>
  <c r="F709" i="2"/>
  <c r="G709"/>
  <c r="B720" i="28" s="1"/>
  <c r="C720" s="1"/>
  <c r="H709" i="2"/>
  <c r="I709"/>
  <c r="B720" i="31" s="1"/>
  <c r="J709" i="2"/>
  <c r="B720" i="37" s="1"/>
  <c r="K709" i="2"/>
  <c r="B720" i="34" s="1"/>
  <c r="L709" i="2"/>
  <c r="M709"/>
  <c r="N709"/>
  <c r="O709"/>
  <c r="P709"/>
  <c r="Q709"/>
  <c r="R709"/>
  <c r="B710"/>
  <c r="D710"/>
  <c r="B721" i="22" s="1"/>
  <c r="E710" i="2"/>
  <c r="B721" i="25" s="1"/>
  <c r="F710" i="2"/>
  <c r="G710"/>
  <c r="B721" i="28" s="1"/>
  <c r="C721" s="1"/>
  <c r="H710" i="2"/>
  <c r="I710"/>
  <c r="B721" i="31" s="1"/>
  <c r="J710" i="2"/>
  <c r="B721" i="37" s="1"/>
  <c r="K710" i="2"/>
  <c r="B721" i="34" s="1"/>
  <c r="L710" i="2"/>
  <c r="M710"/>
  <c r="N710"/>
  <c r="O710"/>
  <c r="P710"/>
  <c r="Q710"/>
  <c r="R710"/>
  <c r="B711"/>
  <c r="D711"/>
  <c r="B722" i="22" s="1"/>
  <c r="E711" i="2"/>
  <c r="B722" i="25" s="1"/>
  <c r="F711" i="2"/>
  <c r="G711"/>
  <c r="B722" i="28" s="1"/>
  <c r="C722" s="1"/>
  <c r="H711" i="2"/>
  <c r="I711"/>
  <c r="B722" i="31" s="1"/>
  <c r="J711" i="2"/>
  <c r="B722" i="37" s="1"/>
  <c r="K711" i="2"/>
  <c r="B722" i="34" s="1"/>
  <c r="L711" i="2"/>
  <c r="M711"/>
  <c r="N711"/>
  <c r="O711"/>
  <c r="P711"/>
  <c r="Q711"/>
  <c r="R711"/>
  <c r="B712"/>
  <c r="D712"/>
  <c r="B723" i="22" s="1"/>
  <c r="E712" i="2"/>
  <c r="B723" i="25" s="1"/>
  <c r="F712" i="2"/>
  <c r="G712"/>
  <c r="B723" i="28" s="1"/>
  <c r="C723" s="1"/>
  <c r="H712" i="2"/>
  <c r="I712"/>
  <c r="B723" i="31" s="1"/>
  <c r="J712" i="2"/>
  <c r="B723" i="37" s="1"/>
  <c r="K712" i="2"/>
  <c r="B723" i="34" s="1"/>
  <c r="L712" i="2"/>
  <c r="M712"/>
  <c r="N712"/>
  <c r="O712"/>
  <c r="P712"/>
  <c r="Q712"/>
  <c r="R712"/>
  <c r="B713"/>
  <c r="D713"/>
  <c r="B724" i="22" s="1"/>
  <c r="E713" i="2"/>
  <c r="B724" i="25" s="1"/>
  <c r="F713" i="2"/>
  <c r="G713"/>
  <c r="B724" i="28" s="1"/>
  <c r="C724" s="1"/>
  <c r="H713" i="2"/>
  <c r="I713"/>
  <c r="B724" i="31" s="1"/>
  <c r="J713" i="2"/>
  <c r="B724" i="37" s="1"/>
  <c r="K713" i="2"/>
  <c r="B724" i="34" s="1"/>
  <c r="L713" i="2"/>
  <c r="M713"/>
  <c r="N713"/>
  <c r="O713"/>
  <c r="P713"/>
  <c r="Q713"/>
  <c r="R713"/>
  <c r="B714"/>
  <c r="D714"/>
  <c r="B725" i="22" s="1"/>
  <c r="E714" i="2"/>
  <c r="B725" i="25" s="1"/>
  <c r="F714" i="2"/>
  <c r="G714"/>
  <c r="B725" i="28" s="1"/>
  <c r="C725" s="1"/>
  <c r="H714" i="2"/>
  <c r="I714"/>
  <c r="B725" i="31" s="1"/>
  <c r="J714" i="2"/>
  <c r="B725" i="37" s="1"/>
  <c r="K714" i="2"/>
  <c r="B725" i="34" s="1"/>
  <c r="L714" i="2"/>
  <c r="M714"/>
  <c r="N714"/>
  <c r="O714"/>
  <c r="P714"/>
  <c r="Q714"/>
  <c r="R714"/>
  <c r="B715"/>
  <c r="D715"/>
  <c r="B726" i="22" s="1"/>
  <c r="E715" i="2"/>
  <c r="B726" i="25" s="1"/>
  <c r="F715" i="2"/>
  <c r="G715"/>
  <c r="B726" i="28" s="1"/>
  <c r="C726" s="1"/>
  <c r="H715" i="2"/>
  <c r="I715"/>
  <c r="B726" i="31" s="1"/>
  <c r="J715" i="2"/>
  <c r="B726" i="37" s="1"/>
  <c r="K715" i="2"/>
  <c r="B726" i="34" s="1"/>
  <c r="L715" i="2"/>
  <c r="M715"/>
  <c r="N715"/>
  <c r="O715"/>
  <c r="P715"/>
  <c r="Q715"/>
  <c r="R715"/>
  <c r="B716"/>
  <c r="D716"/>
  <c r="B727" i="22" s="1"/>
  <c r="E716" i="2"/>
  <c r="B727" i="25" s="1"/>
  <c r="F716" i="2"/>
  <c r="G716"/>
  <c r="B727" i="28" s="1"/>
  <c r="C727" s="1"/>
  <c r="H716" i="2"/>
  <c r="I716"/>
  <c r="B727" i="31" s="1"/>
  <c r="J716" i="2"/>
  <c r="B727" i="37" s="1"/>
  <c r="K716" i="2"/>
  <c r="B727" i="34" s="1"/>
  <c r="L716" i="2"/>
  <c r="M716"/>
  <c r="N716"/>
  <c r="O716"/>
  <c r="P716"/>
  <c r="Q716"/>
  <c r="R716"/>
  <c r="B717"/>
  <c r="D717"/>
  <c r="B728" i="22" s="1"/>
  <c r="E717" i="2"/>
  <c r="B728" i="25" s="1"/>
  <c r="F717" i="2"/>
  <c r="G717"/>
  <c r="B728" i="28" s="1"/>
  <c r="C728" s="1"/>
  <c r="H717" i="2"/>
  <c r="I717"/>
  <c r="B728" i="31" s="1"/>
  <c r="J717" i="2"/>
  <c r="B728" i="37" s="1"/>
  <c r="K717" i="2"/>
  <c r="B728" i="34" s="1"/>
  <c r="L717" i="2"/>
  <c r="M717"/>
  <c r="N717"/>
  <c r="O717"/>
  <c r="P717"/>
  <c r="Q717"/>
  <c r="R717"/>
  <c r="B718"/>
  <c r="D718"/>
  <c r="B729" i="22" s="1"/>
  <c r="E718" i="2"/>
  <c r="B729" i="25" s="1"/>
  <c r="F718" i="2"/>
  <c r="G718"/>
  <c r="B729" i="28" s="1"/>
  <c r="C729" s="1"/>
  <c r="H718" i="2"/>
  <c r="I718"/>
  <c r="B729" i="31" s="1"/>
  <c r="J718" i="2"/>
  <c r="B729" i="37" s="1"/>
  <c r="K718" i="2"/>
  <c r="B729" i="34" s="1"/>
  <c r="L718" i="2"/>
  <c r="M718"/>
  <c r="N718"/>
  <c r="O718"/>
  <c r="P718"/>
  <c r="Q718"/>
  <c r="R718"/>
  <c r="B719"/>
  <c r="D719"/>
  <c r="B730" i="22" s="1"/>
  <c r="E719" i="2"/>
  <c r="B730" i="25" s="1"/>
  <c r="F719" i="2"/>
  <c r="G719"/>
  <c r="B730" i="28" s="1"/>
  <c r="C730" s="1"/>
  <c r="H719" i="2"/>
  <c r="I719"/>
  <c r="B730" i="31" s="1"/>
  <c r="J719" i="2"/>
  <c r="B730" i="37" s="1"/>
  <c r="K719" i="2"/>
  <c r="B730" i="34" s="1"/>
  <c r="L719" i="2"/>
  <c r="M719"/>
  <c r="N719"/>
  <c r="O719"/>
  <c r="P719"/>
  <c r="Q719"/>
  <c r="R719"/>
  <c r="B720"/>
  <c r="D720"/>
  <c r="B731" i="22" s="1"/>
  <c r="E720" i="2"/>
  <c r="B731" i="25" s="1"/>
  <c r="F720" i="2"/>
  <c r="G720"/>
  <c r="B731" i="28" s="1"/>
  <c r="C731" s="1"/>
  <c r="H720" i="2"/>
  <c r="I720"/>
  <c r="B731" i="31" s="1"/>
  <c r="J720" i="2"/>
  <c r="B731" i="37" s="1"/>
  <c r="K720" i="2"/>
  <c r="B731" i="34" s="1"/>
  <c r="L720" i="2"/>
  <c r="M720"/>
  <c r="N720"/>
  <c r="O720"/>
  <c r="P720"/>
  <c r="Q720"/>
  <c r="R720"/>
  <c r="B721"/>
  <c r="D721"/>
  <c r="B732" i="22" s="1"/>
  <c r="E721" i="2"/>
  <c r="B732" i="25" s="1"/>
  <c r="F721" i="2"/>
  <c r="G721"/>
  <c r="B732" i="28" s="1"/>
  <c r="C732" s="1"/>
  <c r="H721" i="2"/>
  <c r="I721"/>
  <c r="B732" i="31" s="1"/>
  <c r="J721" i="2"/>
  <c r="B732" i="37" s="1"/>
  <c r="K721" i="2"/>
  <c r="B732" i="34" s="1"/>
  <c r="L721" i="2"/>
  <c r="M721"/>
  <c r="N721"/>
  <c r="O721"/>
  <c r="P721"/>
  <c r="Q721"/>
  <c r="R721"/>
  <c r="B674"/>
  <c r="D674"/>
  <c r="B685" i="22" s="1"/>
  <c r="E674" i="2"/>
  <c r="B685" i="25" s="1"/>
  <c r="F674" i="2"/>
  <c r="G674"/>
  <c r="B685" i="28" s="1"/>
  <c r="C685" s="1"/>
  <c r="H674" i="2"/>
  <c r="I674"/>
  <c r="B685" i="31" s="1"/>
  <c r="J674" i="2"/>
  <c r="B685" i="37" s="1"/>
  <c r="K674" i="2"/>
  <c r="B685" i="34" s="1"/>
  <c r="L674" i="2"/>
  <c r="M674"/>
  <c r="N674"/>
  <c r="O674"/>
  <c r="P674"/>
  <c r="Q674"/>
  <c r="R674"/>
  <c r="B675"/>
  <c r="D675"/>
  <c r="B686" i="22" s="1"/>
  <c r="E675" i="2"/>
  <c r="B686" i="25" s="1"/>
  <c r="F675" i="2"/>
  <c r="G675"/>
  <c r="B686" i="28" s="1"/>
  <c r="C686" s="1"/>
  <c r="H675" i="2"/>
  <c r="I675"/>
  <c r="B686" i="31" s="1"/>
  <c r="J675" i="2"/>
  <c r="B686" i="37" s="1"/>
  <c r="K675" i="2"/>
  <c r="B686" i="34" s="1"/>
  <c r="L675" i="2"/>
  <c r="M675"/>
  <c r="N675"/>
  <c r="O675"/>
  <c r="P675"/>
  <c r="Q675"/>
  <c r="R675"/>
  <c r="B676"/>
  <c r="D676"/>
  <c r="B687" i="22" s="1"/>
  <c r="E676" i="2"/>
  <c r="B687" i="25" s="1"/>
  <c r="F676" i="2"/>
  <c r="G676"/>
  <c r="B687" i="28" s="1"/>
  <c r="C687" s="1"/>
  <c r="H676" i="2"/>
  <c r="I676"/>
  <c r="B687" i="31" s="1"/>
  <c r="J676" i="2"/>
  <c r="B687" i="37" s="1"/>
  <c r="K676" i="2"/>
  <c r="B687" i="34" s="1"/>
  <c r="L676" i="2"/>
  <c r="M676"/>
  <c r="N676"/>
  <c r="O676"/>
  <c r="P676"/>
  <c r="Q676"/>
  <c r="R676"/>
  <c r="B677"/>
  <c r="D677"/>
  <c r="B688" i="22" s="1"/>
  <c r="E677" i="2"/>
  <c r="B688" i="25" s="1"/>
  <c r="F677" i="2"/>
  <c r="G677"/>
  <c r="B688" i="28" s="1"/>
  <c r="C688" s="1"/>
  <c r="H677" i="2"/>
  <c r="I677"/>
  <c r="B688" i="31" s="1"/>
  <c r="J677" i="2"/>
  <c r="B688" i="37" s="1"/>
  <c r="K677" i="2"/>
  <c r="B688" i="34" s="1"/>
  <c r="L677" i="2"/>
  <c r="M677"/>
  <c r="N677"/>
  <c r="O677"/>
  <c r="P677"/>
  <c r="Q677"/>
  <c r="R677"/>
  <c r="B678"/>
  <c r="D678"/>
  <c r="B689" i="22" s="1"/>
  <c r="E678" i="2"/>
  <c r="B689" i="25" s="1"/>
  <c r="F678" i="2"/>
  <c r="G678"/>
  <c r="B689" i="28" s="1"/>
  <c r="C689" s="1"/>
  <c r="H678" i="2"/>
  <c r="I678"/>
  <c r="B689" i="31" s="1"/>
  <c r="J678" i="2"/>
  <c r="B689" i="37" s="1"/>
  <c r="K678" i="2"/>
  <c r="B689" i="34" s="1"/>
  <c r="L678" i="2"/>
  <c r="M678"/>
  <c r="N678"/>
  <c r="O678"/>
  <c r="P678"/>
  <c r="Q678"/>
  <c r="R678"/>
  <c r="B679"/>
  <c r="D679"/>
  <c r="B690" i="22" s="1"/>
  <c r="E679" i="2"/>
  <c r="B690" i="25" s="1"/>
  <c r="F679" i="2"/>
  <c r="G679"/>
  <c r="B690" i="28" s="1"/>
  <c r="C690" s="1"/>
  <c r="H679" i="2"/>
  <c r="I679"/>
  <c r="B690" i="31" s="1"/>
  <c r="J679" i="2"/>
  <c r="B690" i="37" s="1"/>
  <c r="K679" i="2"/>
  <c r="B690" i="34" s="1"/>
  <c r="L679" i="2"/>
  <c r="M679"/>
  <c r="N679"/>
  <c r="O679"/>
  <c r="P679"/>
  <c r="Q679"/>
  <c r="R679"/>
  <c r="B680"/>
  <c r="D680"/>
  <c r="B691" i="22" s="1"/>
  <c r="E680" i="2"/>
  <c r="B691" i="25" s="1"/>
  <c r="F680" i="2"/>
  <c r="G680"/>
  <c r="B691" i="28" s="1"/>
  <c r="C691" s="1"/>
  <c r="H680" i="2"/>
  <c r="I680"/>
  <c r="B691" i="31" s="1"/>
  <c r="J680" i="2"/>
  <c r="B691" i="37" s="1"/>
  <c r="K680" i="2"/>
  <c r="B691" i="34" s="1"/>
  <c r="L680" i="2"/>
  <c r="M680"/>
  <c r="N680"/>
  <c r="O680"/>
  <c r="P680"/>
  <c r="Q680"/>
  <c r="R680"/>
  <c r="B681"/>
  <c r="D681"/>
  <c r="B692" i="22" s="1"/>
  <c r="E681" i="2"/>
  <c r="B692" i="25" s="1"/>
  <c r="F681" i="2"/>
  <c r="G681"/>
  <c r="B692" i="28" s="1"/>
  <c r="C692" s="1"/>
  <c r="H681" i="2"/>
  <c r="I681"/>
  <c r="B692" i="31" s="1"/>
  <c r="J681" i="2"/>
  <c r="B692" i="37" s="1"/>
  <c r="K681" i="2"/>
  <c r="B692" i="34" s="1"/>
  <c r="L681" i="2"/>
  <c r="M681"/>
  <c r="N681"/>
  <c r="O681"/>
  <c r="P681"/>
  <c r="Q681"/>
  <c r="R681"/>
  <c r="B682"/>
  <c r="D682"/>
  <c r="B693" i="22" s="1"/>
  <c r="E682" i="2"/>
  <c r="B693" i="25" s="1"/>
  <c r="F682" i="2"/>
  <c r="G682"/>
  <c r="B693" i="28" s="1"/>
  <c r="C693" s="1"/>
  <c r="H682" i="2"/>
  <c r="I682"/>
  <c r="B693" i="31" s="1"/>
  <c r="J682" i="2"/>
  <c r="B693" i="37" s="1"/>
  <c r="K682" i="2"/>
  <c r="B693" i="34" s="1"/>
  <c r="L682" i="2"/>
  <c r="M682"/>
  <c r="N682"/>
  <c r="O682"/>
  <c r="P682"/>
  <c r="Q682"/>
  <c r="R682"/>
  <c r="B683"/>
  <c r="D683"/>
  <c r="B694" i="22" s="1"/>
  <c r="E683" i="2"/>
  <c r="B694" i="25" s="1"/>
  <c r="F683" i="2"/>
  <c r="G683"/>
  <c r="B694" i="28" s="1"/>
  <c r="C694" s="1"/>
  <c r="H683" i="2"/>
  <c r="I683"/>
  <c r="B694" i="31" s="1"/>
  <c r="J683" i="2"/>
  <c r="B694" i="37" s="1"/>
  <c r="K683" i="2"/>
  <c r="B694" i="34" s="1"/>
  <c r="L683" i="2"/>
  <c r="M683"/>
  <c r="N683"/>
  <c r="O683"/>
  <c r="P683"/>
  <c r="Q683"/>
  <c r="R683"/>
  <c r="B684"/>
  <c r="D684"/>
  <c r="B695" i="22" s="1"/>
  <c r="E684" i="2"/>
  <c r="B695" i="25" s="1"/>
  <c r="F684" i="2"/>
  <c r="G684"/>
  <c r="B695" i="28" s="1"/>
  <c r="C695" s="1"/>
  <c r="H684" i="2"/>
  <c r="I684"/>
  <c r="B695" i="31" s="1"/>
  <c r="J684" i="2"/>
  <c r="B695" i="37" s="1"/>
  <c r="K684" i="2"/>
  <c r="B695" i="34" s="1"/>
  <c r="L684" i="2"/>
  <c r="M684"/>
  <c r="N684"/>
  <c r="O684"/>
  <c r="P684"/>
  <c r="Q684"/>
  <c r="R684"/>
  <c r="B685"/>
  <c r="D685"/>
  <c r="B696" i="22" s="1"/>
  <c r="E685" i="2"/>
  <c r="B696" i="25" s="1"/>
  <c r="F685" i="2"/>
  <c r="G685"/>
  <c r="B696" i="28" s="1"/>
  <c r="C696" s="1"/>
  <c r="H685" i="2"/>
  <c r="I685"/>
  <c r="B696" i="31" s="1"/>
  <c r="J685" i="2"/>
  <c r="B696" i="37" s="1"/>
  <c r="K685" i="2"/>
  <c r="B696" i="34" s="1"/>
  <c r="L685" i="2"/>
  <c r="M685"/>
  <c r="N685"/>
  <c r="O685"/>
  <c r="P685"/>
  <c r="Q685"/>
  <c r="R685"/>
  <c r="B686"/>
  <c r="D686"/>
  <c r="B697" i="22" s="1"/>
  <c r="E686" i="2"/>
  <c r="B697" i="25" s="1"/>
  <c r="F686" i="2"/>
  <c r="G686"/>
  <c r="B697" i="28" s="1"/>
  <c r="C697" s="1"/>
  <c r="H686" i="2"/>
  <c r="I686"/>
  <c r="B697" i="31" s="1"/>
  <c r="J686" i="2"/>
  <c r="B697" i="37" s="1"/>
  <c r="K686" i="2"/>
  <c r="B697" i="34" s="1"/>
  <c r="L686" i="2"/>
  <c r="M686"/>
  <c r="N686"/>
  <c r="O686"/>
  <c r="P686"/>
  <c r="Q686"/>
  <c r="R686"/>
  <c r="B687"/>
  <c r="D687"/>
  <c r="B698" i="22" s="1"/>
  <c r="E687" i="2"/>
  <c r="B698" i="25" s="1"/>
  <c r="F687" i="2"/>
  <c r="G687"/>
  <c r="B698" i="28" s="1"/>
  <c r="C698" s="1"/>
  <c r="H687" i="2"/>
  <c r="I687"/>
  <c r="B698" i="31" s="1"/>
  <c r="J687" i="2"/>
  <c r="B698" i="37" s="1"/>
  <c r="K687" i="2"/>
  <c r="B698" i="34" s="1"/>
  <c r="L687" i="2"/>
  <c r="M687"/>
  <c r="N687"/>
  <c r="O687"/>
  <c r="P687"/>
  <c r="Q687"/>
  <c r="R687"/>
  <c r="B688"/>
  <c r="D688"/>
  <c r="B699" i="22" s="1"/>
  <c r="E688" i="2"/>
  <c r="B699" i="25" s="1"/>
  <c r="F688" i="2"/>
  <c r="G688"/>
  <c r="B699" i="28" s="1"/>
  <c r="C699" s="1"/>
  <c r="H688" i="2"/>
  <c r="I688"/>
  <c r="B699" i="31" s="1"/>
  <c r="J688" i="2"/>
  <c r="B699" i="37" s="1"/>
  <c r="K688" i="2"/>
  <c r="B699" i="34" s="1"/>
  <c r="L688" i="2"/>
  <c r="M688"/>
  <c r="N688"/>
  <c r="O688"/>
  <c r="P688"/>
  <c r="Q688"/>
  <c r="R688"/>
  <c r="B689"/>
  <c r="D689"/>
  <c r="B700" i="22" s="1"/>
  <c r="E689" i="2"/>
  <c r="B700" i="25" s="1"/>
  <c r="F689" i="2"/>
  <c r="G689"/>
  <c r="B700" i="28" s="1"/>
  <c r="C700" s="1"/>
  <c r="H689" i="2"/>
  <c r="I689"/>
  <c r="B700" i="31" s="1"/>
  <c r="J689" i="2"/>
  <c r="B700" i="37" s="1"/>
  <c r="K689" i="2"/>
  <c r="B700" i="34" s="1"/>
  <c r="L689" i="2"/>
  <c r="M689"/>
  <c r="N689"/>
  <c r="O689"/>
  <c r="P689"/>
  <c r="Q689"/>
  <c r="R689"/>
  <c r="B690"/>
  <c r="D690"/>
  <c r="B701" i="22" s="1"/>
  <c r="E690" i="2"/>
  <c r="B701" i="25" s="1"/>
  <c r="F690" i="2"/>
  <c r="G690"/>
  <c r="B701" i="28" s="1"/>
  <c r="C701" s="1"/>
  <c r="H690" i="2"/>
  <c r="I690"/>
  <c r="B701" i="31" s="1"/>
  <c r="J690" i="2"/>
  <c r="B701" i="37" s="1"/>
  <c r="K690" i="2"/>
  <c r="B701" i="34" s="1"/>
  <c r="L690" i="2"/>
  <c r="M690"/>
  <c r="N690"/>
  <c r="O690"/>
  <c r="P690"/>
  <c r="Q690"/>
  <c r="R690"/>
  <c r="B691"/>
  <c r="D691"/>
  <c r="B702" i="22" s="1"/>
  <c r="E691" i="2"/>
  <c r="B702" i="25" s="1"/>
  <c r="F691" i="2"/>
  <c r="G691"/>
  <c r="B702" i="28" s="1"/>
  <c r="C702" s="1"/>
  <c r="H691" i="2"/>
  <c r="I691"/>
  <c r="B702" i="31" s="1"/>
  <c r="J691" i="2"/>
  <c r="B702" i="37" s="1"/>
  <c r="K691" i="2"/>
  <c r="B702" i="34" s="1"/>
  <c r="L691" i="2"/>
  <c r="M691"/>
  <c r="N691"/>
  <c r="O691"/>
  <c r="P691"/>
  <c r="Q691"/>
  <c r="R691"/>
  <c r="B692"/>
  <c r="D692"/>
  <c r="B703" i="22" s="1"/>
  <c r="E692" i="2"/>
  <c r="B703" i="25" s="1"/>
  <c r="F692" i="2"/>
  <c r="G692"/>
  <c r="B703" i="28" s="1"/>
  <c r="C703" s="1"/>
  <c r="H692" i="2"/>
  <c r="I692"/>
  <c r="B703" i="31" s="1"/>
  <c r="J692" i="2"/>
  <c r="B703" i="37" s="1"/>
  <c r="K692" i="2"/>
  <c r="B703" i="34" s="1"/>
  <c r="L692" i="2"/>
  <c r="M692"/>
  <c r="N692"/>
  <c r="O692"/>
  <c r="P692"/>
  <c r="Q692"/>
  <c r="R692"/>
  <c r="B693"/>
  <c r="D693"/>
  <c r="B704" i="22" s="1"/>
  <c r="E693" i="2"/>
  <c r="B704" i="25" s="1"/>
  <c r="F693" i="2"/>
  <c r="G693"/>
  <c r="B704" i="28" s="1"/>
  <c r="C704" s="1"/>
  <c r="H693" i="2"/>
  <c r="I693"/>
  <c r="B704" i="31" s="1"/>
  <c r="J693" i="2"/>
  <c r="B704" i="37" s="1"/>
  <c r="K693" i="2"/>
  <c r="B704" i="34" s="1"/>
  <c r="L693" i="2"/>
  <c r="M693"/>
  <c r="N693"/>
  <c r="O693"/>
  <c r="P693"/>
  <c r="Q693"/>
  <c r="R693"/>
  <c r="B694"/>
  <c r="D694"/>
  <c r="B705" i="22" s="1"/>
  <c r="E694" i="2"/>
  <c r="B705" i="25" s="1"/>
  <c r="F694" i="2"/>
  <c r="G694"/>
  <c r="B705" i="28" s="1"/>
  <c r="C705" s="1"/>
  <c r="H694" i="2"/>
  <c r="I694"/>
  <c r="B705" i="31" s="1"/>
  <c r="J694" i="2"/>
  <c r="B705" i="37" s="1"/>
  <c r="K694" i="2"/>
  <c r="B705" i="34" s="1"/>
  <c r="L694" i="2"/>
  <c r="M694"/>
  <c r="N694"/>
  <c r="O694"/>
  <c r="P694"/>
  <c r="Q694"/>
  <c r="R694"/>
  <c r="B695"/>
  <c r="D695"/>
  <c r="B706" i="22" s="1"/>
  <c r="E695" i="2"/>
  <c r="B706" i="25" s="1"/>
  <c r="F695" i="2"/>
  <c r="G695"/>
  <c r="B706" i="28" s="1"/>
  <c r="C706" s="1"/>
  <c r="H695" i="2"/>
  <c r="I695"/>
  <c r="B706" i="31" s="1"/>
  <c r="J695" i="2"/>
  <c r="B706" i="37" s="1"/>
  <c r="K695" i="2"/>
  <c r="B706" i="34" s="1"/>
  <c r="L695" i="2"/>
  <c r="M695"/>
  <c r="N695"/>
  <c r="O695"/>
  <c r="P695"/>
  <c r="Q695"/>
  <c r="R695"/>
  <c r="B696"/>
  <c r="D696"/>
  <c r="B707" i="22" s="1"/>
  <c r="E696" i="2"/>
  <c r="B707" i="25" s="1"/>
  <c r="F696" i="2"/>
  <c r="G696"/>
  <c r="B707" i="28" s="1"/>
  <c r="C707" s="1"/>
  <c r="H696" i="2"/>
  <c r="I696"/>
  <c r="B707" i="31" s="1"/>
  <c r="J696" i="2"/>
  <c r="B707" i="37" s="1"/>
  <c r="K696" i="2"/>
  <c r="B707" i="34" s="1"/>
  <c r="L696" i="2"/>
  <c r="M696"/>
  <c r="N696"/>
  <c r="O696"/>
  <c r="P696"/>
  <c r="Q696"/>
  <c r="R696"/>
  <c r="B697"/>
  <c r="D697"/>
  <c r="B708" i="22" s="1"/>
  <c r="E697" i="2"/>
  <c r="B708" i="25" s="1"/>
  <c r="F697" i="2"/>
  <c r="G697"/>
  <c r="B708" i="28" s="1"/>
  <c r="C708" s="1"/>
  <c r="H697" i="2"/>
  <c r="I697"/>
  <c r="B708" i="31" s="1"/>
  <c r="J697" i="2"/>
  <c r="B708" i="37" s="1"/>
  <c r="K697" i="2"/>
  <c r="B708" i="34" s="1"/>
  <c r="L697" i="2"/>
  <c r="M697"/>
  <c r="N697"/>
  <c r="O697"/>
  <c r="P697"/>
  <c r="Q697"/>
  <c r="R697"/>
  <c r="D650"/>
  <c r="B661" i="22" s="1"/>
  <c r="E650" i="2"/>
  <c r="B661" i="25" s="1"/>
  <c r="F650" i="2"/>
  <c r="G650"/>
  <c r="B661" i="28" s="1"/>
  <c r="C661" s="1"/>
  <c r="H650" i="2"/>
  <c r="I650"/>
  <c r="B661" i="31" s="1"/>
  <c r="J650" i="2"/>
  <c r="B661" i="37" s="1"/>
  <c r="K650" i="2"/>
  <c r="B661" i="34" s="1"/>
  <c r="D651" i="2"/>
  <c r="B662" i="22" s="1"/>
  <c r="E651" i="2"/>
  <c r="B662" i="25" s="1"/>
  <c r="F651" i="2"/>
  <c r="G651"/>
  <c r="B662" i="28" s="1"/>
  <c r="C662" s="1"/>
  <c r="H651" i="2"/>
  <c r="I651"/>
  <c r="B662" i="31" s="1"/>
  <c r="J651" i="2"/>
  <c r="B662" i="37" s="1"/>
  <c r="K651" i="2"/>
  <c r="B662" i="34" s="1"/>
  <c r="D652" i="2"/>
  <c r="B663" i="22" s="1"/>
  <c r="E652" i="2"/>
  <c r="B663" i="25" s="1"/>
  <c r="F652" i="2"/>
  <c r="G652"/>
  <c r="B663" i="28" s="1"/>
  <c r="C663" s="1"/>
  <c r="H652" i="2"/>
  <c r="I652"/>
  <c r="B663" i="31" s="1"/>
  <c r="J652" i="2"/>
  <c r="B663" i="37" s="1"/>
  <c r="K652" i="2"/>
  <c r="B663" i="34" s="1"/>
  <c r="D653" i="2"/>
  <c r="B664" i="22" s="1"/>
  <c r="E653" i="2"/>
  <c r="B664" i="25" s="1"/>
  <c r="F653" i="2"/>
  <c r="G653"/>
  <c r="B664" i="28" s="1"/>
  <c r="C664" s="1"/>
  <c r="H653" i="2"/>
  <c r="I653"/>
  <c r="B664" i="31" s="1"/>
  <c r="J653" i="2"/>
  <c r="B664" i="37" s="1"/>
  <c r="K653" i="2"/>
  <c r="B664" i="34" s="1"/>
  <c r="D654" i="2"/>
  <c r="B665" i="22" s="1"/>
  <c r="E654" i="2"/>
  <c r="B665" i="25" s="1"/>
  <c r="F654" i="2"/>
  <c r="G654"/>
  <c r="B665" i="28" s="1"/>
  <c r="C665" s="1"/>
  <c r="H654" i="2"/>
  <c r="I654"/>
  <c r="B665" i="31" s="1"/>
  <c r="J654" i="2"/>
  <c r="B665" i="37" s="1"/>
  <c r="K654" i="2"/>
  <c r="B665" i="34" s="1"/>
  <c r="D655" i="2"/>
  <c r="B666" i="22" s="1"/>
  <c r="E655" i="2"/>
  <c r="B666" i="25" s="1"/>
  <c r="F655" i="2"/>
  <c r="G655"/>
  <c r="B666" i="28" s="1"/>
  <c r="C666" s="1"/>
  <c r="H655" i="2"/>
  <c r="I655"/>
  <c r="B666" i="31" s="1"/>
  <c r="J655" i="2"/>
  <c r="B666" i="37" s="1"/>
  <c r="K655" i="2"/>
  <c r="B666" i="34" s="1"/>
  <c r="D656" i="2"/>
  <c r="B667" i="22" s="1"/>
  <c r="E656" i="2"/>
  <c r="B667" i="25" s="1"/>
  <c r="F656" i="2"/>
  <c r="G656"/>
  <c r="B667" i="28" s="1"/>
  <c r="C667" s="1"/>
  <c r="H656" i="2"/>
  <c r="I656"/>
  <c r="B667" i="31" s="1"/>
  <c r="J656" i="2"/>
  <c r="B667" i="37" s="1"/>
  <c r="K656" i="2"/>
  <c r="B667" i="34" s="1"/>
  <c r="D657" i="2"/>
  <c r="B668" i="22" s="1"/>
  <c r="E657" i="2"/>
  <c r="B668" i="25" s="1"/>
  <c r="F657" i="2"/>
  <c r="G657"/>
  <c r="B668" i="28" s="1"/>
  <c r="C668" s="1"/>
  <c r="H657" i="2"/>
  <c r="I657"/>
  <c r="B668" i="31" s="1"/>
  <c r="J657" i="2"/>
  <c r="B668" i="37" s="1"/>
  <c r="K657" i="2"/>
  <c r="B668" i="34" s="1"/>
  <c r="D658" i="2"/>
  <c r="B669" i="22" s="1"/>
  <c r="E658" i="2"/>
  <c r="B669" i="25" s="1"/>
  <c r="F658" i="2"/>
  <c r="G658"/>
  <c r="B669" i="28" s="1"/>
  <c r="C669" s="1"/>
  <c r="H658" i="2"/>
  <c r="I658"/>
  <c r="B669" i="31" s="1"/>
  <c r="J658" i="2"/>
  <c r="B669" i="37" s="1"/>
  <c r="K658" i="2"/>
  <c r="B669" i="34" s="1"/>
  <c r="D659" i="2"/>
  <c r="B670" i="22" s="1"/>
  <c r="E659" i="2"/>
  <c r="B670" i="25" s="1"/>
  <c r="F659" i="2"/>
  <c r="G659"/>
  <c r="B670" i="28" s="1"/>
  <c r="C670" s="1"/>
  <c r="H659" i="2"/>
  <c r="I659"/>
  <c r="B670" i="31" s="1"/>
  <c r="J659" i="2"/>
  <c r="B670" i="37" s="1"/>
  <c r="K659" i="2"/>
  <c r="B670" i="34" s="1"/>
  <c r="B660" i="2"/>
  <c r="D660"/>
  <c r="B671" i="22" s="1"/>
  <c r="E660" i="2"/>
  <c r="B671" i="25" s="1"/>
  <c r="F660" i="2"/>
  <c r="G660"/>
  <c r="B671" i="28" s="1"/>
  <c r="C671" s="1"/>
  <c r="H660" i="2"/>
  <c r="I660"/>
  <c r="B671" i="31" s="1"/>
  <c r="J660" i="2"/>
  <c r="B671" i="37" s="1"/>
  <c r="K660" i="2"/>
  <c r="B671" i="34" s="1"/>
  <c r="L660" i="2"/>
  <c r="M660"/>
  <c r="N660"/>
  <c r="O660"/>
  <c r="P660"/>
  <c r="Q660"/>
  <c r="R660"/>
  <c r="B661"/>
  <c r="D661"/>
  <c r="B672" i="22" s="1"/>
  <c r="E661" i="2"/>
  <c r="B672" i="25" s="1"/>
  <c r="F661" i="2"/>
  <c r="G661"/>
  <c r="B672" i="28" s="1"/>
  <c r="C672" s="1"/>
  <c r="H661" i="2"/>
  <c r="I661"/>
  <c r="B672" i="31" s="1"/>
  <c r="J661" i="2"/>
  <c r="B672" i="37" s="1"/>
  <c r="K661" i="2"/>
  <c r="B672" i="34" s="1"/>
  <c r="L661" i="2"/>
  <c r="M661"/>
  <c r="N661"/>
  <c r="O661"/>
  <c r="P661"/>
  <c r="Q661"/>
  <c r="R661"/>
  <c r="B662"/>
  <c r="D662"/>
  <c r="B673" i="22" s="1"/>
  <c r="E662" i="2"/>
  <c r="B673" i="25" s="1"/>
  <c r="F662" i="2"/>
  <c r="G662"/>
  <c r="B673" i="28" s="1"/>
  <c r="C673" s="1"/>
  <c r="H662" i="2"/>
  <c r="I662"/>
  <c r="B673" i="31" s="1"/>
  <c r="J662" i="2"/>
  <c r="B673" i="37" s="1"/>
  <c r="K662" i="2"/>
  <c r="B673" i="34" s="1"/>
  <c r="L662" i="2"/>
  <c r="M662"/>
  <c r="N662"/>
  <c r="O662"/>
  <c r="P662"/>
  <c r="Q662"/>
  <c r="R662"/>
  <c r="B663"/>
  <c r="D663"/>
  <c r="B674" i="22" s="1"/>
  <c r="E663" i="2"/>
  <c r="B674" i="25" s="1"/>
  <c r="F663" i="2"/>
  <c r="G663"/>
  <c r="B674" i="28" s="1"/>
  <c r="C674" s="1"/>
  <c r="H663" i="2"/>
  <c r="I663"/>
  <c r="B674" i="31" s="1"/>
  <c r="J663" i="2"/>
  <c r="B674" i="37" s="1"/>
  <c r="K663" i="2"/>
  <c r="B674" i="34" s="1"/>
  <c r="L663" i="2"/>
  <c r="M663"/>
  <c r="N663"/>
  <c r="O663"/>
  <c r="P663"/>
  <c r="Q663"/>
  <c r="R663"/>
  <c r="B664"/>
  <c r="D664"/>
  <c r="B675" i="22" s="1"/>
  <c r="E664" i="2"/>
  <c r="B675" i="25" s="1"/>
  <c r="F664" i="2"/>
  <c r="G664"/>
  <c r="B675" i="28" s="1"/>
  <c r="C675" s="1"/>
  <c r="H664" i="2"/>
  <c r="I664"/>
  <c r="B675" i="31" s="1"/>
  <c r="J664" i="2"/>
  <c r="B675" i="37" s="1"/>
  <c r="K664" i="2"/>
  <c r="B675" i="34" s="1"/>
  <c r="L664" i="2"/>
  <c r="M664"/>
  <c r="N664"/>
  <c r="O664"/>
  <c r="P664"/>
  <c r="Q664"/>
  <c r="R664"/>
  <c r="B665"/>
  <c r="D665"/>
  <c r="B676" i="22" s="1"/>
  <c r="E665" i="2"/>
  <c r="B676" i="25" s="1"/>
  <c r="F665" i="2"/>
  <c r="G665"/>
  <c r="B676" i="28" s="1"/>
  <c r="C676" s="1"/>
  <c r="H665" i="2"/>
  <c r="I665"/>
  <c r="B676" i="31" s="1"/>
  <c r="J665" i="2"/>
  <c r="B676" i="37" s="1"/>
  <c r="K665" i="2"/>
  <c r="B676" i="34" s="1"/>
  <c r="L665" i="2"/>
  <c r="M665"/>
  <c r="N665"/>
  <c r="O665"/>
  <c r="P665"/>
  <c r="Q665"/>
  <c r="R665"/>
  <c r="B666"/>
  <c r="D666"/>
  <c r="B677" i="22" s="1"/>
  <c r="E666" i="2"/>
  <c r="B677" i="25" s="1"/>
  <c r="F666" i="2"/>
  <c r="G666"/>
  <c r="B677" i="28" s="1"/>
  <c r="C677" s="1"/>
  <c r="H666" i="2"/>
  <c r="I666"/>
  <c r="B677" i="31" s="1"/>
  <c r="J666" i="2"/>
  <c r="B677" i="37" s="1"/>
  <c r="K666" i="2"/>
  <c r="B677" i="34" s="1"/>
  <c r="L666" i="2"/>
  <c r="M666"/>
  <c r="N666"/>
  <c r="O666"/>
  <c r="P666"/>
  <c r="Q666"/>
  <c r="R666"/>
  <c r="B667"/>
  <c r="D667"/>
  <c r="B678" i="22" s="1"/>
  <c r="E667" i="2"/>
  <c r="B678" i="25" s="1"/>
  <c r="F667" i="2"/>
  <c r="G667"/>
  <c r="B678" i="28" s="1"/>
  <c r="C678" s="1"/>
  <c r="H667" i="2"/>
  <c r="I667"/>
  <c r="B678" i="31" s="1"/>
  <c r="J667" i="2"/>
  <c r="B678" i="37" s="1"/>
  <c r="K667" i="2"/>
  <c r="B678" i="34" s="1"/>
  <c r="L667" i="2"/>
  <c r="M667"/>
  <c r="N667"/>
  <c r="O667"/>
  <c r="P667"/>
  <c r="Q667"/>
  <c r="R667"/>
  <c r="B668"/>
  <c r="D668"/>
  <c r="B679" i="22" s="1"/>
  <c r="E668" i="2"/>
  <c r="B679" i="25" s="1"/>
  <c r="F668" i="2"/>
  <c r="G668"/>
  <c r="B679" i="28" s="1"/>
  <c r="C679" s="1"/>
  <c r="H668" i="2"/>
  <c r="I668"/>
  <c r="B679" i="31" s="1"/>
  <c r="J668" i="2"/>
  <c r="B679" i="37" s="1"/>
  <c r="K668" i="2"/>
  <c r="B679" i="34" s="1"/>
  <c r="L668" i="2"/>
  <c r="M668"/>
  <c r="N668"/>
  <c r="O668"/>
  <c r="P668"/>
  <c r="Q668"/>
  <c r="R668"/>
  <c r="B669"/>
  <c r="D669"/>
  <c r="B680" i="22" s="1"/>
  <c r="E669" i="2"/>
  <c r="B680" i="25" s="1"/>
  <c r="F669" i="2"/>
  <c r="G669"/>
  <c r="B680" i="28" s="1"/>
  <c r="C680" s="1"/>
  <c r="H669" i="2"/>
  <c r="I669"/>
  <c r="B680" i="31" s="1"/>
  <c r="J669" i="2"/>
  <c r="B680" i="37" s="1"/>
  <c r="K669" i="2"/>
  <c r="B680" i="34" s="1"/>
  <c r="L669" i="2"/>
  <c r="M669"/>
  <c r="N669"/>
  <c r="O669"/>
  <c r="P669"/>
  <c r="Q669"/>
  <c r="R669"/>
  <c r="B670"/>
  <c r="D670"/>
  <c r="B681" i="22" s="1"/>
  <c r="E670" i="2"/>
  <c r="B681" i="25" s="1"/>
  <c r="F670" i="2"/>
  <c r="G670"/>
  <c r="B681" i="28" s="1"/>
  <c r="C681" s="1"/>
  <c r="H670" i="2"/>
  <c r="I670"/>
  <c r="B681" i="31" s="1"/>
  <c r="J670" i="2"/>
  <c r="B681" i="37" s="1"/>
  <c r="K670" i="2"/>
  <c r="B681" i="34" s="1"/>
  <c r="L670" i="2"/>
  <c r="M670"/>
  <c r="N670"/>
  <c r="O670"/>
  <c r="P670"/>
  <c r="Q670"/>
  <c r="R670"/>
  <c r="B671"/>
  <c r="D671"/>
  <c r="B682" i="22" s="1"/>
  <c r="E671" i="2"/>
  <c r="B682" i="25" s="1"/>
  <c r="F671" i="2"/>
  <c r="G671"/>
  <c r="B682" i="28" s="1"/>
  <c r="C682" s="1"/>
  <c r="H671" i="2"/>
  <c r="I671"/>
  <c r="B682" i="31" s="1"/>
  <c r="J671" i="2"/>
  <c r="B682" i="37" s="1"/>
  <c r="K671" i="2"/>
  <c r="B682" i="34" s="1"/>
  <c r="L671" i="2"/>
  <c r="M671"/>
  <c r="N671"/>
  <c r="O671"/>
  <c r="P671"/>
  <c r="Q671"/>
  <c r="R671"/>
  <c r="B672"/>
  <c r="D672"/>
  <c r="B683" i="22" s="1"/>
  <c r="E672" i="2"/>
  <c r="B683" i="25" s="1"/>
  <c r="F672" i="2"/>
  <c r="G672"/>
  <c r="B683" i="28" s="1"/>
  <c r="C683" s="1"/>
  <c r="H672" i="2"/>
  <c r="I672"/>
  <c r="B683" i="31" s="1"/>
  <c r="J672" i="2"/>
  <c r="B683" i="37" s="1"/>
  <c r="K672" i="2"/>
  <c r="B683" i="34" s="1"/>
  <c r="L672" i="2"/>
  <c r="M672"/>
  <c r="N672"/>
  <c r="O672"/>
  <c r="P672"/>
  <c r="Q672"/>
  <c r="R672"/>
  <c r="B673"/>
  <c r="D673"/>
  <c r="B684" i="22" s="1"/>
  <c r="E673" i="2"/>
  <c r="B684" i="25" s="1"/>
  <c r="F673" i="2"/>
  <c r="G673"/>
  <c r="B684" i="28" s="1"/>
  <c r="C684" s="1"/>
  <c r="H673" i="2"/>
  <c r="I673"/>
  <c r="B684" i="31" s="1"/>
  <c r="J673" i="2"/>
  <c r="B684" i="37" s="1"/>
  <c r="K673" i="2"/>
  <c r="B684" i="34" s="1"/>
  <c r="L673" i="2"/>
  <c r="M673"/>
  <c r="N673"/>
  <c r="O673"/>
  <c r="P673"/>
  <c r="Q673"/>
  <c r="R673"/>
  <c r="D626"/>
  <c r="B637" i="22" s="1"/>
  <c r="E626" i="2"/>
  <c r="B637" i="25" s="1"/>
  <c r="F626" i="2"/>
  <c r="G626"/>
  <c r="B637" i="28" s="1"/>
  <c r="C637" s="1"/>
  <c r="H626" i="2"/>
  <c r="I626"/>
  <c r="B637" i="31" s="1"/>
  <c r="J626" i="2"/>
  <c r="B637" i="37" s="1"/>
  <c r="K626" i="2"/>
  <c r="B637" i="34" s="1"/>
  <c r="D627" i="2"/>
  <c r="B638" i="22" s="1"/>
  <c r="E627" i="2"/>
  <c r="B638" i="25" s="1"/>
  <c r="F627" i="2"/>
  <c r="G627"/>
  <c r="B638" i="28" s="1"/>
  <c r="C638" s="1"/>
  <c r="H627" i="2"/>
  <c r="I627"/>
  <c r="B638" i="31" s="1"/>
  <c r="J627" i="2"/>
  <c r="B638" i="37" s="1"/>
  <c r="K627" i="2"/>
  <c r="B638" i="34" s="1"/>
  <c r="D628" i="2"/>
  <c r="B639" i="22" s="1"/>
  <c r="E628" i="2"/>
  <c r="B639" i="25" s="1"/>
  <c r="F628" i="2"/>
  <c r="G628"/>
  <c r="B639" i="28" s="1"/>
  <c r="C639" s="1"/>
  <c r="H628" i="2"/>
  <c r="I628"/>
  <c r="B639" i="31" s="1"/>
  <c r="J628" i="2"/>
  <c r="B639" i="37" s="1"/>
  <c r="K628" i="2"/>
  <c r="B639" i="34" s="1"/>
  <c r="D629" i="2"/>
  <c r="B640" i="22" s="1"/>
  <c r="E629" i="2"/>
  <c r="B640" i="25" s="1"/>
  <c r="F629" i="2"/>
  <c r="G629"/>
  <c r="B640" i="28" s="1"/>
  <c r="C640" s="1"/>
  <c r="H629" i="2"/>
  <c r="I629"/>
  <c r="B640" i="31" s="1"/>
  <c r="J629" i="2"/>
  <c r="B640" i="37" s="1"/>
  <c r="K629" i="2"/>
  <c r="B640" i="34" s="1"/>
  <c r="D630" i="2"/>
  <c r="B641" i="22" s="1"/>
  <c r="E630" i="2"/>
  <c r="B641" i="25" s="1"/>
  <c r="F630" i="2"/>
  <c r="G630"/>
  <c r="B641" i="28" s="1"/>
  <c r="C641" s="1"/>
  <c r="H630" i="2"/>
  <c r="I630"/>
  <c r="B641" i="31" s="1"/>
  <c r="J630" i="2"/>
  <c r="B641" i="37" s="1"/>
  <c r="K630" i="2"/>
  <c r="B641" i="34" s="1"/>
  <c r="D631" i="2"/>
  <c r="B642" i="22" s="1"/>
  <c r="E631" i="2"/>
  <c r="B642" i="25" s="1"/>
  <c r="F631" i="2"/>
  <c r="G631"/>
  <c r="B642" i="28" s="1"/>
  <c r="C642" s="1"/>
  <c r="H631" i="2"/>
  <c r="I631"/>
  <c r="B642" i="31" s="1"/>
  <c r="J631" i="2"/>
  <c r="B642" i="37" s="1"/>
  <c r="K631" i="2"/>
  <c r="B642" i="34" s="1"/>
  <c r="D632" i="2"/>
  <c r="B643" i="22" s="1"/>
  <c r="E632" i="2"/>
  <c r="B643" i="25" s="1"/>
  <c r="F632" i="2"/>
  <c r="G632"/>
  <c r="B643" i="28" s="1"/>
  <c r="C643" s="1"/>
  <c r="H632" i="2"/>
  <c r="I632"/>
  <c r="B643" i="31" s="1"/>
  <c r="J632" i="2"/>
  <c r="B643" i="37" s="1"/>
  <c r="K632" i="2"/>
  <c r="B643" i="34" s="1"/>
  <c r="D633" i="2"/>
  <c r="B644" i="22" s="1"/>
  <c r="E633" i="2"/>
  <c r="B644" i="25" s="1"/>
  <c r="F633" i="2"/>
  <c r="G633"/>
  <c r="B644" i="28" s="1"/>
  <c r="C644" s="1"/>
  <c r="H633" i="2"/>
  <c r="I633"/>
  <c r="B644" i="31" s="1"/>
  <c r="J633" i="2"/>
  <c r="B644" i="37" s="1"/>
  <c r="K633" i="2"/>
  <c r="B644" i="34" s="1"/>
  <c r="D634" i="2"/>
  <c r="B645" i="22" s="1"/>
  <c r="E634" i="2"/>
  <c r="B645" i="25" s="1"/>
  <c r="F634" i="2"/>
  <c r="G634"/>
  <c r="B645" i="28" s="1"/>
  <c r="C645" s="1"/>
  <c r="H634" i="2"/>
  <c r="I634"/>
  <c r="B645" i="31" s="1"/>
  <c r="J634" i="2"/>
  <c r="B645" i="37" s="1"/>
  <c r="K634" i="2"/>
  <c r="B645" i="34" s="1"/>
  <c r="D635" i="2"/>
  <c r="B646" i="22" s="1"/>
  <c r="E635" i="2"/>
  <c r="B646" i="25" s="1"/>
  <c r="F635" i="2"/>
  <c r="G635"/>
  <c r="B646" i="28" s="1"/>
  <c r="C646" s="1"/>
  <c r="H635" i="2"/>
  <c r="I635"/>
  <c r="B646" i="31" s="1"/>
  <c r="J635" i="2"/>
  <c r="B646" i="37" s="1"/>
  <c r="K635" i="2"/>
  <c r="B646" i="34" s="1"/>
  <c r="D636" i="2"/>
  <c r="B647" i="22" s="1"/>
  <c r="E636" i="2"/>
  <c r="B647" i="25" s="1"/>
  <c r="F636" i="2"/>
  <c r="G636"/>
  <c r="B647" i="28" s="1"/>
  <c r="C647" s="1"/>
  <c r="H636" i="2"/>
  <c r="I636"/>
  <c r="B647" i="31" s="1"/>
  <c r="J636" i="2"/>
  <c r="B647" i="37" s="1"/>
  <c r="K636" i="2"/>
  <c r="B647" i="34" s="1"/>
  <c r="D637" i="2"/>
  <c r="B648" i="22" s="1"/>
  <c r="E637" i="2"/>
  <c r="B648" i="25" s="1"/>
  <c r="F637" i="2"/>
  <c r="G637"/>
  <c r="B648" i="28" s="1"/>
  <c r="C648" s="1"/>
  <c r="H637" i="2"/>
  <c r="I637"/>
  <c r="B648" i="31" s="1"/>
  <c r="J637" i="2"/>
  <c r="B648" i="37" s="1"/>
  <c r="K637" i="2"/>
  <c r="B648" i="34" s="1"/>
  <c r="D638" i="2"/>
  <c r="B649" i="22" s="1"/>
  <c r="E638" i="2"/>
  <c r="B649" i="25" s="1"/>
  <c r="F638" i="2"/>
  <c r="G638"/>
  <c r="B649" i="28" s="1"/>
  <c r="C649" s="1"/>
  <c r="H638" i="2"/>
  <c r="I638"/>
  <c r="B649" i="31" s="1"/>
  <c r="J638" i="2"/>
  <c r="B649" i="37" s="1"/>
  <c r="K638" i="2"/>
  <c r="B649" i="34" s="1"/>
  <c r="D639" i="2"/>
  <c r="B650" i="22" s="1"/>
  <c r="E639" i="2"/>
  <c r="B650" i="25" s="1"/>
  <c r="F639" i="2"/>
  <c r="G639"/>
  <c r="B650" i="28" s="1"/>
  <c r="C650" s="1"/>
  <c r="H639" i="2"/>
  <c r="I639"/>
  <c r="B650" i="31" s="1"/>
  <c r="J639" i="2"/>
  <c r="B650" i="37" s="1"/>
  <c r="K639" i="2"/>
  <c r="B650" i="34" s="1"/>
  <c r="D640" i="2"/>
  <c r="B651" i="22" s="1"/>
  <c r="E640" i="2"/>
  <c r="B651" i="25" s="1"/>
  <c r="F640" i="2"/>
  <c r="G640"/>
  <c r="B651" i="28" s="1"/>
  <c r="C651" s="1"/>
  <c r="H640" i="2"/>
  <c r="I640"/>
  <c r="B651" i="31" s="1"/>
  <c r="J640" i="2"/>
  <c r="B651" i="37" s="1"/>
  <c r="K640" i="2"/>
  <c r="B651" i="34" s="1"/>
  <c r="D641" i="2"/>
  <c r="B652" i="22" s="1"/>
  <c r="E641" i="2"/>
  <c r="B652" i="25" s="1"/>
  <c r="F641" i="2"/>
  <c r="G641"/>
  <c r="B652" i="28" s="1"/>
  <c r="C652" s="1"/>
  <c r="H641" i="2"/>
  <c r="I641"/>
  <c r="B652" i="31" s="1"/>
  <c r="J641" i="2"/>
  <c r="B652" i="37" s="1"/>
  <c r="K641" i="2"/>
  <c r="B652" i="34" s="1"/>
  <c r="D642" i="2"/>
  <c r="B653" i="22" s="1"/>
  <c r="E642" i="2"/>
  <c r="B653" i="25" s="1"/>
  <c r="F642" i="2"/>
  <c r="G642"/>
  <c r="B653" i="28" s="1"/>
  <c r="C653" s="1"/>
  <c r="H642" i="2"/>
  <c r="I642"/>
  <c r="B653" i="31" s="1"/>
  <c r="J642" i="2"/>
  <c r="B653" i="37" s="1"/>
  <c r="K642" i="2"/>
  <c r="B653" i="34" s="1"/>
  <c r="D643" i="2"/>
  <c r="B654" i="22" s="1"/>
  <c r="E643" i="2"/>
  <c r="B654" i="25" s="1"/>
  <c r="F643" i="2"/>
  <c r="G643"/>
  <c r="B654" i="28" s="1"/>
  <c r="C654" s="1"/>
  <c r="H643" i="2"/>
  <c r="I643"/>
  <c r="B654" i="31" s="1"/>
  <c r="J643" i="2"/>
  <c r="B654" i="37" s="1"/>
  <c r="K643" i="2"/>
  <c r="B654" i="34" s="1"/>
  <c r="D644" i="2"/>
  <c r="B655" i="22" s="1"/>
  <c r="E644" i="2"/>
  <c r="B655" i="25" s="1"/>
  <c r="F644" i="2"/>
  <c r="G644"/>
  <c r="B655" i="28" s="1"/>
  <c r="C655" s="1"/>
  <c r="H644" i="2"/>
  <c r="I644"/>
  <c r="B655" i="31" s="1"/>
  <c r="J644" i="2"/>
  <c r="B655" i="37" s="1"/>
  <c r="K644" i="2"/>
  <c r="B655" i="34" s="1"/>
  <c r="D645" i="2"/>
  <c r="B656" i="22" s="1"/>
  <c r="E645" i="2"/>
  <c r="B656" i="25" s="1"/>
  <c r="F645" i="2"/>
  <c r="G645"/>
  <c r="B656" i="28" s="1"/>
  <c r="C656" s="1"/>
  <c r="H645" i="2"/>
  <c r="I645"/>
  <c r="B656" i="31" s="1"/>
  <c r="J645" i="2"/>
  <c r="B656" i="37" s="1"/>
  <c r="K645" i="2"/>
  <c r="B656" i="34" s="1"/>
  <c r="D646" i="2"/>
  <c r="B657" i="22" s="1"/>
  <c r="E646" i="2"/>
  <c r="B657" i="25" s="1"/>
  <c r="F646" i="2"/>
  <c r="G646"/>
  <c r="B657" i="28" s="1"/>
  <c r="C657" s="1"/>
  <c r="H646" i="2"/>
  <c r="I646"/>
  <c r="B657" i="31" s="1"/>
  <c r="J646" i="2"/>
  <c r="B657" i="37" s="1"/>
  <c r="K646" i="2"/>
  <c r="B657" i="34" s="1"/>
  <c r="D647" i="2"/>
  <c r="B658" i="22" s="1"/>
  <c r="E647" i="2"/>
  <c r="B658" i="25" s="1"/>
  <c r="F647" i="2"/>
  <c r="G647"/>
  <c r="B658" i="28" s="1"/>
  <c r="C658" s="1"/>
  <c r="H647" i="2"/>
  <c r="I647"/>
  <c r="B658" i="31" s="1"/>
  <c r="J647" i="2"/>
  <c r="B658" i="37" s="1"/>
  <c r="K647" i="2"/>
  <c r="B658" i="34" s="1"/>
  <c r="D648" i="2"/>
  <c r="B659" i="22" s="1"/>
  <c r="E648" i="2"/>
  <c r="B659" i="25" s="1"/>
  <c r="F648" i="2"/>
  <c r="G648"/>
  <c r="B659" i="28" s="1"/>
  <c r="C659" s="1"/>
  <c r="H648" i="2"/>
  <c r="I648"/>
  <c r="B659" i="31" s="1"/>
  <c r="J648" i="2"/>
  <c r="B659" i="37" s="1"/>
  <c r="K648" i="2"/>
  <c r="B659" i="34" s="1"/>
  <c r="D649" i="2"/>
  <c r="B660" i="22" s="1"/>
  <c r="E649" i="2"/>
  <c r="B660" i="25" s="1"/>
  <c r="F649" i="2"/>
  <c r="G649"/>
  <c r="B660" i="28" s="1"/>
  <c r="C660" s="1"/>
  <c r="H649" i="2"/>
  <c r="I649"/>
  <c r="B660" i="31" s="1"/>
  <c r="J649" i="2"/>
  <c r="B660" i="37" s="1"/>
  <c r="K649" i="2"/>
  <c r="B660" i="34" s="1"/>
  <c r="D602" i="2"/>
  <c r="B613" i="22" s="1"/>
  <c r="E602" i="2"/>
  <c r="B613" i="25" s="1"/>
  <c r="F602" i="2"/>
  <c r="G602"/>
  <c r="B613" i="28" s="1"/>
  <c r="C613" s="1"/>
  <c r="H602" i="2"/>
  <c r="I602"/>
  <c r="B613" i="31" s="1"/>
  <c r="J602" i="2"/>
  <c r="B613" i="37" s="1"/>
  <c r="K602" i="2"/>
  <c r="B613" i="34" s="1"/>
  <c r="D603" i="2"/>
  <c r="B614" i="22" s="1"/>
  <c r="E603" i="2"/>
  <c r="B614" i="25" s="1"/>
  <c r="F603" i="2"/>
  <c r="G603"/>
  <c r="B614" i="28" s="1"/>
  <c r="C614" s="1"/>
  <c r="H603" i="2"/>
  <c r="I603"/>
  <c r="B614" i="31" s="1"/>
  <c r="J603" i="2"/>
  <c r="B614" i="37" s="1"/>
  <c r="K603" i="2"/>
  <c r="B614" i="34" s="1"/>
  <c r="D604" i="2"/>
  <c r="B615" i="22" s="1"/>
  <c r="E604" i="2"/>
  <c r="B615" i="25" s="1"/>
  <c r="F604" i="2"/>
  <c r="G604"/>
  <c r="B615" i="28" s="1"/>
  <c r="C615" s="1"/>
  <c r="H604" i="2"/>
  <c r="I604"/>
  <c r="B615" i="31" s="1"/>
  <c r="J604" i="2"/>
  <c r="B615" i="37" s="1"/>
  <c r="K604" i="2"/>
  <c r="B615" i="34" s="1"/>
  <c r="D605" i="2"/>
  <c r="B616" i="22" s="1"/>
  <c r="E605" i="2"/>
  <c r="B616" i="25" s="1"/>
  <c r="F605" i="2"/>
  <c r="G605"/>
  <c r="B616" i="28" s="1"/>
  <c r="C616" s="1"/>
  <c r="H605" i="2"/>
  <c r="I605"/>
  <c r="B616" i="31" s="1"/>
  <c r="J605" i="2"/>
  <c r="B616" i="37" s="1"/>
  <c r="K605" i="2"/>
  <c r="B616" i="34" s="1"/>
  <c r="D606" i="2"/>
  <c r="B617" i="22" s="1"/>
  <c r="E606" i="2"/>
  <c r="B617" i="25" s="1"/>
  <c r="F606" i="2"/>
  <c r="G606"/>
  <c r="B617" i="28" s="1"/>
  <c r="C617" s="1"/>
  <c r="H606" i="2"/>
  <c r="I606"/>
  <c r="B617" i="31" s="1"/>
  <c r="J606" i="2"/>
  <c r="B617" i="37" s="1"/>
  <c r="K606" i="2"/>
  <c r="B617" i="34" s="1"/>
  <c r="D607" i="2"/>
  <c r="B618" i="22" s="1"/>
  <c r="E607" i="2"/>
  <c r="B618" i="25" s="1"/>
  <c r="F607" i="2"/>
  <c r="G607"/>
  <c r="B618" i="28" s="1"/>
  <c r="C618" s="1"/>
  <c r="H607" i="2"/>
  <c r="I607"/>
  <c r="B618" i="31" s="1"/>
  <c r="J607" i="2"/>
  <c r="B618" i="37" s="1"/>
  <c r="K607" i="2"/>
  <c r="B618" i="34" s="1"/>
  <c r="D608" i="2"/>
  <c r="B619" i="22" s="1"/>
  <c r="E608" i="2"/>
  <c r="B619" i="25" s="1"/>
  <c r="F608" i="2"/>
  <c r="G608"/>
  <c r="B619" i="28" s="1"/>
  <c r="C619" s="1"/>
  <c r="H608" i="2"/>
  <c r="I608"/>
  <c r="B619" i="31" s="1"/>
  <c r="J608" i="2"/>
  <c r="B619" i="37" s="1"/>
  <c r="K608" i="2"/>
  <c r="B619" i="34" s="1"/>
  <c r="D609" i="2"/>
  <c r="B620" i="22" s="1"/>
  <c r="E609" i="2"/>
  <c r="B620" i="25" s="1"/>
  <c r="F609" i="2"/>
  <c r="G609"/>
  <c r="B620" i="28" s="1"/>
  <c r="C620" s="1"/>
  <c r="H609" i="2"/>
  <c r="I609"/>
  <c r="B620" i="31" s="1"/>
  <c r="J609" i="2"/>
  <c r="B620" i="37" s="1"/>
  <c r="K609" i="2"/>
  <c r="B620" i="34" s="1"/>
  <c r="D610" i="2"/>
  <c r="B621" i="22" s="1"/>
  <c r="E610" i="2"/>
  <c r="B621" i="25" s="1"/>
  <c r="F610" i="2"/>
  <c r="G610"/>
  <c r="B621" i="28" s="1"/>
  <c r="C621" s="1"/>
  <c r="H610" i="2"/>
  <c r="I610"/>
  <c r="B621" i="31" s="1"/>
  <c r="J610" i="2"/>
  <c r="B621" i="37" s="1"/>
  <c r="K610" i="2"/>
  <c r="B621" i="34" s="1"/>
  <c r="D611" i="2"/>
  <c r="B622" i="22" s="1"/>
  <c r="E611" i="2"/>
  <c r="B622" i="25" s="1"/>
  <c r="F611" i="2"/>
  <c r="G611"/>
  <c r="B622" i="28" s="1"/>
  <c r="C622" s="1"/>
  <c r="H611" i="2"/>
  <c r="I611"/>
  <c r="B622" i="31" s="1"/>
  <c r="J611" i="2"/>
  <c r="B622" i="37" s="1"/>
  <c r="K611" i="2"/>
  <c r="B622" i="34" s="1"/>
  <c r="D612" i="2"/>
  <c r="B623" i="22" s="1"/>
  <c r="E612" i="2"/>
  <c r="B623" i="25" s="1"/>
  <c r="F612" i="2"/>
  <c r="G612"/>
  <c r="B623" i="28" s="1"/>
  <c r="C623" s="1"/>
  <c r="H612" i="2"/>
  <c r="I612"/>
  <c r="B623" i="31" s="1"/>
  <c r="J612" i="2"/>
  <c r="B623" i="37" s="1"/>
  <c r="K612" i="2"/>
  <c r="B623" i="34" s="1"/>
  <c r="D613" i="2"/>
  <c r="B624" i="22" s="1"/>
  <c r="E613" i="2"/>
  <c r="B624" i="25" s="1"/>
  <c r="F613" i="2"/>
  <c r="G613"/>
  <c r="B624" i="28" s="1"/>
  <c r="C624" s="1"/>
  <c r="H613" i="2"/>
  <c r="I613"/>
  <c r="B624" i="31" s="1"/>
  <c r="J613" i="2"/>
  <c r="B624" i="37" s="1"/>
  <c r="K613" i="2"/>
  <c r="B624" i="34" s="1"/>
  <c r="D614" i="2"/>
  <c r="B625" i="22" s="1"/>
  <c r="E614" i="2"/>
  <c r="B625" i="25" s="1"/>
  <c r="F614" i="2"/>
  <c r="G614"/>
  <c r="B625" i="28" s="1"/>
  <c r="C625" s="1"/>
  <c r="H614" i="2"/>
  <c r="I614"/>
  <c r="B625" i="31" s="1"/>
  <c r="J614" i="2"/>
  <c r="B625" i="37" s="1"/>
  <c r="K614" i="2"/>
  <c r="B625" i="34" s="1"/>
  <c r="D615" i="2"/>
  <c r="B626" i="22" s="1"/>
  <c r="E615" i="2"/>
  <c r="B626" i="25" s="1"/>
  <c r="F615" i="2"/>
  <c r="G615"/>
  <c r="B626" i="28" s="1"/>
  <c r="C626" s="1"/>
  <c r="H615" i="2"/>
  <c r="I615"/>
  <c r="B626" i="31" s="1"/>
  <c r="J615" i="2"/>
  <c r="B626" i="37" s="1"/>
  <c r="K615" i="2"/>
  <c r="B626" i="34" s="1"/>
  <c r="D616" i="2"/>
  <c r="B627" i="22" s="1"/>
  <c r="E616" i="2"/>
  <c r="B627" i="25" s="1"/>
  <c r="F616" i="2"/>
  <c r="G616"/>
  <c r="B627" i="28" s="1"/>
  <c r="C627" s="1"/>
  <c r="H616" i="2"/>
  <c r="I616"/>
  <c r="B627" i="31" s="1"/>
  <c r="J616" i="2"/>
  <c r="B627" i="37" s="1"/>
  <c r="K616" i="2"/>
  <c r="B627" i="34" s="1"/>
  <c r="D617" i="2"/>
  <c r="B628" i="22" s="1"/>
  <c r="E617" i="2"/>
  <c r="B628" i="25" s="1"/>
  <c r="F617" i="2"/>
  <c r="G617"/>
  <c r="B628" i="28" s="1"/>
  <c r="C628" s="1"/>
  <c r="H617" i="2"/>
  <c r="I617"/>
  <c r="B628" i="31" s="1"/>
  <c r="J617" i="2"/>
  <c r="B628" i="37" s="1"/>
  <c r="K617" i="2"/>
  <c r="B628" i="34" s="1"/>
  <c r="D618" i="2"/>
  <c r="B629" i="22" s="1"/>
  <c r="E618" i="2"/>
  <c r="B629" i="25" s="1"/>
  <c r="F618" i="2"/>
  <c r="G618"/>
  <c r="B629" i="28" s="1"/>
  <c r="C629" s="1"/>
  <c r="H618" i="2"/>
  <c r="I618"/>
  <c r="B629" i="31" s="1"/>
  <c r="J618" i="2"/>
  <c r="B629" i="37" s="1"/>
  <c r="K618" i="2"/>
  <c r="B629" i="34" s="1"/>
  <c r="D619" i="2"/>
  <c r="B630" i="22" s="1"/>
  <c r="E619" i="2"/>
  <c r="B630" i="25" s="1"/>
  <c r="F619" i="2"/>
  <c r="G619"/>
  <c r="B630" i="28" s="1"/>
  <c r="C630" s="1"/>
  <c r="H619" i="2"/>
  <c r="I619"/>
  <c r="B630" i="31" s="1"/>
  <c r="J619" i="2"/>
  <c r="B630" i="37" s="1"/>
  <c r="K619" i="2"/>
  <c r="B630" i="34" s="1"/>
  <c r="D620" i="2"/>
  <c r="B631" i="22" s="1"/>
  <c r="E620" i="2"/>
  <c r="B631" i="25" s="1"/>
  <c r="F620" i="2"/>
  <c r="G620"/>
  <c r="B631" i="28" s="1"/>
  <c r="C631" s="1"/>
  <c r="H620" i="2"/>
  <c r="I620"/>
  <c r="B631" i="31" s="1"/>
  <c r="J620" i="2"/>
  <c r="B631" i="37" s="1"/>
  <c r="K620" i="2"/>
  <c r="B631" i="34" s="1"/>
  <c r="D621" i="2"/>
  <c r="B632" i="22" s="1"/>
  <c r="E621" i="2"/>
  <c r="B632" i="25" s="1"/>
  <c r="F621" i="2"/>
  <c r="G621"/>
  <c r="B632" i="28" s="1"/>
  <c r="C632" s="1"/>
  <c r="H621" i="2"/>
  <c r="I621"/>
  <c r="B632" i="31" s="1"/>
  <c r="J621" i="2"/>
  <c r="B632" i="37" s="1"/>
  <c r="K621" i="2"/>
  <c r="B632" i="34" s="1"/>
  <c r="D622" i="2"/>
  <c r="B633" i="22" s="1"/>
  <c r="E622" i="2"/>
  <c r="B633" i="25" s="1"/>
  <c r="F622" i="2"/>
  <c r="G622"/>
  <c r="B633" i="28" s="1"/>
  <c r="C633" s="1"/>
  <c r="H622" i="2"/>
  <c r="I622"/>
  <c r="B633" i="31" s="1"/>
  <c r="J622" i="2"/>
  <c r="B633" i="37" s="1"/>
  <c r="K622" i="2"/>
  <c r="B633" i="34" s="1"/>
  <c r="D623" i="2"/>
  <c r="B634" i="22" s="1"/>
  <c r="E623" i="2"/>
  <c r="B634" i="25" s="1"/>
  <c r="F623" i="2"/>
  <c r="G623"/>
  <c r="B634" i="28" s="1"/>
  <c r="C634" s="1"/>
  <c r="H623" i="2"/>
  <c r="I623"/>
  <c r="B634" i="31" s="1"/>
  <c r="J623" i="2"/>
  <c r="B634" i="37" s="1"/>
  <c r="K623" i="2"/>
  <c r="B634" i="34" s="1"/>
  <c r="D624" i="2"/>
  <c r="B635" i="22" s="1"/>
  <c r="E624" i="2"/>
  <c r="B635" i="25" s="1"/>
  <c r="F624" i="2"/>
  <c r="G624"/>
  <c r="B635" i="28" s="1"/>
  <c r="C635" s="1"/>
  <c r="H624" i="2"/>
  <c r="I624"/>
  <c r="B635" i="31" s="1"/>
  <c r="J624" i="2"/>
  <c r="B635" i="37" s="1"/>
  <c r="K624" i="2"/>
  <c r="B635" i="34" s="1"/>
  <c r="D625" i="2"/>
  <c r="B636" i="22" s="1"/>
  <c r="E625" i="2"/>
  <c r="B636" i="25" s="1"/>
  <c r="F625" i="2"/>
  <c r="G625"/>
  <c r="B636" i="28" s="1"/>
  <c r="C636" s="1"/>
  <c r="H625" i="2"/>
  <c r="I625"/>
  <c r="B636" i="31" s="1"/>
  <c r="J625" i="2"/>
  <c r="B636" i="37" s="1"/>
  <c r="K625" i="2"/>
  <c r="B636" i="34" s="1"/>
  <c r="B578" i="2"/>
  <c r="D578"/>
  <c r="B589" i="22" s="1"/>
  <c r="E578" i="2"/>
  <c r="B589" i="25" s="1"/>
  <c r="F578" i="2"/>
  <c r="G578"/>
  <c r="B589" i="28" s="1"/>
  <c r="C589" s="1"/>
  <c r="H578" i="2"/>
  <c r="I578"/>
  <c r="B589" i="31" s="1"/>
  <c r="J578" i="2"/>
  <c r="B589" i="37" s="1"/>
  <c r="K578" i="2"/>
  <c r="B589" i="34" s="1"/>
  <c r="L578" i="2"/>
  <c r="M578"/>
  <c r="N578"/>
  <c r="O578"/>
  <c r="P578"/>
  <c r="Q578"/>
  <c r="R578"/>
  <c r="B579"/>
  <c r="D579"/>
  <c r="B590" i="22" s="1"/>
  <c r="E579" i="2"/>
  <c r="B590" i="25" s="1"/>
  <c r="F579" i="2"/>
  <c r="G579"/>
  <c r="B590" i="28" s="1"/>
  <c r="C590" s="1"/>
  <c r="H579" i="2"/>
  <c r="I579"/>
  <c r="B590" i="31" s="1"/>
  <c r="J579" i="2"/>
  <c r="B590" i="37" s="1"/>
  <c r="K579" i="2"/>
  <c r="B590" i="34" s="1"/>
  <c r="L579" i="2"/>
  <c r="M579"/>
  <c r="N579"/>
  <c r="O579"/>
  <c r="P579"/>
  <c r="Q579"/>
  <c r="R579"/>
  <c r="B580"/>
  <c r="D580"/>
  <c r="B591" i="22" s="1"/>
  <c r="E580" i="2"/>
  <c r="B591" i="25" s="1"/>
  <c r="F580" i="2"/>
  <c r="G580"/>
  <c r="B591" i="28" s="1"/>
  <c r="C591" s="1"/>
  <c r="H580" i="2"/>
  <c r="I580"/>
  <c r="B591" i="31" s="1"/>
  <c r="J580" i="2"/>
  <c r="B591" i="37" s="1"/>
  <c r="K580" i="2"/>
  <c r="B591" i="34" s="1"/>
  <c r="L580" i="2"/>
  <c r="M580"/>
  <c r="N580"/>
  <c r="O580"/>
  <c r="P580"/>
  <c r="Q580"/>
  <c r="R580"/>
  <c r="B581"/>
  <c r="D581"/>
  <c r="B592" i="22" s="1"/>
  <c r="E581" i="2"/>
  <c r="B592" i="25" s="1"/>
  <c r="F581" i="2"/>
  <c r="G581"/>
  <c r="B592" i="28" s="1"/>
  <c r="C592" s="1"/>
  <c r="H581" i="2"/>
  <c r="I581"/>
  <c r="B592" i="31" s="1"/>
  <c r="J581" i="2"/>
  <c r="B592" i="37" s="1"/>
  <c r="K581" i="2"/>
  <c r="B592" i="34" s="1"/>
  <c r="L581" i="2"/>
  <c r="M581"/>
  <c r="N581"/>
  <c r="O581"/>
  <c r="P581"/>
  <c r="Q581"/>
  <c r="R581"/>
  <c r="B593" i="25"/>
  <c r="B593" i="31"/>
  <c r="B593" i="37"/>
  <c r="B593" i="34"/>
  <c r="D583" i="2"/>
  <c r="B594" i="22" s="1"/>
  <c r="E583" i="2"/>
  <c r="B594" i="25" s="1"/>
  <c r="F583" i="2"/>
  <c r="G583"/>
  <c r="B594" i="28" s="1"/>
  <c r="C594" s="1"/>
  <c r="H583" i="2"/>
  <c r="I583"/>
  <c r="B594" i="31" s="1"/>
  <c r="J583" i="2"/>
  <c r="B594" i="37" s="1"/>
  <c r="K583" i="2"/>
  <c r="B594" i="34" s="1"/>
  <c r="D584" i="2"/>
  <c r="B595" i="22" s="1"/>
  <c r="E584" i="2"/>
  <c r="B595" i="25" s="1"/>
  <c r="F584" i="2"/>
  <c r="G584"/>
  <c r="B595" i="28" s="1"/>
  <c r="C595" s="1"/>
  <c r="H584" i="2"/>
  <c r="I584"/>
  <c r="B595" i="31" s="1"/>
  <c r="J584" i="2"/>
  <c r="B595" i="37" s="1"/>
  <c r="K584" i="2"/>
  <c r="B595" i="34" s="1"/>
  <c r="D585" i="2"/>
  <c r="B596" i="22" s="1"/>
  <c r="E585" i="2"/>
  <c r="B596" i="25" s="1"/>
  <c r="F585" i="2"/>
  <c r="G585"/>
  <c r="B596" i="28" s="1"/>
  <c r="C596" s="1"/>
  <c r="H585" i="2"/>
  <c r="I585"/>
  <c r="B596" i="31" s="1"/>
  <c r="J585" i="2"/>
  <c r="B596" i="37" s="1"/>
  <c r="K585" i="2"/>
  <c r="B596" i="34" s="1"/>
  <c r="D586" i="2"/>
  <c r="B597" i="22" s="1"/>
  <c r="E586" i="2"/>
  <c r="B597" i="25" s="1"/>
  <c r="F586" i="2"/>
  <c r="G586"/>
  <c r="B597" i="28" s="1"/>
  <c r="C597" s="1"/>
  <c r="H586" i="2"/>
  <c r="I586"/>
  <c r="B597" i="31" s="1"/>
  <c r="J586" i="2"/>
  <c r="B597" i="37" s="1"/>
  <c r="K586" i="2"/>
  <c r="B597" i="34" s="1"/>
  <c r="D587" i="2"/>
  <c r="B598" i="22" s="1"/>
  <c r="E587" i="2"/>
  <c r="B598" i="25" s="1"/>
  <c r="F587" i="2"/>
  <c r="G587"/>
  <c r="B598" i="28" s="1"/>
  <c r="C598" s="1"/>
  <c r="H587" i="2"/>
  <c r="I587"/>
  <c r="B598" i="31" s="1"/>
  <c r="J587" i="2"/>
  <c r="B598" i="37" s="1"/>
  <c r="K587" i="2"/>
  <c r="B598" i="34" s="1"/>
  <c r="D588" i="2"/>
  <c r="B599" i="22" s="1"/>
  <c r="E588" i="2"/>
  <c r="B599" i="25" s="1"/>
  <c r="F588" i="2"/>
  <c r="G588"/>
  <c r="B599" i="28" s="1"/>
  <c r="C599" s="1"/>
  <c r="H588" i="2"/>
  <c r="I588"/>
  <c r="B599" i="31" s="1"/>
  <c r="J588" i="2"/>
  <c r="B599" i="37" s="1"/>
  <c r="K588" i="2"/>
  <c r="B599" i="34" s="1"/>
  <c r="D589" i="2"/>
  <c r="B600" i="22" s="1"/>
  <c r="E589" i="2"/>
  <c r="B600" i="25" s="1"/>
  <c r="F589" i="2"/>
  <c r="G589"/>
  <c r="B600" i="28" s="1"/>
  <c r="C600" s="1"/>
  <c r="H589" i="2"/>
  <c r="I589"/>
  <c r="B600" i="31" s="1"/>
  <c r="J589" i="2"/>
  <c r="B600" i="37" s="1"/>
  <c r="K589" i="2"/>
  <c r="B600" i="34" s="1"/>
  <c r="D590" i="2"/>
  <c r="B601" i="22" s="1"/>
  <c r="E590" i="2"/>
  <c r="B601" i="25" s="1"/>
  <c r="F590" i="2"/>
  <c r="G590"/>
  <c r="B601" i="28" s="1"/>
  <c r="C601" s="1"/>
  <c r="H590" i="2"/>
  <c r="I590"/>
  <c r="B601" i="31" s="1"/>
  <c r="J590" i="2"/>
  <c r="B601" i="37" s="1"/>
  <c r="K590" i="2"/>
  <c r="B601" i="34" s="1"/>
  <c r="D591" i="2"/>
  <c r="B602" i="22" s="1"/>
  <c r="E591" i="2"/>
  <c r="B602" i="25" s="1"/>
  <c r="F591" i="2"/>
  <c r="G591"/>
  <c r="B602" i="28" s="1"/>
  <c r="C602" s="1"/>
  <c r="H591" i="2"/>
  <c r="I591"/>
  <c r="B602" i="31" s="1"/>
  <c r="J591" i="2"/>
  <c r="B602" i="37" s="1"/>
  <c r="K591" i="2"/>
  <c r="B602" i="34" s="1"/>
  <c r="D592" i="2"/>
  <c r="B603" i="22" s="1"/>
  <c r="E592" i="2"/>
  <c r="B603" i="25" s="1"/>
  <c r="F592" i="2"/>
  <c r="G592"/>
  <c r="B603" i="28" s="1"/>
  <c r="C603" s="1"/>
  <c r="H592" i="2"/>
  <c r="I592"/>
  <c r="B603" i="31" s="1"/>
  <c r="J592" i="2"/>
  <c r="B603" i="37" s="1"/>
  <c r="K592" i="2"/>
  <c r="B603" i="34" s="1"/>
  <c r="D593" i="2"/>
  <c r="B604" i="22" s="1"/>
  <c r="E593" i="2"/>
  <c r="B604" i="25" s="1"/>
  <c r="F593" i="2"/>
  <c r="G593"/>
  <c r="B604" i="28" s="1"/>
  <c r="C604" s="1"/>
  <c r="H593" i="2"/>
  <c r="I593"/>
  <c r="B604" i="31" s="1"/>
  <c r="J593" i="2"/>
  <c r="B604" i="37" s="1"/>
  <c r="K593" i="2"/>
  <c r="B604" i="34" s="1"/>
  <c r="D594" i="2"/>
  <c r="B605" i="22" s="1"/>
  <c r="E594" i="2"/>
  <c r="B605" i="25" s="1"/>
  <c r="F594" i="2"/>
  <c r="G594"/>
  <c r="B605" i="28" s="1"/>
  <c r="C605" s="1"/>
  <c r="H594" i="2"/>
  <c r="I594"/>
  <c r="B605" i="31" s="1"/>
  <c r="J594" i="2"/>
  <c r="B605" i="37" s="1"/>
  <c r="K594" i="2"/>
  <c r="B605" i="34" s="1"/>
  <c r="D595" i="2"/>
  <c r="B606" i="22" s="1"/>
  <c r="E595" i="2"/>
  <c r="B606" i="25" s="1"/>
  <c r="F595" i="2"/>
  <c r="G595"/>
  <c r="B606" i="28" s="1"/>
  <c r="C606" s="1"/>
  <c r="H595" i="2"/>
  <c r="I595"/>
  <c r="B606" i="31" s="1"/>
  <c r="J595" i="2"/>
  <c r="B606" i="37" s="1"/>
  <c r="K595" i="2"/>
  <c r="B606" i="34" s="1"/>
  <c r="D596" i="2"/>
  <c r="B607" i="22" s="1"/>
  <c r="E596" i="2"/>
  <c r="B607" i="25" s="1"/>
  <c r="F596" i="2"/>
  <c r="G596"/>
  <c r="B607" i="28" s="1"/>
  <c r="C607" s="1"/>
  <c r="H596" i="2"/>
  <c r="I596"/>
  <c r="B607" i="31" s="1"/>
  <c r="J596" i="2"/>
  <c r="B607" i="37" s="1"/>
  <c r="K596" i="2"/>
  <c r="B607" i="34" s="1"/>
  <c r="D597" i="2"/>
  <c r="B608" i="22" s="1"/>
  <c r="E597" i="2"/>
  <c r="B608" i="25" s="1"/>
  <c r="F597" i="2"/>
  <c r="G597"/>
  <c r="B608" i="28" s="1"/>
  <c r="C608" s="1"/>
  <c r="H597" i="2"/>
  <c r="I597"/>
  <c r="B608" i="31" s="1"/>
  <c r="J597" i="2"/>
  <c r="B608" i="37" s="1"/>
  <c r="K597" i="2"/>
  <c r="B608" i="34" s="1"/>
  <c r="D598" i="2"/>
  <c r="B609" i="22" s="1"/>
  <c r="E598" i="2"/>
  <c r="B609" i="25" s="1"/>
  <c r="F598" i="2"/>
  <c r="G598"/>
  <c r="B609" i="28" s="1"/>
  <c r="C609" s="1"/>
  <c r="H598" i="2"/>
  <c r="I598"/>
  <c r="B609" i="31" s="1"/>
  <c r="J598" i="2"/>
  <c r="B609" i="37" s="1"/>
  <c r="K598" i="2"/>
  <c r="B609" i="34" s="1"/>
  <c r="D599" i="2"/>
  <c r="B610" i="22" s="1"/>
  <c r="E599" i="2"/>
  <c r="B610" i="25" s="1"/>
  <c r="F599" i="2"/>
  <c r="G599"/>
  <c r="B610" i="28" s="1"/>
  <c r="C610" s="1"/>
  <c r="H599" i="2"/>
  <c r="I599"/>
  <c r="B610" i="31" s="1"/>
  <c r="J599" i="2"/>
  <c r="B610" i="37" s="1"/>
  <c r="K599" i="2"/>
  <c r="B610" i="34" s="1"/>
  <c r="D600" i="2"/>
  <c r="B611" i="22" s="1"/>
  <c r="E600" i="2"/>
  <c r="B611" i="25" s="1"/>
  <c r="F600" i="2"/>
  <c r="G600"/>
  <c r="B611" i="28" s="1"/>
  <c r="C611" s="1"/>
  <c r="H600" i="2"/>
  <c r="I600"/>
  <c r="B611" i="31" s="1"/>
  <c r="J600" i="2"/>
  <c r="B611" i="37" s="1"/>
  <c r="K600" i="2"/>
  <c r="B611" i="34" s="1"/>
  <c r="D601" i="2"/>
  <c r="B612" i="22" s="1"/>
  <c r="E601" i="2"/>
  <c r="B612" i="25" s="1"/>
  <c r="F601" i="2"/>
  <c r="G601"/>
  <c r="B612" i="28" s="1"/>
  <c r="C612" s="1"/>
  <c r="H601" i="2"/>
  <c r="I601"/>
  <c r="B612" i="31" s="1"/>
  <c r="J601" i="2"/>
  <c r="B612" i="37" s="1"/>
  <c r="K601" i="2"/>
  <c r="B612" i="34" s="1"/>
  <c r="B554" i="2"/>
  <c r="D554"/>
  <c r="B565" i="22" s="1"/>
  <c r="E554" i="2"/>
  <c r="B565" i="25" s="1"/>
  <c r="F554" i="2"/>
  <c r="G554"/>
  <c r="B565" i="28" s="1"/>
  <c r="C565" s="1"/>
  <c r="H554" i="2"/>
  <c r="I554"/>
  <c r="B565" i="31" s="1"/>
  <c r="J554" i="2"/>
  <c r="B565" i="37" s="1"/>
  <c r="K554" i="2"/>
  <c r="B565" i="34" s="1"/>
  <c r="L554" i="2"/>
  <c r="M554"/>
  <c r="N554"/>
  <c r="O554"/>
  <c r="P554"/>
  <c r="Q554"/>
  <c r="R554"/>
  <c r="B555"/>
  <c r="D555"/>
  <c r="B566" i="22" s="1"/>
  <c r="E555" i="2"/>
  <c r="B566" i="25" s="1"/>
  <c r="F555" i="2"/>
  <c r="G555"/>
  <c r="B566" i="28" s="1"/>
  <c r="C566" s="1"/>
  <c r="H555" i="2"/>
  <c r="I555"/>
  <c r="B566" i="31" s="1"/>
  <c r="J555" i="2"/>
  <c r="B566" i="37" s="1"/>
  <c r="K555" i="2"/>
  <c r="B566" i="34" s="1"/>
  <c r="L555" i="2"/>
  <c r="M555"/>
  <c r="N555"/>
  <c r="O555"/>
  <c r="P555"/>
  <c r="Q555"/>
  <c r="R555"/>
  <c r="B556"/>
  <c r="D556"/>
  <c r="B567" i="22" s="1"/>
  <c r="E556" i="2"/>
  <c r="B567" i="25" s="1"/>
  <c r="F556" i="2"/>
  <c r="G556"/>
  <c r="B567" i="28" s="1"/>
  <c r="C567" s="1"/>
  <c r="H556" i="2"/>
  <c r="I556"/>
  <c r="B567" i="31" s="1"/>
  <c r="J556" i="2"/>
  <c r="B567" i="37" s="1"/>
  <c r="K556" i="2"/>
  <c r="B567" i="34" s="1"/>
  <c r="L556" i="2"/>
  <c r="M556"/>
  <c r="N556"/>
  <c r="O556"/>
  <c r="P556"/>
  <c r="Q556"/>
  <c r="R556"/>
  <c r="B557"/>
  <c r="D557"/>
  <c r="B568" i="22" s="1"/>
  <c r="E557" i="2"/>
  <c r="B568" i="25" s="1"/>
  <c r="F557" i="2"/>
  <c r="G557"/>
  <c r="B568" i="28" s="1"/>
  <c r="C568" s="1"/>
  <c r="H557" i="2"/>
  <c r="I557"/>
  <c r="B568" i="31" s="1"/>
  <c r="J557" i="2"/>
  <c r="B568" i="37" s="1"/>
  <c r="K557" i="2"/>
  <c r="B568" i="34" s="1"/>
  <c r="L557" i="2"/>
  <c r="M557"/>
  <c r="N557"/>
  <c r="O557"/>
  <c r="P557"/>
  <c r="Q557"/>
  <c r="R557"/>
  <c r="B558"/>
  <c r="D558"/>
  <c r="B569" i="22" s="1"/>
  <c r="E558" i="2"/>
  <c r="B569" i="25" s="1"/>
  <c r="F558" i="2"/>
  <c r="G558"/>
  <c r="B569" i="28" s="1"/>
  <c r="C569" s="1"/>
  <c r="H558" i="2"/>
  <c r="I558"/>
  <c r="B569" i="31" s="1"/>
  <c r="J558" i="2"/>
  <c r="B569" i="37" s="1"/>
  <c r="K558" i="2"/>
  <c r="B569" i="34" s="1"/>
  <c r="L558" i="2"/>
  <c r="M558"/>
  <c r="N558"/>
  <c r="O558"/>
  <c r="P558"/>
  <c r="Q558"/>
  <c r="R558"/>
  <c r="B559"/>
  <c r="D559"/>
  <c r="B570" i="22" s="1"/>
  <c r="E559" i="2"/>
  <c r="B570" i="25" s="1"/>
  <c r="F559" i="2"/>
  <c r="G559"/>
  <c r="B570" i="28" s="1"/>
  <c r="C570" s="1"/>
  <c r="H559" i="2"/>
  <c r="I559"/>
  <c r="B570" i="31" s="1"/>
  <c r="J559" i="2"/>
  <c r="B570" i="37" s="1"/>
  <c r="K559" i="2"/>
  <c r="B570" i="34" s="1"/>
  <c r="L559" i="2"/>
  <c r="M559"/>
  <c r="N559"/>
  <c r="O559"/>
  <c r="P559"/>
  <c r="Q559"/>
  <c r="R559"/>
  <c r="B560"/>
  <c r="D560"/>
  <c r="B571" i="22" s="1"/>
  <c r="E560" i="2"/>
  <c r="B571" i="25" s="1"/>
  <c r="F560" i="2"/>
  <c r="G560"/>
  <c r="B571" i="28" s="1"/>
  <c r="C571" s="1"/>
  <c r="H560" i="2"/>
  <c r="I560"/>
  <c r="B571" i="31" s="1"/>
  <c r="J560" i="2"/>
  <c r="B571" i="37" s="1"/>
  <c r="K560" i="2"/>
  <c r="B571" i="34" s="1"/>
  <c r="L560" i="2"/>
  <c r="M560"/>
  <c r="N560"/>
  <c r="O560"/>
  <c r="P560"/>
  <c r="Q560"/>
  <c r="R560"/>
  <c r="B561"/>
  <c r="D561"/>
  <c r="B572" i="22" s="1"/>
  <c r="E561" i="2"/>
  <c r="B572" i="25" s="1"/>
  <c r="F561" i="2"/>
  <c r="G561"/>
  <c r="B572" i="28" s="1"/>
  <c r="C572" s="1"/>
  <c r="H561" i="2"/>
  <c r="I561"/>
  <c r="B572" i="31" s="1"/>
  <c r="J561" i="2"/>
  <c r="B572" i="37" s="1"/>
  <c r="K561" i="2"/>
  <c r="B572" i="34" s="1"/>
  <c r="L561" i="2"/>
  <c r="M561"/>
  <c r="N561"/>
  <c r="O561"/>
  <c r="P561"/>
  <c r="Q561"/>
  <c r="R561"/>
  <c r="B562"/>
  <c r="D562"/>
  <c r="B573" i="22" s="1"/>
  <c r="E562" i="2"/>
  <c r="B573" i="25" s="1"/>
  <c r="F562" i="2"/>
  <c r="G562"/>
  <c r="B573" i="28" s="1"/>
  <c r="C573" s="1"/>
  <c r="H562" i="2"/>
  <c r="I562"/>
  <c r="B573" i="31" s="1"/>
  <c r="J562" i="2"/>
  <c r="B573" i="37" s="1"/>
  <c r="K562" i="2"/>
  <c r="B573" i="34" s="1"/>
  <c r="L562" i="2"/>
  <c r="M562"/>
  <c r="N562"/>
  <c r="O562"/>
  <c r="P562"/>
  <c r="Q562"/>
  <c r="R562"/>
  <c r="B563"/>
  <c r="D563"/>
  <c r="B574" i="22" s="1"/>
  <c r="E563" i="2"/>
  <c r="B574" i="25" s="1"/>
  <c r="F563" i="2"/>
  <c r="G563"/>
  <c r="B574" i="28" s="1"/>
  <c r="C574" s="1"/>
  <c r="H563" i="2"/>
  <c r="I563"/>
  <c r="B574" i="31" s="1"/>
  <c r="J563" i="2"/>
  <c r="B574" i="37" s="1"/>
  <c r="K563" i="2"/>
  <c r="B574" i="34" s="1"/>
  <c r="L563" i="2"/>
  <c r="M563"/>
  <c r="N563"/>
  <c r="O563"/>
  <c r="P563"/>
  <c r="Q563"/>
  <c r="R563"/>
  <c r="B564"/>
  <c r="D564"/>
  <c r="B575" i="22" s="1"/>
  <c r="E564" i="2"/>
  <c r="B575" i="25" s="1"/>
  <c r="F564" i="2"/>
  <c r="G564"/>
  <c r="B575" i="28" s="1"/>
  <c r="C575" s="1"/>
  <c r="H564" i="2"/>
  <c r="I564"/>
  <c r="B575" i="31" s="1"/>
  <c r="J564" i="2"/>
  <c r="B575" i="37" s="1"/>
  <c r="K564" i="2"/>
  <c r="B575" i="34" s="1"/>
  <c r="L564" i="2"/>
  <c r="M564"/>
  <c r="N564"/>
  <c r="O564"/>
  <c r="P564"/>
  <c r="Q564"/>
  <c r="R564"/>
  <c r="B565"/>
  <c r="D565"/>
  <c r="B576" i="22" s="1"/>
  <c r="E565" i="2"/>
  <c r="B576" i="25" s="1"/>
  <c r="F565" i="2"/>
  <c r="G565"/>
  <c r="B576" i="28" s="1"/>
  <c r="C576" s="1"/>
  <c r="H565" i="2"/>
  <c r="I565"/>
  <c r="B576" i="31" s="1"/>
  <c r="J565" i="2"/>
  <c r="B576" i="37" s="1"/>
  <c r="K565" i="2"/>
  <c r="B576" i="34" s="1"/>
  <c r="L565" i="2"/>
  <c r="M565"/>
  <c r="N565"/>
  <c r="O565"/>
  <c r="P565"/>
  <c r="Q565"/>
  <c r="R565"/>
  <c r="B566"/>
  <c r="D566"/>
  <c r="B577" i="22" s="1"/>
  <c r="E566" i="2"/>
  <c r="B577" i="25" s="1"/>
  <c r="F566" i="2"/>
  <c r="G566"/>
  <c r="B577" i="28" s="1"/>
  <c r="C577" s="1"/>
  <c r="H566" i="2"/>
  <c r="I566"/>
  <c r="B577" i="31" s="1"/>
  <c r="J566" i="2"/>
  <c r="B577" i="37" s="1"/>
  <c r="K566" i="2"/>
  <c r="B577" i="34" s="1"/>
  <c r="L566" i="2"/>
  <c r="M566"/>
  <c r="N566"/>
  <c r="O566"/>
  <c r="P566"/>
  <c r="Q566"/>
  <c r="R566"/>
  <c r="B567"/>
  <c r="D567"/>
  <c r="B578" i="22" s="1"/>
  <c r="E567" i="2"/>
  <c r="B578" i="25" s="1"/>
  <c r="F567" i="2"/>
  <c r="G567"/>
  <c r="B578" i="28" s="1"/>
  <c r="C578" s="1"/>
  <c r="H567" i="2"/>
  <c r="I567"/>
  <c r="B578" i="31" s="1"/>
  <c r="J567" i="2"/>
  <c r="B578" i="37" s="1"/>
  <c r="K567" i="2"/>
  <c r="B578" i="34" s="1"/>
  <c r="L567" i="2"/>
  <c r="M567"/>
  <c r="N567"/>
  <c r="O567"/>
  <c r="P567"/>
  <c r="Q567"/>
  <c r="R567"/>
  <c r="B568"/>
  <c r="D568"/>
  <c r="B579" i="22" s="1"/>
  <c r="E568" i="2"/>
  <c r="B579" i="25" s="1"/>
  <c r="F568" i="2"/>
  <c r="G568"/>
  <c r="B579" i="28" s="1"/>
  <c r="C579" s="1"/>
  <c r="H568" i="2"/>
  <c r="I568"/>
  <c r="B579" i="31" s="1"/>
  <c r="J568" i="2"/>
  <c r="B579" i="37" s="1"/>
  <c r="K568" i="2"/>
  <c r="B579" i="34" s="1"/>
  <c r="L568" i="2"/>
  <c r="M568"/>
  <c r="N568"/>
  <c r="O568"/>
  <c r="P568"/>
  <c r="Q568"/>
  <c r="R568"/>
  <c r="B569"/>
  <c r="D569"/>
  <c r="B580" i="22" s="1"/>
  <c r="E569" i="2"/>
  <c r="B580" i="25" s="1"/>
  <c r="F569" i="2"/>
  <c r="G569"/>
  <c r="B580" i="28" s="1"/>
  <c r="C580" s="1"/>
  <c r="H569" i="2"/>
  <c r="I569"/>
  <c r="B580" i="31" s="1"/>
  <c r="J569" i="2"/>
  <c r="B580" i="37" s="1"/>
  <c r="K569" i="2"/>
  <c r="B580" i="34" s="1"/>
  <c r="L569" i="2"/>
  <c r="M569"/>
  <c r="N569"/>
  <c r="O569"/>
  <c r="P569"/>
  <c r="Q569"/>
  <c r="R569"/>
  <c r="B570"/>
  <c r="D570"/>
  <c r="B581" i="22" s="1"/>
  <c r="E570" i="2"/>
  <c r="B581" i="25" s="1"/>
  <c r="F570" i="2"/>
  <c r="G570"/>
  <c r="B581" i="28" s="1"/>
  <c r="C581" s="1"/>
  <c r="H570" i="2"/>
  <c r="I570"/>
  <c r="B581" i="31" s="1"/>
  <c r="J570" i="2"/>
  <c r="B581" i="37" s="1"/>
  <c r="K570" i="2"/>
  <c r="B581" i="34" s="1"/>
  <c r="L570" i="2"/>
  <c r="M570"/>
  <c r="N570"/>
  <c r="O570"/>
  <c r="P570"/>
  <c r="Q570"/>
  <c r="R570"/>
  <c r="B571"/>
  <c r="D571"/>
  <c r="B582" i="22" s="1"/>
  <c r="E571" i="2"/>
  <c r="B582" i="25" s="1"/>
  <c r="F571" i="2"/>
  <c r="G571"/>
  <c r="B582" i="28" s="1"/>
  <c r="C582" s="1"/>
  <c r="H571" i="2"/>
  <c r="I571"/>
  <c r="B582" i="31" s="1"/>
  <c r="J571" i="2"/>
  <c r="B582" i="37" s="1"/>
  <c r="K571" i="2"/>
  <c r="B582" i="34" s="1"/>
  <c r="L571" i="2"/>
  <c r="M571"/>
  <c r="N571"/>
  <c r="O571"/>
  <c r="P571"/>
  <c r="Q571"/>
  <c r="R571"/>
  <c r="B572"/>
  <c r="D572"/>
  <c r="B583" i="22" s="1"/>
  <c r="E572" i="2"/>
  <c r="B583" i="25" s="1"/>
  <c r="F572" i="2"/>
  <c r="G572"/>
  <c r="B583" i="28" s="1"/>
  <c r="C583" s="1"/>
  <c r="H572" i="2"/>
  <c r="I572"/>
  <c r="B583" i="31" s="1"/>
  <c r="J572" i="2"/>
  <c r="B583" i="37" s="1"/>
  <c r="K572" i="2"/>
  <c r="B583" i="34" s="1"/>
  <c r="L572" i="2"/>
  <c r="M572"/>
  <c r="N572"/>
  <c r="O572"/>
  <c r="P572"/>
  <c r="Q572"/>
  <c r="R572"/>
  <c r="B573"/>
  <c r="D573"/>
  <c r="B584" i="22" s="1"/>
  <c r="E573" i="2"/>
  <c r="B584" i="25" s="1"/>
  <c r="F573" i="2"/>
  <c r="G573"/>
  <c r="B584" i="28" s="1"/>
  <c r="C584" s="1"/>
  <c r="H573" i="2"/>
  <c r="I573"/>
  <c r="B584" i="31" s="1"/>
  <c r="J573" i="2"/>
  <c r="B584" i="37" s="1"/>
  <c r="K573" i="2"/>
  <c r="B584" i="34" s="1"/>
  <c r="L573" i="2"/>
  <c r="M573"/>
  <c r="N573"/>
  <c r="O573"/>
  <c r="P573"/>
  <c r="Q573"/>
  <c r="R573"/>
  <c r="B574"/>
  <c r="D574"/>
  <c r="B585" i="22" s="1"/>
  <c r="E574" i="2"/>
  <c r="B585" i="25" s="1"/>
  <c r="F574" i="2"/>
  <c r="G574"/>
  <c r="B585" i="28" s="1"/>
  <c r="C585" s="1"/>
  <c r="H574" i="2"/>
  <c r="I574"/>
  <c r="B585" i="31" s="1"/>
  <c r="J574" i="2"/>
  <c r="B585" i="37" s="1"/>
  <c r="K574" i="2"/>
  <c r="B585" i="34" s="1"/>
  <c r="L574" i="2"/>
  <c r="M574"/>
  <c r="N574"/>
  <c r="O574"/>
  <c r="P574"/>
  <c r="Q574"/>
  <c r="R574"/>
  <c r="B575"/>
  <c r="D575"/>
  <c r="B586" i="22" s="1"/>
  <c r="E575" i="2"/>
  <c r="B586" i="25" s="1"/>
  <c r="F575" i="2"/>
  <c r="G575"/>
  <c r="B586" i="28" s="1"/>
  <c r="C586" s="1"/>
  <c r="H575" i="2"/>
  <c r="I575"/>
  <c r="B586" i="31" s="1"/>
  <c r="J575" i="2"/>
  <c r="B586" i="37" s="1"/>
  <c r="K575" i="2"/>
  <c r="B586" i="34" s="1"/>
  <c r="L575" i="2"/>
  <c r="M575"/>
  <c r="N575"/>
  <c r="O575"/>
  <c r="P575"/>
  <c r="Q575"/>
  <c r="R575"/>
  <c r="B576"/>
  <c r="D576"/>
  <c r="B587" i="22" s="1"/>
  <c r="E576" i="2"/>
  <c r="B587" i="25" s="1"/>
  <c r="F576" i="2"/>
  <c r="G576"/>
  <c r="B587" i="28" s="1"/>
  <c r="C587" s="1"/>
  <c r="H576" i="2"/>
  <c r="I576"/>
  <c r="B587" i="31" s="1"/>
  <c r="J576" i="2"/>
  <c r="B587" i="37" s="1"/>
  <c r="K576" i="2"/>
  <c r="B587" i="34" s="1"/>
  <c r="L576" i="2"/>
  <c r="M576"/>
  <c r="N576"/>
  <c r="O576"/>
  <c r="P576"/>
  <c r="Q576"/>
  <c r="R576"/>
  <c r="B577"/>
  <c r="D577"/>
  <c r="B588" i="22" s="1"/>
  <c r="E577" i="2"/>
  <c r="B588" i="25" s="1"/>
  <c r="F577" i="2"/>
  <c r="G577"/>
  <c r="B588" i="28" s="1"/>
  <c r="C588" s="1"/>
  <c r="H577" i="2"/>
  <c r="I577"/>
  <c r="B588" i="31" s="1"/>
  <c r="J577" i="2"/>
  <c r="B588" i="37" s="1"/>
  <c r="K577" i="2"/>
  <c r="B588" i="34" s="1"/>
  <c r="L577" i="2"/>
  <c r="M577"/>
  <c r="N577"/>
  <c r="O577"/>
  <c r="P577"/>
  <c r="Q577"/>
  <c r="R577"/>
  <c r="B530"/>
  <c r="D530"/>
  <c r="B541" i="22" s="1"/>
  <c r="E530" i="2"/>
  <c r="B541" i="25" s="1"/>
  <c r="F530" i="2"/>
  <c r="G530"/>
  <c r="B541" i="28" s="1"/>
  <c r="C541" s="1"/>
  <c r="H530" i="2"/>
  <c r="I530"/>
  <c r="B541" i="31" s="1"/>
  <c r="J530" i="2"/>
  <c r="B541" i="37" s="1"/>
  <c r="K530" i="2"/>
  <c r="B541" i="34" s="1"/>
  <c r="L530" i="2"/>
  <c r="M530"/>
  <c r="N530"/>
  <c r="O530"/>
  <c r="P530"/>
  <c r="Q530"/>
  <c r="R530"/>
  <c r="B531"/>
  <c r="D531"/>
  <c r="B542" i="22" s="1"/>
  <c r="E531" i="2"/>
  <c r="B542" i="25" s="1"/>
  <c r="F531" i="2"/>
  <c r="G531"/>
  <c r="B542" i="28" s="1"/>
  <c r="C542" s="1"/>
  <c r="H531" i="2"/>
  <c r="I531"/>
  <c r="B542" i="31" s="1"/>
  <c r="J531" i="2"/>
  <c r="B542" i="37" s="1"/>
  <c r="K531" i="2"/>
  <c r="B542" i="34" s="1"/>
  <c r="L531" i="2"/>
  <c r="M531"/>
  <c r="N531"/>
  <c r="O531"/>
  <c r="P531"/>
  <c r="Q531"/>
  <c r="R531"/>
  <c r="B532"/>
  <c r="D532"/>
  <c r="B543" i="22" s="1"/>
  <c r="E532" i="2"/>
  <c r="B543" i="25" s="1"/>
  <c r="F532" i="2"/>
  <c r="G532"/>
  <c r="B543" i="28" s="1"/>
  <c r="C543" s="1"/>
  <c r="H532" i="2"/>
  <c r="I532"/>
  <c r="B543" i="31" s="1"/>
  <c r="J532" i="2"/>
  <c r="B543" i="37" s="1"/>
  <c r="K532" i="2"/>
  <c r="B543" i="34" s="1"/>
  <c r="L532" i="2"/>
  <c r="M532"/>
  <c r="N532"/>
  <c r="O532"/>
  <c r="P532"/>
  <c r="Q532"/>
  <c r="R532"/>
  <c r="B533"/>
  <c r="D533"/>
  <c r="B544" i="22" s="1"/>
  <c r="E533" i="2"/>
  <c r="B544" i="25" s="1"/>
  <c r="F533" i="2"/>
  <c r="G533"/>
  <c r="B544" i="28" s="1"/>
  <c r="C544" s="1"/>
  <c r="H533" i="2"/>
  <c r="I533"/>
  <c r="B544" i="31" s="1"/>
  <c r="J533" i="2"/>
  <c r="B544" i="37" s="1"/>
  <c r="K533" i="2"/>
  <c r="B544" i="34" s="1"/>
  <c r="L533" i="2"/>
  <c r="M533"/>
  <c r="N533"/>
  <c r="O533"/>
  <c r="P533"/>
  <c r="Q533"/>
  <c r="R533"/>
  <c r="B534"/>
  <c r="D534"/>
  <c r="B545" i="22" s="1"/>
  <c r="E534" i="2"/>
  <c r="B545" i="25" s="1"/>
  <c r="F534" i="2"/>
  <c r="G534"/>
  <c r="B545" i="28" s="1"/>
  <c r="C545" s="1"/>
  <c r="H534" i="2"/>
  <c r="I534"/>
  <c r="B545" i="31" s="1"/>
  <c r="J534" i="2"/>
  <c r="B545" i="37" s="1"/>
  <c r="K534" i="2"/>
  <c r="B545" i="34" s="1"/>
  <c r="L534" i="2"/>
  <c r="M534"/>
  <c r="N534"/>
  <c r="O534"/>
  <c r="P534"/>
  <c r="Q534"/>
  <c r="R534"/>
  <c r="B535"/>
  <c r="D535"/>
  <c r="B546" i="22" s="1"/>
  <c r="E535" i="2"/>
  <c r="B546" i="25" s="1"/>
  <c r="F535" i="2"/>
  <c r="G535"/>
  <c r="B546" i="28" s="1"/>
  <c r="C546" s="1"/>
  <c r="H535" i="2"/>
  <c r="I535"/>
  <c r="B546" i="31" s="1"/>
  <c r="J535" i="2"/>
  <c r="B546" i="37" s="1"/>
  <c r="K535" i="2"/>
  <c r="B546" i="34" s="1"/>
  <c r="L535" i="2"/>
  <c r="M535"/>
  <c r="N535"/>
  <c r="O535"/>
  <c r="P535"/>
  <c r="Q535"/>
  <c r="R535"/>
  <c r="B536"/>
  <c r="D536"/>
  <c r="B547" i="22" s="1"/>
  <c r="E536" i="2"/>
  <c r="B547" i="25" s="1"/>
  <c r="F536" i="2"/>
  <c r="G536"/>
  <c r="B547" i="28" s="1"/>
  <c r="C547" s="1"/>
  <c r="H536" i="2"/>
  <c r="I536"/>
  <c r="B547" i="31" s="1"/>
  <c r="J536" i="2"/>
  <c r="B547" i="37" s="1"/>
  <c r="K536" i="2"/>
  <c r="B547" i="34" s="1"/>
  <c r="L536" i="2"/>
  <c r="M536"/>
  <c r="N536"/>
  <c r="O536"/>
  <c r="P536"/>
  <c r="Q536"/>
  <c r="R536"/>
  <c r="B537"/>
  <c r="D537"/>
  <c r="B548" i="22" s="1"/>
  <c r="E537" i="2"/>
  <c r="B548" i="25" s="1"/>
  <c r="F537" i="2"/>
  <c r="G537"/>
  <c r="B548" i="28" s="1"/>
  <c r="C548" s="1"/>
  <c r="H537" i="2"/>
  <c r="I537"/>
  <c r="B548" i="31" s="1"/>
  <c r="J537" i="2"/>
  <c r="B548" i="37" s="1"/>
  <c r="K537" i="2"/>
  <c r="B548" i="34" s="1"/>
  <c r="L537" i="2"/>
  <c r="M537"/>
  <c r="N537"/>
  <c r="O537"/>
  <c r="P537"/>
  <c r="Q537"/>
  <c r="R537"/>
  <c r="B538"/>
  <c r="D538"/>
  <c r="B549" i="22" s="1"/>
  <c r="E538" i="2"/>
  <c r="B549" i="25" s="1"/>
  <c r="F538" i="2"/>
  <c r="G538"/>
  <c r="B549" i="28" s="1"/>
  <c r="C549" s="1"/>
  <c r="H538" i="2"/>
  <c r="I538"/>
  <c r="B549" i="31" s="1"/>
  <c r="J538" i="2"/>
  <c r="B549" i="37" s="1"/>
  <c r="K538" i="2"/>
  <c r="B549" i="34" s="1"/>
  <c r="L538" i="2"/>
  <c r="M538"/>
  <c r="N538"/>
  <c r="O538"/>
  <c r="P538"/>
  <c r="Q538"/>
  <c r="R538"/>
  <c r="B539"/>
  <c r="D539"/>
  <c r="B550" i="22" s="1"/>
  <c r="E539" i="2"/>
  <c r="B550" i="25" s="1"/>
  <c r="F539" i="2"/>
  <c r="G539"/>
  <c r="B550" i="28" s="1"/>
  <c r="C550" s="1"/>
  <c r="H539" i="2"/>
  <c r="I539"/>
  <c r="B550" i="31" s="1"/>
  <c r="J539" i="2"/>
  <c r="B550" i="37" s="1"/>
  <c r="K539" i="2"/>
  <c r="B550" i="34" s="1"/>
  <c r="L539" i="2"/>
  <c r="M539"/>
  <c r="N539"/>
  <c r="O539"/>
  <c r="P539"/>
  <c r="Q539"/>
  <c r="R539"/>
  <c r="B540"/>
  <c r="D540"/>
  <c r="B551" i="22" s="1"/>
  <c r="E540" i="2"/>
  <c r="B551" i="25" s="1"/>
  <c r="F540" i="2"/>
  <c r="G540"/>
  <c r="B551" i="28" s="1"/>
  <c r="C551" s="1"/>
  <c r="H540" i="2"/>
  <c r="I540"/>
  <c r="B551" i="31" s="1"/>
  <c r="J540" i="2"/>
  <c r="B551" i="37" s="1"/>
  <c r="K540" i="2"/>
  <c r="B551" i="34" s="1"/>
  <c r="L540" i="2"/>
  <c r="M540"/>
  <c r="N540"/>
  <c r="O540"/>
  <c r="P540"/>
  <c r="Q540"/>
  <c r="R540"/>
  <c r="B541"/>
  <c r="D541"/>
  <c r="B552" i="22" s="1"/>
  <c r="E541" i="2"/>
  <c r="B552" i="25" s="1"/>
  <c r="F541" i="2"/>
  <c r="G541"/>
  <c r="B552" i="28" s="1"/>
  <c r="C552" s="1"/>
  <c r="H541" i="2"/>
  <c r="I541"/>
  <c r="B552" i="31" s="1"/>
  <c r="J541" i="2"/>
  <c r="B552" i="37" s="1"/>
  <c r="K541" i="2"/>
  <c r="B552" i="34" s="1"/>
  <c r="L541" i="2"/>
  <c r="M541"/>
  <c r="N541"/>
  <c r="O541"/>
  <c r="P541"/>
  <c r="Q541"/>
  <c r="R541"/>
  <c r="B542"/>
  <c r="D542"/>
  <c r="B553" i="22" s="1"/>
  <c r="E542" i="2"/>
  <c r="B553" i="25" s="1"/>
  <c r="F542" i="2"/>
  <c r="G542"/>
  <c r="B553" i="28" s="1"/>
  <c r="C553" s="1"/>
  <c r="H542" i="2"/>
  <c r="I542"/>
  <c r="B553" i="31" s="1"/>
  <c r="J542" i="2"/>
  <c r="B553" i="37" s="1"/>
  <c r="K542" i="2"/>
  <c r="B553" i="34" s="1"/>
  <c r="L542" i="2"/>
  <c r="M542"/>
  <c r="N542"/>
  <c r="O542"/>
  <c r="P542"/>
  <c r="Q542"/>
  <c r="R542"/>
  <c r="B543"/>
  <c r="D543"/>
  <c r="B554" i="22" s="1"/>
  <c r="E543" i="2"/>
  <c r="B554" i="25" s="1"/>
  <c r="F543" i="2"/>
  <c r="G543"/>
  <c r="B554" i="28" s="1"/>
  <c r="C554" s="1"/>
  <c r="H543" i="2"/>
  <c r="I543"/>
  <c r="B554" i="31" s="1"/>
  <c r="J543" i="2"/>
  <c r="B554" i="37" s="1"/>
  <c r="K543" i="2"/>
  <c r="B554" i="34" s="1"/>
  <c r="L543" i="2"/>
  <c r="M543"/>
  <c r="N543"/>
  <c r="O543"/>
  <c r="P543"/>
  <c r="Q543"/>
  <c r="R543"/>
  <c r="B544"/>
  <c r="D544"/>
  <c r="B555" i="22" s="1"/>
  <c r="E544" i="2"/>
  <c r="B555" i="25" s="1"/>
  <c r="F544" i="2"/>
  <c r="G544"/>
  <c r="B555" i="28" s="1"/>
  <c r="C555" s="1"/>
  <c r="H544" i="2"/>
  <c r="I544"/>
  <c r="B555" i="31" s="1"/>
  <c r="J544" i="2"/>
  <c r="B555" i="37" s="1"/>
  <c r="K544" i="2"/>
  <c r="B555" i="34" s="1"/>
  <c r="L544" i="2"/>
  <c r="M544"/>
  <c r="N544"/>
  <c r="O544"/>
  <c r="P544"/>
  <c r="Q544"/>
  <c r="R544"/>
  <c r="B545"/>
  <c r="D545"/>
  <c r="B556" i="22" s="1"/>
  <c r="E545" i="2"/>
  <c r="B556" i="25" s="1"/>
  <c r="F545" i="2"/>
  <c r="G545"/>
  <c r="B556" i="28" s="1"/>
  <c r="C556" s="1"/>
  <c r="H545" i="2"/>
  <c r="I545"/>
  <c r="B556" i="31" s="1"/>
  <c r="J545" i="2"/>
  <c r="B556" i="37" s="1"/>
  <c r="K545" i="2"/>
  <c r="B556" i="34" s="1"/>
  <c r="L545" i="2"/>
  <c r="M545"/>
  <c r="N545"/>
  <c r="O545"/>
  <c r="P545"/>
  <c r="Q545"/>
  <c r="R545"/>
  <c r="B546"/>
  <c r="D546"/>
  <c r="B557" i="22" s="1"/>
  <c r="E546" i="2"/>
  <c r="B557" i="25" s="1"/>
  <c r="F546" i="2"/>
  <c r="G546"/>
  <c r="B557" i="28" s="1"/>
  <c r="C557" s="1"/>
  <c r="H546" i="2"/>
  <c r="I546"/>
  <c r="B557" i="31" s="1"/>
  <c r="J546" i="2"/>
  <c r="B557" i="37" s="1"/>
  <c r="K546" i="2"/>
  <c r="B557" i="34" s="1"/>
  <c r="L546" i="2"/>
  <c r="M546"/>
  <c r="N546"/>
  <c r="O546"/>
  <c r="P546"/>
  <c r="Q546"/>
  <c r="R546"/>
  <c r="B547"/>
  <c r="D547"/>
  <c r="B558" i="22" s="1"/>
  <c r="E547" i="2"/>
  <c r="B558" i="25" s="1"/>
  <c r="F547" i="2"/>
  <c r="G547"/>
  <c r="B558" i="28" s="1"/>
  <c r="C558" s="1"/>
  <c r="H547" i="2"/>
  <c r="I547"/>
  <c r="B558" i="31" s="1"/>
  <c r="J547" i="2"/>
  <c r="B558" i="37" s="1"/>
  <c r="K547" i="2"/>
  <c r="B558" i="34" s="1"/>
  <c r="L547" i="2"/>
  <c r="M547"/>
  <c r="N547"/>
  <c r="O547"/>
  <c r="P547"/>
  <c r="Q547"/>
  <c r="R547"/>
  <c r="B548"/>
  <c r="D548"/>
  <c r="B559" i="22" s="1"/>
  <c r="E548" i="2"/>
  <c r="B559" i="25" s="1"/>
  <c r="F548" i="2"/>
  <c r="G548"/>
  <c r="B559" i="28" s="1"/>
  <c r="C559" s="1"/>
  <c r="H548" i="2"/>
  <c r="I548"/>
  <c r="B559" i="31" s="1"/>
  <c r="J548" i="2"/>
  <c r="B559" i="37" s="1"/>
  <c r="K548" i="2"/>
  <c r="B559" i="34" s="1"/>
  <c r="L548" i="2"/>
  <c r="M548"/>
  <c r="N548"/>
  <c r="O548"/>
  <c r="P548"/>
  <c r="Q548"/>
  <c r="R548"/>
  <c r="B549"/>
  <c r="D549"/>
  <c r="B560" i="22" s="1"/>
  <c r="E549" i="2"/>
  <c r="B560" i="25" s="1"/>
  <c r="F549" i="2"/>
  <c r="G549"/>
  <c r="B560" i="28" s="1"/>
  <c r="C560" s="1"/>
  <c r="H549" i="2"/>
  <c r="I549"/>
  <c r="B560" i="31" s="1"/>
  <c r="J549" i="2"/>
  <c r="B560" i="37" s="1"/>
  <c r="K549" i="2"/>
  <c r="B560" i="34" s="1"/>
  <c r="L549" i="2"/>
  <c r="M549"/>
  <c r="N549"/>
  <c r="O549"/>
  <c r="P549"/>
  <c r="Q549"/>
  <c r="R549"/>
  <c r="B550"/>
  <c r="D550"/>
  <c r="B561" i="22" s="1"/>
  <c r="E550" i="2"/>
  <c r="B561" i="25" s="1"/>
  <c r="F550" i="2"/>
  <c r="G550"/>
  <c r="B561" i="28" s="1"/>
  <c r="C561" s="1"/>
  <c r="H550" i="2"/>
  <c r="I550"/>
  <c r="B561" i="31" s="1"/>
  <c r="J550" i="2"/>
  <c r="B561" i="37" s="1"/>
  <c r="K550" i="2"/>
  <c r="B561" i="34" s="1"/>
  <c r="L550" i="2"/>
  <c r="M550"/>
  <c r="N550"/>
  <c r="O550"/>
  <c r="P550"/>
  <c r="Q550"/>
  <c r="R550"/>
  <c r="B551"/>
  <c r="D551"/>
  <c r="B562" i="22" s="1"/>
  <c r="E551" i="2"/>
  <c r="B562" i="25" s="1"/>
  <c r="F551" i="2"/>
  <c r="G551"/>
  <c r="B562" i="28" s="1"/>
  <c r="C562" s="1"/>
  <c r="H551" i="2"/>
  <c r="I551"/>
  <c r="B562" i="31" s="1"/>
  <c r="J551" i="2"/>
  <c r="B562" i="37" s="1"/>
  <c r="K551" i="2"/>
  <c r="B562" i="34" s="1"/>
  <c r="L551" i="2"/>
  <c r="M551"/>
  <c r="N551"/>
  <c r="O551"/>
  <c r="P551"/>
  <c r="Q551"/>
  <c r="R551"/>
  <c r="B552"/>
  <c r="D552"/>
  <c r="B563" i="22" s="1"/>
  <c r="E552" i="2"/>
  <c r="B563" i="25" s="1"/>
  <c r="F552" i="2"/>
  <c r="G552"/>
  <c r="B563" i="28" s="1"/>
  <c r="C563" s="1"/>
  <c r="H552" i="2"/>
  <c r="I552"/>
  <c r="B563" i="31" s="1"/>
  <c r="J552" i="2"/>
  <c r="B563" i="37" s="1"/>
  <c r="K552" i="2"/>
  <c r="B563" i="34" s="1"/>
  <c r="L552" i="2"/>
  <c r="M552"/>
  <c r="N552"/>
  <c r="O552"/>
  <c r="P552"/>
  <c r="Q552"/>
  <c r="R552"/>
  <c r="B553"/>
  <c r="D553"/>
  <c r="B564" i="22" s="1"/>
  <c r="E553" i="2"/>
  <c r="B564" i="25" s="1"/>
  <c r="F553" i="2"/>
  <c r="G553"/>
  <c r="B564" i="28" s="1"/>
  <c r="C564" s="1"/>
  <c r="H553" i="2"/>
  <c r="I553"/>
  <c r="B564" i="31" s="1"/>
  <c r="J553" i="2"/>
  <c r="B564" i="37" s="1"/>
  <c r="K553" i="2"/>
  <c r="B564" i="34" s="1"/>
  <c r="L553" i="2"/>
  <c r="M553"/>
  <c r="N553"/>
  <c r="O553"/>
  <c r="P553"/>
  <c r="Q553"/>
  <c r="R553"/>
  <c r="B506"/>
  <c r="D506"/>
  <c r="B517" i="22" s="1"/>
  <c r="E506" i="2"/>
  <c r="B517" i="25" s="1"/>
  <c r="F506" i="2"/>
  <c r="G506"/>
  <c r="B517" i="28" s="1"/>
  <c r="C517" s="1"/>
  <c r="H506" i="2"/>
  <c r="I506"/>
  <c r="B517" i="31" s="1"/>
  <c r="J506" i="2"/>
  <c r="B517" i="37" s="1"/>
  <c r="K506" i="2"/>
  <c r="B517" i="34" s="1"/>
  <c r="L506" i="2"/>
  <c r="M506"/>
  <c r="N506"/>
  <c r="O506"/>
  <c r="P506"/>
  <c r="Q506"/>
  <c r="R506"/>
  <c r="B507"/>
  <c r="D507"/>
  <c r="B518" i="22" s="1"/>
  <c r="E507" i="2"/>
  <c r="B518" i="25" s="1"/>
  <c r="F507" i="2"/>
  <c r="G507"/>
  <c r="B518" i="28" s="1"/>
  <c r="C518" s="1"/>
  <c r="H507" i="2"/>
  <c r="I507"/>
  <c r="B518" i="31" s="1"/>
  <c r="J507" i="2"/>
  <c r="B518" i="37" s="1"/>
  <c r="K507" i="2"/>
  <c r="B518" i="34" s="1"/>
  <c r="L507" i="2"/>
  <c r="M507"/>
  <c r="N507"/>
  <c r="O507"/>
  <c r="P507"/>
  <c r="Q507"/>
  <c r="R507"/>
  <c r="B508"/>
  <c r="D508"/>
  <c r="B519" i="22" s="1"/>
  <c r="E508" i="2"/>
  <c r="B519" i="25" s="1"/>
  <c r="F508" i="2"/>
  <c r="G508"/>
  <c r="B519" i="28" s="1"/>
  <c r="C519" s="1"/>
  <c r="H508" i="2"/>
  <c r="I508"/>
  <c r="B519" i="31" s="1"/>
  <c r="J508" i="2"/>
  <c r="B519" i="37" s="1"/>
  <c r="K508" i="2"/>
  <c r="B519" i="34" s="1"/>
  <c r="L508" i="2"/>
  <c r="M508"/>
  <c r="N508"/>
  <c r="O508"/>
  <c r="P508"/>
  <c r="Q508"/>
  <c r="R508"/>
  <c r="B509"/>
  <c r="D509"/>
  <c r="B520" i="22" s="1"/>
  <c r="E509" i="2"/>
  <c r="B520" i="25" s="1"/>
  <c r="F509" i="2"/>
  <c r="G509"/>
  <c r="B520" i="28" s="1"/>
  <c r="C520" s="1"/>
  <c r="H509" i="2"/>
  <c r="I509"/>
  <c r="B520" i="31" s="1"/>
  <c r="J509" i="2"/>
  <c r="B520" i="37" s="1"/>
  <c r="K509" i="2"/>
  <c r="B520" i="34" s="1"/>
  <c r="L509" i="2"/>
  <c r="M509"/>
  <c r="N509"/>
  <c r="O509"/>
  <c r="P509"/>
  <c r="Q509"/>
  <c r="R509"/>
  <c r="B510"/>
  <c r="D510"/>
  <c r="B521" i="22" s="1"/>
  <c r="E510" i="2"/>
  <c r="B521" i="25" s="1"/>
  <c r="F510" i="2"/>
  <c r="G510"/>
  <c r="B521" i="28" s="1"/>
  <c r="C521" s="1"/>
  <c r="H510" i="2"/>
  <c r="I510"/>
  <c r="B521" i="31" s="1"/>
  <c r="J510" i="2"/>
  <c r="B521" i="37" s="1"/>
  <c r="K510" i="2"/>
  <c r="B521" i="34" s="1"/>
  <c r="L510" i="2"/>
  <c r="M510"/>
  <c r="N510"/>
  <c r="O510"/>
  <c r="P510"/>
  <c r="Q510"/>
  <c r="R510"/>
  <c r="B511"/>
  <c r="D511"/>
  <c r="B522" i="22" s="1"/>
  <c r="E511" i="2"/>
  <c r="B522" i="25" s="1"/>
  <c r="F511" i="2"/>
  <c r="G511"/>
  <c r="B522" i="28" s="1"/>
  <c r="C522" s="1"/>
  <c r="H511" i="2"/>
  <c r="I511"/>
  <c r="B522" i="31" s="1"/>
  <c r="J511" i="2"/>
  <c r="B522" i="37" s="1"/>
  <c r="K511" i="2"/>
  <c r="B522" i="34" s="1"/>
  <c r="L511" i="2"/>
  <c r="M511"/>
  <c r="N511"/>
  <c r="O511"/>
  <c r="P511"/>
  <c r="Q511"/>
  <c r="R511"/>
  <c r="B512"/>
  <c r="D512"/>
  <c r="B523" i="22" s="1"/>
  <c r="E512" i="2"/>
  <c r="B523" i="25" s="1"/>
  <c r="F512" i="2"/>
  <c r="G512"/>
  <c r="B523" i="28" s="1"/>
  <c r="C523" s="1"/>
  <c r="H512" i="2"/>
  <c r="I512"/>
  <c r="B523" i="31" s="1"/>
  <c r="J512" i="2"/>
  <c r="B523" i="37" s="1"/>
  <c r="K512" i="2"/>
  <c r="B523" i="34" s="1"/>
  <c r="L512" i="2"/>
  <c r="M512"/>
  <c r="N512"/>
  <c r="O512"/>
  <c r="P512"/>
  <c r="Q512"/>
  <c r="R512"/>
  <c r="B513"/>
  <c r="D513"/>
  <c r="B524" i="22" s="1"/>
  <c r="E513" i="2"/>
  <c r="B524" i="25" s="1"/>
  <c r="F513" i="2"/>
  <c r="G513"/>
  <c r="B524" i="28" s="1"/>
  <c r="C524" s="1"/>
  <c r="H513" i="2"/>
  <c r="I513"/>
  <c r="B524" i="31" s="1"/>
  <c r="J513" i="2"/>
  <c r="B524" i="37" s="1"/>
  <c r="K513" i="2"/>
  <c r="B524" i="34" s="1"/>
  <c r="L513" i="2"/>
  <c r="M513"/>
  <c r="N513"/>
  <c r="O513"/>
  <c r="P513"/>
  <c r="Q513"/>
  <c r="R513"/>
  <c r="B514"/>
  <c r="D514"/>
  <c r="B525" i="22" s="1"/>
  <c r="E514" i="2"/>
  <c r="B525" i="25" s="1"/>
  <c r="F514" i="2"/>
  <c r="G514"/>
  <c r="B525" i="28" s="1"/>
  <c r="C525" s="1"/>
  <c r="H514" i="2"/>
  <c r="I514"/>
  <c r="B525" i="31" s="1"/>
  <c r="J514" i="2"/>
  <c r="B525" i="37" s="1"/>
  <c r="K514" i="2"/>
  <c r="B525" i="34" s="1"/>
  <c r="L514" i="2"/>
  <c r="M514"/>
  <c r="N514"/>
  <c r="O514"/>
  <c r="P514"/>
  <c r="Q514"/>
  <c r="R514"/>
  <c r="B515"/>
  <c r="D515"/>
  <c r="B526" i="22" s="1"/>
  <c r="E515" i="2"/>
  <c r="B526" i="25" s="1"/>
  <c r="F515" i="2"/>
  <c r="G515"/>
  <c r="B526" i="28" s="1"/>
  <c r="C526" s="1"/>
  <c r="H515" i="2"/>
  <c r="I515"/>
  <c r="B526" i="31" s="1"/>
  <c r="J515" i="2"/>
  <c r="B526" i="37" s="1"/>
  <c r="K515" i="2"/>
  <c r="B526" i="34" s="1"/>
  <c r="L515" i="2"/>
  <c r="M515"/>
  <c r="N515"/>
  <c r="O515"/>
  <c r="P515"/>
  <c r="Q515"/>
  <c r="R515"/>
  <c r="B516"/>
  <c r="D516"/>
  <c r="B527" i="22" s="1"/>
  <c r="E516" i="2"/>
  <c r="B527" i="25" s="1"/>
  <c r="F516" i="2"/>
  <c r="G516"/>
  <c r="B527" i="28" s="1"/>
  <c r="C527" s="1"/>
  <c r="H516" i="2"/>
  <c r="I516"/>
  <c r="B527" i="31" s="1"/>
  <c r="J516" i="2"/>
  <c r="B527" i="37" s="1"/>
  <c r="K516" i="2"/>
  <c r="B527" i="34" s="1"/>
  <c r="L516" i="2"/>
  <c r="M516"/>
  <c r="N516"/>
  <c r="O516"/>
  <c r="P516"/>
  <c r="Q516"/>
  <c r="R516"/>
  <c r="B517"/>
  <c r="D517"/>
  <c r="B528" i="22" s="1"/>
  <c r="E517" i="2"/>
  <c r="B528" i="25" s="1"/>
  <c r="F517" i="2"/>
  <c r="G517"/>
  <c r="B528" i="28" s="1"/>
  <c r="C528" s="1"/>
  <c r="H517" i="2"/>
  <c r="I517"/>
  <c r="B528" i="31" s="1"/>
  <c r="J517" i="2"/>
  <c r="B528" i="37" s="1"/>
  <c r="K517" i="2"/>
  <c r="B528" i="34" s="1"/>
  <c r="L517" i="2"/>
  <c r="M517"/>
  <c r="N517"/>
  <c r="O517"/>
  <c r="P517"/>
  <c r="Q517"/>
  <c r="R517"/>
  <c r="B518"/>
  <c r="D518"/>
  <c r="B529" i="22" s="1"/>
  <c r="E518" i="2"/>
  <c r="B529" i="25" s="1"/>
  <c r="F518" i="2"/>
  <c r="G518"/>
  <c r="B529" i="28" s="1"/>
  <c r="C529" s="1"/>
  <c r="H518" i="2"/>
  <c r="I518"/>
  <c r="B529" i="31" s="1"/>
  <c r="J518" i="2"/>
  <c r="B529" i="37" s="1"/>
  <c r="K518" i="2"/>
  <c r="B529" i="34" s="1"/>
  <c r="L518" i="2"/>
  <c r="M518"/>
  <c r="N518"/>
  <c r="O518"/>
  <c r="P518"/>
  <c r="Q518"/>
  <c r="R518"/>
  <c r="B519"/>
  <c r="D519"/>
  <c r="B530" i="22" s="1"/>
  <c r="E519" i="2"/>
  <c r="B530" i="25" s="1"/>
  <c r="F519" i="2"/>
  <c r="G519"/>
  <c r="B530" i="28" s="1"/>
  <c r="C530" s="1"/>
  <c r="H519" i="2"/>
  <c r="I519"/>
  <c r="B530" i="31" s="1"/>
  <c r="J519" i="2"/>
  <c r="B530" i="37" s="1"/>
  <c r="K519" i="2"/>
  <c r="B530" i="34" s="1"/>
  <c r="L519" i="2"/>
  <c r="M519"/>
  <c r="N519"/>
  <c r="O519"/>
  <c r="P519"/>
  <c r="Q519"/>
  <c r="R519"/>
  <c r="B520"/>
  <c r="D520"/>
  <c r="B531" i="22" s="1"/>
  <c r="E520" i="2"/>
  <c r="B531" i="25" s="1"/>
  <c r="F520" i="2"/>
  <c r="G520"/>
  <c r="B531" i="28" s="1"/>
  <c r="C531" s="1"/>
  <c r="H520" i="2"/>
  <c r="I520"/>
  <c r="B531" i="31" s="1"/>
  <c r="J520" i="2"/>
  <c r="B531" i="37" s="1"/>
  <c r="K520" i="2"/>
  <c r="B531" i="34" s="1"/>
  <c r="L520" i="2"/>
  <c r="M520"/>
  <c r="N520"/>
  <c r="O520"/>
  <c r="P520"/>
  <c r="Q520"/>
  <c r="R520"/>
  <c r="B521"/>
  <c r="D521"/>
  <c r="B532" i="22" s="1"/>
  <c r="E521" i="2"/>
  <c r="B532" i="25" s="1"/>
  <c r="F521" i="2"/>
  <c r="G521"/>
  <c r="B532" i="28" s="1"/>
  <c r="C532" s="1"/>
  <c r="H521" i="2"/>
  <c r="I521"/>
  <c r="B532" i="31" s="1"/>
  <c r="J521" i="2"/>
  <c r="B532" i="37" s="1"/>
  <c r="K521" i="2"/>
  <c r="B532" i="34" s="1"/>
  <c r="L521" i="2"/>
  <c r="M521"/>
  <c r="N521"/>
  <c r="O521"/>
  <c r="P521"/>
  <c r="Q521"/>
  <c r="R521"/>
  <c r="B522"/>
  <c r="D522"/>
  <c r="B533" i="22" s="1"/>
  <c r="E522" i="2"/>
  <c r="B533" i="25" s="1"/>
  <c r="F522" i="2"/>
  <c r="G522"/>
  <c r="B533" i="28" s="1"/>
  <c r="C533" s="1"/>
  <c r="H522" i="2"/>
  <c r="I522"/>
  <c r="B533" i="31" s="1"/>
  <c r="J522" i="2"/>
  <c r="B533" i="37" s="1"/>
  <c r="K522" i="2"/>
  <c r="B533" i="34" s="1"/>
  <c r="L522" i="2"/>
  <c r="M522"/>
  <c r="N522"/>
  <c r="O522"/>
  <c r="P522"/>
  <c r="Q522"/>
  <c r="R522"/>
  <c r="B523"/>
  <c r="D523"/>
  <c r="B534" i="22" s="1"/>
  <c r="E523" i="2"/>
  <c r="B534" i="25" s="1"/>
  <c r="F523" i="2"/>
  <c r="G523"/>
  <c r="B534" i="28" s="1"/>
  <c r="C534" s="1"/>
  <c r="H523" i="2"/>
  <c r="I523"/>
  <c r="B534" i="31" s="1"/>
  <c r="J523" i="2"/>
  <c r="B534" i="37" s="1"/>
  <c r="K523" i="2"/>
  <c r="B534" i="34" s="1"/>
  <c r="L523" i="2"/>
  <c r="M523"/>
  <c r="N523"/>
  <c r="O523"/>
  <c r="P523"/>
  <c r="Q523"/>
  <c r="R523"/>
  <c r="B524"/>
  <c r="D524"/>
  <c r="B535" i="22" s="1"/>
  <c r="E524" i="2"/>
  <c r="B535" i="25" s="1"/>
  <c r="F524" i="2"/>
  <c r="G524"/>
  <c r="B535" i="28" s="1"/>
  <c r="C535" s="1"/>
  <c r="H524" i="2"/>
  <c r="I524"/>
  <c r="B535" i="31" s="1"/>
  <c r="J524" i="2"/>
  <c r="B535" i="37" s="1"/>
  <c r="K524" i="2"/>
  <c r="B535" i="34" s="1"/>
  <c r="L524" i="2"/>
  <c r="M524"/>
  <c r="N524"/>
  <c r="O524"/>
  <c r="P524"/>
  <c r="Q524"/>
  <c r="R524"/>
  <c r="B525"/>
  <c r="D525"/>
  <c r="B536" i="22" s="1"/>
  <c r="E525" i="2"/>
  <c r="B536" i="25" s="1"/>
  <c r="F525" i="2"/>
  <c r="G525"/>
  <c r="B536" i="28" s="1"/>
  <c r="C536" s="1"/>
  <c r="H525" i="2"/>
  <c r="I525"/>
  <c r="B536" i="31" s="1"/>
  <c r="J525" i="2"/>
  <c r="B536" i="37" s="1"/>
  <c r="K525" i="2"/>
  <c r="B536" i="34" s="1"/>
  <c r="L525" i="2"/>
  <c r="M525"/>
  <c r="N525"/>
  <c r="O525"/>
  <c r="P525"/>
  <c r="Q525"/>
  <c r="R525"/>
  <c r="B526"/>
  <c r="D526"/>
  <c r="B537" i="22" s="1"/>
  <c r="E526" i="2"/>
  <c r="B537" i="25" s="1"/>
  <c r="F526" i="2"/>
  <c r="G526"/>
  <c r="B537" i="28" s="1"/>
  <c r="C537" s="1"/>
  <c r="H526" i="2"/>
  <c r="I526"/>
  <c r="B537" i="31" s="1"/>
  <c r="J526" i="2"/>
  <c r="B537" i="37" s="1"/>
  <c r="K526" i="2"/>
  <c r="B537" i="34" s="1"/>
  <c r="L526" i="2"/>
  <c r="M526"/>
  <c r="N526"/>
  <c r="O526"/>
  <c r="P526"/>
  <c r="Q526"/>
  <c r="R526"/>
  <c r="B527"/>
  <c r="D527"/>
  <c r="B538" i="22" s="1"/>
  <c r="E527" i="2"/>
  <c r="B538" i="25" s="1"/>
  <c r="F527" i="2"/>
  <c r="G527"/>
  <c r="B538" i="28" s="1"/>
  <c r="C538" s="1"/>
  <c r="H527" i="2"/>
  <c r="I527"/>
  <c r="B538" i="31" s="1"/>
  <c r="J527" i="2"/>
  <c r="B538" i="37" s="1"/>
  <c r="K527" i="2"/>
  <c r="B538" i="34" s="1"/>
  <c r="L527" i="2"/>
  <c r="M527"/>
  <c r="N527"/>
  <c r="O527"/>
  <c r="P527"/>
  <c r="Q527"/>
  <c r="R527"/>
  <c r="B528"/>
  <c r="D528"/>
  <c r="B539" i="22" s="1"/>
  <c r="E528" i="2"/>
  <c r="B539" i="25" s="1"/>
  <c r="F528" i="2"/>
  <c r="G528"/>
  <c r="B539" i="28" s="1"/>
  <c r="C539" s="1"/>
  <c r="H528" i="2"/>
  <c r="I528"/>
  <c r="B539" i="31" s="1"/>
  <c r="J528" i="2"/>
  <c r="B539" i="37" s="1"/>
  <c r="K528" i="2"/>
  <c r="B539" i="34" s="1"/>
  <c r="L528" i="2"/>
  <c r="M528"/>
  <c r="N528"/>
  <c r="O528"/>
  <c r="P528"/>
  <c r="Q528"/>
  <c r="R528"/>
  <c r="B529"/>
  <c r="D529"/>
  <c r="B540" i="22" s="1"/>
  <c r="E529" i="2"/>
  <c r="B540" i="25" s="1"/>
  <c r="F529" i="2"/>
  <c r="G529"/>
  <c r="B540" i="28" s="1"/>
  <c r="C540" s="1"/>
  <c r="H529" i="2"/>
  <c r="I529"/>
  <c r="B540" i="31" s="1"/>
  <c r="J529" i="2"/>
  <c r="B540" i="37" s="1"/>
  <c r="K529" i="2"/>
  <c r="B540" i="34" s="1"/>
  <c r="L529" i="2"/>
  <c r="M529"/>
  <c r="N529"/>
  <c r="O529"/>
  <c r="P529"/>
  <c r="Q529"/>
  <c r="R529"/>
  <c r="B482"/>
  <c r="D482"/>
  <c r="B493" i="22" s="1"/>
  <c r="E482" i="2"/>
  <c r="B493" i="25" s="1"/>
  <c r="F482" i="2"/>
  <c r="G482"/>
  <c r="B493" i="28" s="1"/>
  <c r="C493" s="1"/>
  <c r="H482" i="2"/>
  <c r="I482"/>
  <c r="B493" i="31" s="1"/>
  <c r="J482" i="2"/>
  <c r="B493" i="37" s="1"/>
  <c r="K482" i="2"/>
  <c r="B493" i="34" s="1"/>
  <c r="L482" i="2"/>
  <c r="M482"/>
  <c r="N482"/>
  <c r="O482"/>
  <c r="P482"/>
  <c r="Q482"/>
  <c r="R482"/>
  <c r="B483"/>
  <c r="D483"/>
  <c r="B494" i="22" s="1"/>
  <c r="E483" i="2"/>
  <c r="B494" i="25" s="1"/>
  <c r="F483" i="2"/>
  <c r="G483"/>
  <c r="B494" i="28" s="1"/>
  <c r="C494" s="1"/>
  <c r="H483" i="2"/>
  <c r="I483"/>
  <c r="B494" i="31" s="1"/>
  <c r="J483" i="2"/>
  <c r="B494" i="37" s="1"/>
  <c r="K483" i="2"/>
  <c r="B494" i="34" s="1"/>
  <c r="L483" i="2"/>
  <c r="M483"/>
  <c r="N483"/>
  <c r="O483"/>
  <c r="P483"/>
  <c r="Q483"/>
  <c r="R483"/>
  <c r="B484"/>
  <c r="D484"/>
  <c r="B495" i="22" s="1"/>
  <c r="E484" i="2"/>
  <c r="B495" i="25" s="1"/>
  <c r="F484" i="2"/>
  <c r="G484"/>
  <c r="B495" i="28" s="1"/>
  <c r="C495" s="1"/>
  <c r="H484" i="2"/>
  <c r="I484"/>
  <c r="B495" i="31" s="1"/>
  <c r="J484" i="2"/>
  <c r="B495" i="37" s="1"/>
  <c r="K484" i="2"/>
  <c r="B495" i="34" s="1"/>
  <c r="L484" i="2"/>
  <c r="M484"/>
  <c r="N484"/>
  <c r="O484"/>
  <c r="P484"/>
  <c r="Q484"/>
  <c r="R484"/>
  <c r="B485"/>
  <c r="D485"/>
  <c r="B496" i="22" s="1"/>
  <c r="E485" i="2"/>
  <c r="B496" i="25" s="1"/>
  <c r="F485" i="2"/>
  <c r="G485"/>
  <c r="B496" i="28" s="1"/>
  <c r="C496" s="1"/>
  <c r="H485" i="2"/>
  <c r="I485"/>
  <c r="B496" i="31" s="1"/>
  <c r="J485" i="2"/>
  <c r="B496" i="37" s="1"/>
  <c r="K485" i="2"/>
  <c r="B496" i="34" s="1"/>
  <c r="L485" i="2"/>
  <c r="M485"/>
  <c r="N485"/>
  <c r="O485"/>
  <c r="P485"/>
  <c r="Q485"/>
  <c r="R485"/>
  <c r="B486"/>
  <c r="D486"/>
  <c r="B497" i="22" s="1"/>
  <c r="E486" i="2"/>
  <c r="B497" i="25" s="1"/>
  <c r="F486" i="2"/>
  <c r="G486"/>
  <c r="B497" i="28" s="1"/>
  <c r="C497" s="1"/>
  <c r="H486" i="2"/>
  <c r="I486"/>
  <c r="B497" i="31" s="1"/>
  <c r="J486" i="2"/>
  <c r="B497" i="37" s="1"/>
  <c r="K486" i="2"/>
  <c r="B497" i="34" s="1"/>
  <c r="L486" i="2"/>
  <c r="M486"/>
  <c r="N486"/>
  <c r="O486"/>
  <c r="P486"/>
  <c r="Q486"/>
  <c r="R486"/>
  <c r="B487"/>
  <c r="D487"/>
  <c r="B498" i="22" s="1"/>
  <c r="E487" i="2"/>
  <c r="B498" i="25" s="1"/>
  <c r="F487" i="2"/>
  <c r="G487"/>
  <c r="B498" i="28" s="1"/>
  <c r="C498" s="1"/>
  <c r="H487" i="2"/>
  <c r="I487"/>
  <c r="B498" i="31" s="1"/>
  <c r="J487" i="2"/>
  <c r="B498" i="37" s="1"/>
  <c r="K487" i="2"/>
  <c r="B498" i="34" s="1"/>
  <c r="L487" i="2"/>
  <c r="M487"/>
  <c r="N487"/>
  <c r="O487"/>
  <c r="P487"/>
  <c r="Q487"/>
  <c r="R487"/>
  <c r="B488"/>
  <c r="D488"/>
  <c r="B499" i="22" s="1"/>
  <c r="E488" i="2"/>
  <c r="B499" i="25" s="1"/>
  <c r="F488" i="2"/>
  <c r="G488"/>
  <c r="B499" i="28" s="1"/>
  <c r="C499" s="1"/>
  <c r="H488" i="2"/>
  <c r="I488"/>
  <c r="B499" i="31" s="1"/>
  <c r="J488" i="2"/>
  <c r="B499" i="37" s="1"/>
  <c r="K488" i="2"/>
  <c r="B499" i="34" s="1"/>
  <c r="L488" i="2"/>
  <c r="M488"/>
  <c r="N488"/>
  <c r="O488"/>
  <c r="P488"/>
  <c r="Q488"/>
  <c r="R488"/>
  <c r="B489"/>
  <c r="D489"/>
  <c r="B500" i="22" s="1"/>
  <c r="E489" i="2"/>
  <c r="B500" i="25" s="1"/>
  <c r="F489" i="2"/>
  <c r="G489"/>
  <c r="B500" i="28" s="1"/>
  <c r="C500" s="1"/>
  <c r="H489" i="2"/>
  <c r="I489"/>
  <c r="B500" i="31" s="1"/>
  <c r="J489" i="2"/>
  <c r="B500" i="37" s="1"/>
  <c r="K489" i="2"/>
  <c r="B500" i="34" s="1"/>
  <c r="L489" i="2"/>
  <c r="M489"/>
  <c r="N489"/>
  <c r="O489"/>
  <c r="P489"/>
  <c r="Q489"/>
  <c r="R489"/>
  <c r="B490"/>
  <c r="D490"/>
  <c r="B501" i="22" s="1"/>
  <c r="E490" i="2"/>
  <c r="B501" i="25" s="1"/>
  <c r="F490" i="2"/>
  <c r="G490"/>
  <c r="B501" i="28" s="1"/>
  <c r="C501" s="1"/>
  <c r="H490" i="2"/>
  <c r="I490"/>
  <c r="B501" i="31" s="1"/>
  <c r="J490" i="2"/>
  <c r="B501" i="37" s="1"/>
  <c r="K490" i="2"/>
  <c r="B501" i="34" s="1"/>
  <c r="L490" i="2"/>
  <c r="M490"/>
  <c r="N490"/>
  <c r="O490"/>
  <c r="P490"/>
  <c r="Q490"/>
  <c r="R490"/>
  <c r="B491"/>
  <c r="D491"/>
  <c r="B502" i="22" s="1"/>
  <c r="E491" i="2"/>
  <c r="B502" i="25" s="1"/>
  <c r="F491" i="2"/>
  <c r="G491"/>
  <c r="B502" i="28" s="1"/>
  <c r="C502" s="1"/>
  <c r="H491" i="2"/>
  <c r="I491"/>
  <c r="B502" i="31" s="1"/>
  <c r="J491" i="2"/>
  <c r="B502" i="37" s="1"/>
  <c r="K491" i="2"/>
  <c r="B502" i="34" s="1"/>
  <c r="L491" i="2"/>
  <c r="M491"/>
  <c r="N491"/>
  <c r="O491"/>
  <c r="P491"/>
  <c r="Q491"/>
  <c r="R491"/>
  <c r="B492"/>
  <c r="D492"/>
  <c r="B503" i="22" s="1"/>
  <c r="E492" i="2"/>
  <c r="B503" i="25" s="1"/>
  <c r="F492" i="2"/>
  <c r="G492"/>
  <c r="B503" i="28" s="1"/>
  <c r="C503" s="1"/>
  <c r="H492" i="2"/>
  <c r="I492"/>
  <c r="B503" i="31" s="1"/>
  <c r="J492" i="2"/>
  <c r="B503" i="37" s="1"/>
  <c r="K492" i="2"/>
  <c r="B503" i="34" s="1"/>
  <c r="L492" i="2"/>
  <c r="M492"/>
  <c r="N492"/>
  <c r="O492"/>
  <c r="P492"/>
  <c r="Q492"/>
  <c r="R492"/>
  <c r="B493"/>
  <c r="D493"/>
  <c r="B504" i="22" s="1"/>
  <c r="E493" i="2"/>
  <c r="B504" i="25" s="1"/>
  <c r="F493" i="2"/>
  <c r="G493"/>
  <c r="B504" i="28" s="1"/>
  <c r="C504" s="1"/>
  <c r="H493" i="2"/>
  <c r="I493"/>
  <c r="B504" i="31" s="1"/>
  <c r="J493" i="2"/>
  <c r="B504" i="37" s="1"/>
  <c r="K493" i="2"/>
  <c r="B504" i="34" s="1"/>
  <c r="L493" i="2"/>
  <c r="M493"/>
  <c r="N493"/>
  <c r="O493"/>
  <c r="P493"/>
  <c r="Q493"/>
  <c r="R493"/>
  <c r="B494"/>
  <c r="D494"/>
  <c r="B505" i="22" s="1"/>
  <c r="E494" i="2"/>
  <c r="B505" i="25" s="1"/>
  <c r="F494" i="2"/>
  <c r="G494"/>
  <c r="B505" i="28" s="1"/>
  <c r="C505" s="1"/>
  <c r="H494" i="2"/>
  <c r="I494"/>
  <c r="B505" i="31" s="1"/>
  <c r="J494" i="2"/>
  <c r="B505" i="37" s="1"/>
  <c r="K494" i="2"/>
  <c r="B505" i="34" s="1"/>
  <c r="L494" i="2"/>
  <c r="M494"/>
  <c r="N494"/>
  <c r="O494"/>
  <c r="P494"/>
  <c r="Q494"/>
  <c r="R494"/>
  <c r="B495"/>
  <c r="D495"/>
  <c r="B506" i="22" s="1"/>
  <c r="E495" i="2"/>
  <c r="B506" i="25" s="1"/>
  <c r="F495" i="2"/>
  <c r="G495"/>
  <c r="B506" i="28" s="1"/>
  <c r="C506" s="1"/>
  <c r="H495" i="2"/>
  <c r="I495"/>
  <c r="B506" i="31" s="1"/>
  <c r="J495" i="2"/>
  <c r="B506" i="37" s="1"/>
  <c r="K495" i="2"/>
  <c r="B506" i="34" s="1"/>
  <c r="L495" i="2"/>
  <c r="M495"/>
  <c r="N495"/>
  <c r="O495"/>
  <c r="P495"/>
  <c r="Q495"/>
  <c r="R495"/>
  <c r="B496"/>
  <c r="D496"/>
  <c r="B507" i="22" s="1"/>
  <c r="E496" i="2"/>
  <c r="B507" i="25" s="1"/>
  <c r="F496" i="2"/>
  <c r="G496"/>
  <c r="B507" i="28" s="1"/>
  <c r="C507" s="1"/>
  <c r="H496" i="2"/>
  <c r="I496"/>
  <c r="B507" i="31" s="1"/>
  <c r="J496" i="2"/>
  <c r="B507" i="37" s="1"/>
  <c r="K496" i="2"/>
  <c r="B507" i="34" s="1"/>
  <c r="L496" i="2"/>
  <c r="M496"/>
  <c r="N496"/>
  <c r="O496"/>
  <c r="P496"/>
  <c r="Q496"/>
  <c r="R496"/>
  <c r="B497"/>
  <c r="D497"/>
  <c r="B508" i="22" s="1"/>
  <c r="E497" i="2"/>
  <c r="B508" i="25" s="1"/>
  <c r="F497" i="2"/>
  <c r="G497"/>
  <c r="B508" i="28" s="1"/>
  <c r="C508" s="1"/>
  <c r="H497" i="2"/>
  <c r="I497"/>
  <c r="B508" i="31" s="1"/>
  <c r="J497" i="2"/>
  <c r="B508" i="37" s="1"/>
  <c r="K497" i="2"/>
  <c r="B508" i="34" s="1"/>
  <c r="L497" i="2"/>
  <c r="M497"/>
  <c r="N497"/>
  <c r="O497"/>
  <c r="P497"/>
  <c r="Q497"/>
  <c r="R497"/>
  <c r="B498"/>
  <c r="D498"/>
  <c r="B509" i="22" s="1"/>
  <c r="E498" i="2"/>
  <c r="B509" i="25" s="1"/>
  <c r="F498" i="2"/>
  <c r="G498"/>
  <c r="B509" i="28" s="1"/>
  <c r="C509" s="1"/>
  <c r="H498" i="2"/>
  <c r="I498"/>
  <c r="B509" i="31" s="1"/>
  <c r="J498" i="2"/>
  <c r="B509" i="37" s="1"/>
  <c r="K498" i="2"/>
  <c r="B509" i="34" s="1"/>
  <c r="L498" i="2"/>
  <c r="M498"/>
  <c r="N498"/>
  <c r="O498"/>
  <c r="P498"/>
  <c r="Q498"/>
  <c r="R498"/>
  <c r="B499"/>
  <c r="D499"/>
  <c r="B510" i="22" s="1"/>
  <c r="E499" i="2"/>
  <c r="B510" i="25" s="1"/>
  <c r="F499" i="2"/>
  <c r="G499"/>
  <c r="B510" i="28" s="1"/>
  <c r="C510" s="1"/>
  <c r="H499" i="2"/>
  <c r="I499"/>
  <c r="B510" i="31" s="1"/>
  <c r="J499" i="2"/>
  <c r="B510" i="37" s="1"/>
  <c r="K499" i="2"/>
  <c r="B510" i="34" s="1"/>
  <c r="L499" i="2"/>
  <c r="M499"/>
  <c r="N499"/>
  <c r="O499"/>
  <c r="P499"/>
  <c r="Q499"/>
  <c r="R499"/>
  <c r="B500"/>
  <c r="D500"/>
  <c r="B511" i="22" s="1"/>
  <c r="E500" i="2"/>
  <c r="B511" i="25" s="1"/>
  <c r="F500" i="2"/>
  <c r="G500"/>
  <c r="B511" i="28" s="1"/>
  <c r="C511" s="1"/>
  <c r="H500" i="2"/>
  <c r="I500"/>
  <c r="B511" i="31" s="1"/>
  <c r="J500" i="2"/>
  <c r="B511" i="37" s="1"/>
  <c r="K500" i="2"/>
  <c r="B511" i="34" s="1"/>
  <c r="L500" i="2"/>
  <c r="M500"/>
  <c r="N500"/>
  <c r="O500"/>
  <c r="P500"/>
  <c r="Q500"/>
  <c r="R500"/>
  <c r="B501"/>
  <c r="D501"/>
  <c r="B512" i="22" s="1"/>
  <c r="E501" i="2"/>
  <c r="B512" i="25" s="1"/>
  <c r="F501" i="2"/>
  <c r="G501"/>
  <c r="B512" i="28" s="1"/>
  <c r="C512" s="1"/>
  <c r="H501" i="2"/>
  <c r="I501"/>
  <c r="B512" i="31" s="1"/>
  <c r="J501" i="2"/>
  <c r="B512" i="37" s="1"/>
  <c r="K501" i="2"/>
  <c r="B512" i="34" s="1"/>
  <c r="L501" i="2"/>
  <c r="M501"/>
  <c r="N501"/>
  <c r="O501"/>
  <c r="P501"/>
  <c r="Q501"/>
  <c r="R501"/>
  <c r="B502"/>
  <c r="D502"/>
  <c r="B513" i="22" s="1"/>
  <c r="E502" i="2"/>
  <c r="B513" i="25" s="1"/>
  <c r="F502" i="2"/>
  <c r="G502"/>
  <c r="B513" i="28" s="1"/>
  <c r="C513" s="1"/>
  <c r="H502" i="2"/>
  <c r="I502"/>
  <c r="B513" i="31" s="1"/>
  <c r="J502" i="2"/>
  <c r="B513" i="37" s="1"/>
  <c r="K502" i="2"/>
  <c r="B513" i="34" s="1"/>
  <c r="L502" i="2"/>
  <c r="M502"/>
  <c r="N502"/>
  <c r="O502"/>
  <c r="P502"/>
  <c r="Q502"/>
  <c r="R502"/>
  <c r="B503"/>
  <c r="D503"/>
  <c r="B514" i="22" s="1"/>
  <c r="E503" i="2"/>
  <c r="B514" i="25" s="1"/>
  <c r="F503" i="2"/>
  <c r="G503"/>
  <c r="B514" i="28" s="1"/>
  <c r="C514" s="1"/>
  <c r="H503" i="2"/>
  <c r="I503"/>
  <c r="B514" i="31" s="1"/>
  <c r="J503" i="2"/>
  <c r="B514" i="37" s="1"/>
  <c r="K503" i="2"/>
  <c r="B514" i="34" s="1"/>
  <c r="L503" i="2"/>
  <c r="M503"/>
  <c r="N503"/>
  <c r="O503"/>
  <c r="P503"/>
  <c r="Q503"/>
  <c r="R503"/>
  <c r="B504"/>
  <c r="D504"/>
  <c r="B515" i="22" s="1"/>
  <c r="E504" i="2"/>
  <c r="B515" i="25" s="1"/>
  <c r="F504" i="2"/>
  <c r="G504"/>
  <c r="B515" i="28" s="1"/>
  <c r="C515" s="1"/>
  <c r="H504" i="2"/>
  <c r="I504"/>
  <c r="B515" i="31" s="1"/>
  <c r="J504" i="2"/>
  <c r="B515" i="37" s="1"/>
  <c r="K504" i="2"/>
  <c r="B515" i="34" s="1"/>
  <c r="L504" i="2"/>
  <c r="M504"/>
  <c r="N504"/>
  <c r="O504"/>
  <c r="P504"/>
  <c r="Q504"/>
  <c r="R504"/>
  <c r="B505"/>
  <c r="D505"/>
  <c r="B516" i="22" s="1"/>
  <c r="E505" i="2"/>
  <c r="B516" i="25" s="1"/>
  <c r="F505" i="2"/>
  <c r="G505"/>
  <c r="B516" i="28" s="1"/>
  <c r="C516" s="1"/>
  <c r="H505" i="2"/>
  <c r="I505"/>
  <c r="B516" i="31" s="1"/>
  <c r="J505" i="2"/>
  <c r="B516" i="37" s="1"/>
  <c r="K505" i="2"/>
  <c r="B516" i="34" s="1"/>
  <c r="L505" i="2"/>
  <c r="M505"/>
  <c r="N505"/>
  <c r="O505"/>
  <c r="P505"/>
  <c r="Q505"/>
  <c r="R505"/>
  <c r="B458"/>
  <c r="D458"/>
  <c r="B469" i="22" s="1"/>
  <c r="E458" i="2"/>
  <c r="B469" i="25" s="1"/>
  <c r="F458" i="2"/>
  <c r="G458"/>
  <c r="B469" i="28" s="1"/>
  <c r="C469" s="1"/>
  <c r="H458" i="2"/>
  <c r="I458"/>
  <c r="B469" i="31" s="1"/>
  <c r="J458" i="2"/>
  <c r="B469" i="37" s="1"/>
  <c r="K458" i="2"/>
  <c r="B469" i="34" s="1"/>
  <c r="L458" i="2"/>
  <c r="M458"/>
  <c r="N458"/>
  <c r="O458"/>
  <c r="P458"/>
  <c r="Q458"/>
  <c r="R458"/>
  <c r="B459"/>
  <c r="D459"/>
  <c r="B470" i="22" s="1"/>
  <c r="E459" i="2"/>
  <c r="B470" i="25" s="1"/>
  <c r="F459" i="2"/>
  <c r="G459"/>
  <c r="B470" i="28" s="1"/>
  <c r="C470" s="1"/>
  <c r="H459" i="2"/>
  <c r="I459"/>
  <c r="B470" i="31" s="1"/>
  <c r="J459" i="2"/>
  <c r="B470" i="37" s="1"/>
  <c r="K459" i="2"/>
  <c r="B470" i="34" s="1"/>
  <c r="L459" i="2"/>
  <c r="M459"/>
  <c r="N459"/>
  <c r="O459"/>
  <c r="P459"/>
  <c r="Q459"/>
  <c r="R459"/>
  <c r="B460"/>
  <c r="D460"/>
  <c r="B471" i="22" s="1"/>
  <c r="E460" i="2"/>
  <c r="B471" i="25" s="1"/>
  <c r="F460" i="2"/>
  <c r="G460"/>
  <c r="B471" i="28" s="1"/>
  <c r="C471" s="1"/>
  <c r="H460" i="2"/>
  <c r="I460"/>
  <c r="B471" i="31" s="1"/>
  <c r="J460" i="2"/>
  <c r="B471" i="37" s="1"/>
  <c r="K460" i="2"/>
  <c r="B471" i="34" s="1"/>
  <c r="L460" i="2"/>
  <c r="M460"/>
  <c r="N460"/>
  <c r="O460"/>
  <c r="P460"/>
  <c r="Q460"/>
  <c r="R460"/>
  <c r="B461"/>
  <c r="D461"/>
  <c r="B472" i="22" s="1"/>
  <c r="E461" i="2"/>
  <c r="B472" i="25" s="1"/>
  <c r="F461" i="2"/>
  <c r="G461"/>
  <c r="B472" i="28" s="1"/>
  <c r="C472" s="1"/>
  <c r="H461" i="2"/>
  <c r="I461"/>
  <c r="B472" i="31" s="1"/>
  <c r="J461" i="2"/>
  <c r="B472" i="37" s="1"/>
  <c r="K461" i="2"/>
  <c r="B472" i="34" s="1"/>
  <c r="L461" i="2"/>
  <c r="M461"/>
  <c r="N461"/>
  <c r="O461"/>
  <c r="P461"/>
  <c r="Q461"/>
  <c r="R461"/>
  <c r="B462"/>
  <c r="D462"/>
  <c r="B473" i="22" s="1"/>
  <c r="E462" i="2"/>
  <c r="B473" i="25" s="1"/>
  <c r="F462" i="2"/>
  <c r="G462"/>
  <c r="B473" i="28" s="1"/>
  <c r="C473" s="1"/>
  <c r="H462" i="2"/>
  <c r="I462"/>
  <c r="B473" i="31" s="1"/>
  <c r="J462" i="2"/>
  <c r="B473" i="37" s="1"/>
  <c r="K462" i="2"/>
  <c r="B473" i="34" s="1"/>
  <c r="L462" i="2"/>
  <c r="M462"/>
  <c r="N462"/>
  <c r="O462"/>
  <c r="P462"/>
  <c r="Q462"/>
  <c r="R462"/>
  <c r="B463"/>
  <c r="D463"/>
  <c r="B474" i="22" s="1"/>
  <c r="E463" i="2"/>
  <c r="B474" i="25" s="1"/>
  <c r="F463" i="2"/>
  <c r="G463"/>
  <c r="B474" i="28" s="1"/>
  <c r="C474" s="1"/>
  <c r="H463" i="2"/>
  <c r="I463"/>
  <c r="B474" i="31" s="1"/>
  <c r="J463" i="2"/>
  <c r="B474" i="37" s="1"/>
  <c r="K463" i="2"/>
  <c r="B474" i="34" s="1"/>
  <c r="L463" i="2"/>
  <c r="M463"/>
  <c r="N463"/>
  <c r="O463"/>
  <c r="P463"/>
  <c r="Q463"/>
  <c r="R463"/>
  <c r="B464"/>
  <c r="D464"/>
  <c r="B475" i="22" s="1"/>
  <c r="E464" i="2"/>
  <c r="B475" i="25" s="1"/>
  <c r="F464" i="2"/>
  <c r="G464"/>
  <c r="B475" i="28" s="1"/>
  <c r="C475" s="1"/>
  <c r="H464" i="2"/>
  <c r="I464"/>
  <c r="B475" i="31" s="1"/>
  <c r="J464" i="2"/>
  <c r="B475" i="37" s="1"/>
  <c r="K464" i="2"/>
  <c r="B475" i="34" s="1"/>
  <c r="L464" i="2"/>
  <c r="M464"/>
  <c r="N464"/>
  <c r="O464"/>
  <c r="P464"/>
  <c r="Q464"/>
  <c r="R464"/>
  <c r="B465"/>
  <c r="D465"/>
  <c r="B476" i="22" s="1"/>
  <c r="E465" i="2"/>
  <c r="B476" i="25" s="1"/>
  <c r="F465" i="2"/>
  <c r="G465"/>
  <c r="B476" i="28" s="1"/>
  <c r="C476" s="1"/>
  <c r="H465" i="2"/>
  <c r="I465"/>
  <c r="B476" i="31" s="1"/>
  <c r="J465" i="2"/>
  <c r="B476" i="37" s="1"/>
  <c r="K465" i="2"/>
  <c r="B476" i="34" s="1"/>
  <c r="L465" i="2"/>
  <c r="M465"/>
  <c r="N465"/>
  <c r="O465"/>
  <c r="P465"/>
  <c r="Q465"/>
  <c r="R465"/>
  <c r="B466"/>
  <c r="D466"/>
  <c r="B477" i="22" s="1"/>
  <c r="E466" i="2"/>
  <c r="B477" i="25" s="1"/>
  <c r="F466" i="2"/>
  <c r="G466"/>
  <c r="B477" i="28" s="1"/>
  <c r="C477" s="1"/>
  <c r="H466" i="2"/>
  <c r="I466"/>
  <c r="B477" i="31" s="1"/>
  <c r="J466" i="2"/>
  <c r="B477" i="37" s="1"/>
  <c r="K466" i="2"/>
  <c r="B477" i="34" s="1"/>
  <c r="L466" i="2"/>
  <c r="M466"/>
  <c r="N466"/>
  <c r="O466"/>
  <c r="P466"/>
  <c r="Q466"/>
  <c r="R466"/>
  <c r="B467"/>
  <c r="D467"/>
  <c r="B478" i="22" s="1"/>
  <c r="E467" i="2"/>
  <c r="B478" i="25" s="1"/>
  <c r="F467" i="2"/>
  <c r="G467"/>
  <c r="B478" i="28" s="1"/>
  <c r="C478" s="1"/>
  <c r="H467" i="2"/>
  <c r="I467"/>
  <c r="B478" i="31" s="1"/>
  <c r="J467" i="2"/>
  <c r="B478" i="37" s="1"/>
  <c r="K467" i="2"/>
  <c r="B478" i="34" s="1"/>
  <c r="L467" i="2"/>
  <c r="M467"/>
  <c r="N467"/>
  <c r="O467"/>
  <c r="P467"/>
  <c r="Q467"/>
  <c r="R467"/>
  <c r="B468"/>
  <c r="D468"/>
  <c r="B479" i="22" s="1"/>
  <c r="E468" i="2"/>
  <c r="B479" i="25" s="1"/>
  <c r="F468" i="2"/>
  <c r="G468"/>
  <c r="B479" i="28" s="1"/>
  <c r="C479" s="1"/>
  <c r="H468" i="2"/>
  <c r="I468"/>
  <c r="B479" i="31" s="1"/>
  <c r="J468" i="2"/>
  <c r="B479" i="37" s="1"/>
  <c r="K468" i="2"/>
  <c r="B479" i="34" s="1"/>
  <c r="L468" i="2"/>
  <c r="M468"/>
  <c r="N468"/>
  <c r="O468"/>
  <c r="P468"/>
  <c r="Q468"/>
  <c r="R468"/>
  <c r="B469"/>
  <c r="D469"/>
  <c r="B480" i="22" s="1"/>
  <c r="E469" i="2"/>
  <c r="B480" i="25" s="1"/>
  <c r="F469" i="2"/>
  <c r="G469"/>
  <c r="B480" i="28" s="1"/>
  <c r="C480" s="1"/>
  <c r="H469" i="2"/>
  <c r="I469"/>
  <c r="B480" i="31" s="1"/>
  <c r="J469" i="2"/>
  <c r="B480" i="37" s="1"/>
  <c r="K469" i="2"/>
  <c r="B480" i="34" s="1"/>
  <c r="L469" i="2"/>
  <c r="M469"/>
  <c r="N469"/>
  <c r="O469"/>
  <c r="P469"/>
  <c r="Q469"/>
  <c r="R469"/>
  <c r="B470"/>
  <c r="D470"/>
  <c r="B481" i="22" s="1"/>
  <c r="E470" i="2"/>
  <c r="B481" i="25" s="1"/>
  <c r="F470" i="2"/>
  <c r="G470"/>
  <c r="B481" i="28" s="1"/>
  <c r="C481" s="1"/>
  <c r="H470" i="2"/>
  <c r="I470"/>
  <c r="B481" i="31" s="1"/>
  <c r="J470" i="2"/>
  <c r="B481" i="37" s="1"/>
  <c r="K470" i="2"/>
  <c r="B481" i="34" s="1"/>
  <c r="L470" i="2"/>
  <c r="M470"/>
  <c r="N470"/>
  <c r="O470"/>
  <c r="P470"/>
  <c r="Q470"/>
  <c r="R470"/>
  <c r="B471"/>
  <c r="D471"/>
  <c r="B482" i="22" s="1"/>
  <c r="E471" i="2"/>
  <c r="B482" i="25" s="1"/>
  <c r="F471" i="2"/>
  <c r="G471"/>
  <c r="B482" i="28" s="1"/>
  <c r="C482" s="1"/>
  <c r="H471" i="2"/>
  <c r="I471"/>
  <c r="B482" i="31" s="1"/>
  <c r="J471" i="2"/>
  <c r="B482" i="37" s="1"/>
  <c r="K471" i="2"/>
  <c r="B482" i="34" s="1"/>
  <c r="L471" i="2"/>
  <c r="M471"/>
  <c r="N471"/>
  <c r="O471"/>
  <c r="P471"/>
  <c r="Q471"/>
  <c r="R471"/>
  <c r="B472"/>
  <c r="D472"/>
  <c r="B483" i="22" s="1"/>
  <c r="E472" i="2"/>
  <c r="B483" i="25" s="1"/>
  <c r="F472" i="2"/>
  <c r="G472"/>
  <c r="B483" i="28" s="1"/>
  <c r="C483" s="1"/>
  <c r="H472" i="2"/>
  <c r="I472"/>
  <c r="B483" i="31" s="1"/>
  <c r="J472" i="2"/>
  <c r="B483" i="37" s="1"/>
  <c r="K472" i="2"/>
  <c r="B483" i="34" s="1"/>
  <c r="L472" i="2"/>
  <c r="M472"/>
  <c r="N472"/>
  <c r="O472"/>
  <c r="P472"/>
  <c r="Q472"/>
  <c r="R472"/>
  <c r="B473"/>
  <c r="D473"/>
  <c r="B484" i="22" s="1"/>
  <c r="E473" i="2"/>
  <c r="B484" i="25" s="1"/>
  <c r="F473" i="2"/>
  <c r="G473"/>
  <c r="B484" i="28" s="1"/>
  <c r="C484" s="1"/>
  <c r="H473" i="2"/>
  <c r="I473"/>
  <c r="B484" i="31" s="1"/>
  <c r="J473" i="2"/>
  <c r="B484" i="37" s="1"/>
  <c r="K473" i="2"/>
  <c r="B484" i="34" s="1"/>
  <c r="L473" i="2"/>
  <c r="M473"/>
  <c r="N473"/>
  <c r="O473"/>
  <c r="P473"/>
  <c r="Q473"/>
  <c r="R473"/>
  <c r="B474"/>
  <c r="D474"/>
  <c r="B485" i="22" s="1"/>
  <c r="E474" i="2"/>
  <c r="B485" i="25" s="1"/>
  <c r="F474" i="2"/>
  <c r="G474"/>
  <c r="B485" i="28" s="1"/>
  <c r="C485" s="1"/>
  <c r="H474" i="2"/>
  <c r="I474"/>
  <c r="B485" i="31" s="1"/>
  <c r="J474" i="2"/>
  <c r="B485" i="37" s="1"/>
  <c r="K474" i="2"/>
  <c r="B485" i="34" s="1"/>
  <c r="L474" i="2"/>
  <c r="M474"/>
  <c r="N474"/>
  <c r="O474"/>
  <c r="P474"/>
  <c r="Q474"/>
  <c r="R474"/>
  <c r="B475"/>
  <c r="D475"/>
  <c r="B486" i="22" s="1"/>
  <c r="E475" i="2"/>
  <c r="B486" i="25" s="1"/>
  <c r="F475" i="2"/>
  <c r="G475"/>
  <c r="B486" i="28" s="1"/>
  <c r="C486" s="1"/>
  <c r="H475" i="2"/>
  <c r="I475"/>
  <c r="B486" i="31" s="1"/>
  <c r="J475" i="2"/>
  <c r="B486" i="37" s="1"/>
  <c r="K475" i="2"/>
  <c r="B486" i="34" s="1"/>
  <c r="L475" i="2"/>
  <c r="M475"/>
  <c r="N475"/>
  <c r="O475"/>
  <c r="P475"/>
  <c r="Q475"/>
  <c r="R475"/>
  <c r="B476"/>
  <c r="D476"/>
  <c r="B487" i="22" s="1"/>
  <c r="E476" i="2"/>
  <c r="B487" i="25" s="1"/>
  <c r="F476" i="2"/>
  <c r="G476"/>
  <c r="B487" i="28" s="1"/>
  <c r="C487" s="1"/>
  <c r="H476" i="2"/>
  <c r="I476"/>
  <c r="B487" i="31" s="1"/>
  <c r="J476" i="2"/>
  <c r="B487" i="37" s="1"/>
  <c r="K476" i="2"/>
  <c r="B487" i="34" s="1"/>
  <c r="L476" i="2"/>
  <c r="M476"/>
  <c r="N476"/>
  <c r="O476"/>
  <c r="P476"/>
  <c r="Q476"/>
  <c r="R476"/>
  <c r="B477"/>
  <c r="D477"/>
  <c r="B488" i="22" s="1"/>
  <c r="E477" i="2"/>
  <c r="B488" i="25" s="1"/>
  <c r="F477" i="2"/>
  <c r="G477"/>
  <c r="B488" i="28" s="1"/>
  <c r="C488" s="1"/>
  <c r="H477" i="2"/>
  <c r="I477"/>
  <c r="B488" i="31" s="1"/>
  <c r="J477" i="2"/>
  <c r="B488" i="37" s="1"/>
  <c r="K477" i="2"/>
  <c r="B488" i="34" s="1"/>
  <c r="L477" i="2"/>
  <c r="M477"/>
  <c r="N477"/>
  <c r="O477"/>
  <c r="P477"/>
  <c r="Q477"/>
  <c r="R477"/>
  <c r="B478"/>
  <c r="D478"/>
  <c r="B489" i="22" s="1"/>
  <c r="E478" i="2"/>
  <c r="B489" i="25" s="1"/>
  <c r="F478" i="2"/>
  <c r="G478"/>
  <c r="B489" i="28" s="1"/>
  <c r="C489" s="1"/>
  <c r="H478" i="2"/>
  <c r="I478"/>
  <c r="B489" i="31" s="1"/>
  <c r="J478" i="2"/>
  <c r="B489" i="37" s="1"/>
  <c r="K478" i="2"/>
  <c r="B489" i="34" s="1"/>
  <c r="L478" i="2"/>
  <c r="M478"/>
  <c r="N478"/>
  <c r="O478"/>
  <c r="P478"/>
  <c r="Q478"/>
  <c r="R478"/>
  <c r="B479"/>
  <c r="D479"/>
  <c r="B490" i="22" s="1"/>
  <c r="E479" i="2"/>
  <c r="B490" i="25" s="1"/>
  <c r="F479" i="2"/>
  <c r="G479"/>
  <c r="B490" i="28" s="1"/>
  <c r="C490" s="1"/>
  <c r="H479" i="2"/>
  <c r="I479"/>
  <c r="B490" i="31" s="1"/>
  <c r="J479" i="2"/>
  <c r="B490" i="37" s="1"/>
  <c r="K479" i="2"/>
  <c r="B490" i="34" s="1"/>
  <c r="L479" i="2"/>
  <c r="M479"/>
  <c r="N479"/>
  <c r="O479"/>
  <c r="P479"/>
  <c r="Q479"/>
  <c r="R479"/>
  <c r="B480"/>
  <c r="D480"/>
  <c r="B491" i="22" s="1"/>
  <c r="E480" i="2"/>
  <c r="B491" i="25" s="1"/>
  <c r="F480" i="2"/>
  <c r="G480"/>
  <c r="B491" i="28" s="1"/>
  <c r="C491" s="1"/>
  <c r="H480" i="2"/>
  <c r="I480"/>
  <c r="B491" i="31" s="1"/>
  <c r="J480" i="2"/>
  <c r="B491" i="37" s="1"/>
  <c r="K480" i="2"/>
  <c r="B491" i="34" s="1"/>
  <c r="L480" i="2"/>
  <c r="M480"/>
  <c r="N480"/>
  <c r="O480"/>
  <c r="P480"/>
  <c r="Q480"/>
  <c r="R480"/>
  <c r="B481"/>
  <c r="D481"/>
  <c r="B492" i="22" s="1"/>
  <c r="E481" i="2"/>
  <c r="B492" i="25" s="1"/>
  <c r="F481" i="2"/>
  <c r="G481"/>
  <c r="B492" i="28" s="1"/>
  <c r="C492" s="1"/>
  <c r="H481" i="2"/>
  <c r="I481"/>
  <c r="B492" i="31" s="1"/>
  <c r="J481" i="2"/>
  <c r="B492" i="37" s="1"/>
  <c r="K481" i="2"/>
  <c r="B492" i="34" s="1"/>
  <c r="L481" i="2"/>
  <c r="M481"/>
  <c r="N481"/>
  <c r="O481"/>
  <c r="P481"/>
  <c r="Q481"/>
  <c r="R481"/>
  <c r="B434"/>
  <c r="D434"/>
  <c r="B445" i="22" s="1"/>
  <c r="E434" i="2"/>
  <c r="B445" i="25" s="1"/>
  <c r="F434" i="2"/>
  <c r="G434"/>
  <c r="B445" i="28" s="1"/>
  <c r="C445" s="1"/>
  <c r="H434" i="2"/>
  <c r="I434"/>
  <c r="B445" i="31" s="1"/>
  <c r="J434" i="2"/>
  <c r="B445" i="37" s="1"/>
  <c r="K434" i="2"/>
  <c r="B445" i="34" s="1"/>
  <c r="L434" i="2"/>
  <c r="M434"/>
  <c r="N434"/>
  <c r="O434"/>
  <c r="P434"/>
  <c r="Q434"/>
  <c r="R434"/>
  <c r="B435"/>
  <c r="D435"/>
  <c r="B446" i="22" s="1"/>
  <c r="E435" i="2"/>
  <c r="B446" i="25" s="1"/>
  <c r="F435" i="2"/>
  <c r="G435"/>
  <c r="B446" i="28" s="1"/>
  <c r="C446" s="1"/>
  <c r="H435" i="2"/>
  <c r="I435"/>
  <c r="B446" i="31" s="1"/>
  <c r="J435" i="2"/>
  <c r="B446" i="37" s="1"/>
  <c r="K435" i="2"/>
  <c r="B446" i="34" s="1"/>
  <c r="L435" i="2"/>
  <c r="M435"/>
  <c r="N435"/>
  <c r="O435"/>
  <c r="P435"/>
  <c r="Q435"/>
  <c r="R435"/>
  <c r="B436"/>
  <c r="D436"/>
  <c r="B447" i="22" s="1"/>
  <c r="E436" i="2"/>
  <c r="B447" i="25" s="1"/>
  <c r="F436" i="2"/>
  <c r="G436"/>
  <c r="B447" i="28" s="1"/>
  <c r="C447" s="1"/>
  <c r="H436" i="2"/>
  <c r="I436"/>
  <c r="B447" i="31" s="1"/>
  <c r="J436" i="2"/>
  <c r="B447" i="37" s="1"/>
  <c r="K436" i="2"/>
  <c r="B447" i="34" s="1"/>
  <c r="L436" i="2"/>
  <c r="M436"/>
  <c r="N436"/>
  <c r="O436"/>
  <c r="P436"/>
  <c r="Q436"/>
  <c r="R436"/>
  <c r="B437"/>
  <c r="D437"/>
  <c r="B448" i="22" s="1"/>
  <c r="F437" i="2"/>
  <c r="G437"/>
  <c r="B448" i="28" s="1"/>
  <c r="C448" s="1"/>
  <c r="H437" i="2"/>
  <c r="I437"/>
  <c r="B448" i="31" s="1"/>
  <c r="J437" i="2"/>
  <c r="B448" i="37" s="1"/>
  <c r="K437" i="2"/>
  <c r="B448" i="34" s="1"/>
  <c r="L437" i="2"/>
  <c r="M437"/>
  <c r="N437"/>
  <c r="O437"/>
  <c r="P437"/>
  <c r="Q437"/>
  <c r="R437"/>
  <c r="B438"/>
  <c r="D438"/>
  <c r="B449" i="22" s="1"/>
  <c r="E438" i="2"/>
  <c r="B449" i="25" s="1"/>
  <c r="F438" i="2"/>
  <c r="G438"/>
  <c r="B449" i="28" s="1"/>
  <c r="C449" s="1"/>
  <c r="H438" i="2"/>
  <c r="I438"/>
  <c r="B449" i="31" s="1"/>
  <c r="J438" i="2"/>
  <c r="B449" i="37" s="1"/>
  <c r="K438" i="2"/>
  <c r="B449" i="34" s="1"/>
  <c r="L438" i="2"/>
  <c r="M438"/>
  <c r="N438"/>
  <c r="O438"/>
  <c r="P438"/>
  <c r="Q438"/>
  <c r="R438"/>
  <c r="B439"/>
  <c r="D439"/>
  <c r="B450" i="22" s="1"/>
  <c r="F439" i="2"/>
  <c r="G439"/>
  <c r="B450" i="28" s="1"/>
  <c r="C450" s="1"/>
  <c r="H439" i="2"/>
  <c r="I439"/>
  <c r="B450" i="31" s="1"/>
  <c r="J439" i="2"/>
  <c r="B450" i="37" s="1"/>
  <c r="K439" i="2"/>
  <c r="B450" i="34" s="1"/>
  <c r="L439" i="2"/>
  <c r="M439"/>
  <c r="N439"/>
  <c r="O439"/>
  <c r="P439"/>
  <c r="Q439"/>
  <c r="R439"/>
  <c r="B440"/>
  <c r="D440"/>
  <c r="B451" i="22" s="1"/>
  <c r="E440" i="2"/>
  <c r="B451" i="25" s="1"/>
  <c r="F440" i="2"/>
  <c r="G440"/>
  <c r="B451" i="28" s="1"/>
  <c r="C451" s="1"/>
  <c r="H440" i="2"/>
  <c r="I440"/>
  <c r="B451" i="31" s="1"/>
  <c r="J440" i="2"/>
  <c r="B451" i="37" s="1"/>
  <c r="K440" i="2"/>
  <c r="B451" i="34" s="1"/>
  <c r="L440" i="2"/>
  <c r="M440"/>
  <c r="N440"/>
  <c r="O440"/>
  <c r="P440"/>
  <c r="Q440"/>
  <c r="R440"/>
  <c r="B441"/>
  <c r="D441"/>
  <c r="B452" i="22" s="1"/>
  <c r="E441" i="2"/>
  <c r="B452" i="25" s="1"/>
  <c r="F441" i="2"/>
  <c r="G441"/>
  <c r="B452" i="28" s="1"/>
  <c r="C452" s="1"/>
  <c r="H441" i="2"/>
  <c r="I441"/>
  <c r="B452" i="31" s="1"/>
  <c r="J441" i="2"/>
  <c r="B452" i="37" s="1"/>
  <c r="K441" i="2"/>
  <c r="B452" i="34" s="1"/>
  <c r="L441" i="2"/>
  <c r="M441"/>
  <c r="N441"/>
  <c r="O441"/>
  <c r="P441"/>
  <c r="Q441"/>
  <c r="R441"/>
  <c r="B442"/>
  <c r="D442"/>
  <c r="B453" i="22" s="1"/>
  <c r="E442" i="2"/>
  <c r="B453" i="25" s="1"/>
  <c r="F442" i="2"/>
  <c r="G442"/>
  <c r="B453" i="28" s="1"/>
  <c r="C453" s="1"/>
  <c r="H442" i="2"/>
  <c r="I442"/>
  <c r="B453" i="31" s="1"/>
  <c r="J442" i="2"/>
  <c r="B453" i="37" s="1"/>
  <c r="K442" i="2"/>
  <c r="B453" i="34" s="1"/>
  <c r="L442" i="2"/>
  <c r="M442"/>
  <c r="N442"/>
  <c r="O442"/>
  <c r="P442"/>
  <c r="Q442"/>
  <c r="R442"/>
  <c r="B443"/>
  <c r="D443"/>
  <c r="B454" i="22" s="1"/>
  <c r="E443" i="2"/>
  <c r="B454" i="25" s="1"/>
  <c r="F443" i="2"/>
  <c r="G443"/>
  <c r="B454" i="28" s="1"/>
  <c r="C454" s="1"/>
  <c r="H443" i="2"/>
  <c r="I443"/>
  <c r="B454" i="31" s="1"/>
  <c r="J443" i="2"/>
  <c r="B454" i="37" s="1"/>
  <c r="K443" i="2"/>
  <c r="B454" i="34" s="1"/>
  <c r="L443" i="2"/>
  <c r="M443"/>
  <c r="N443"/>
  <c r="O443"/>
  <c r="P443"/>
  <c r="Q443"/>
  <c r="R443"/>
  <c r="B444"/>
  <c r="D444"/>
  <c r="B455" i="22" s="1"/>
  <c r="E444" i="2"/>
  <c r="B455" i="25" s="1"/>
  <c r="F444" i="2"/>
  <c r="G444"/>
  <c r="B455" i="28" s="1"/>
  <c r="C455" s="1"/>
  <c r="H444" i="2"/>
  <c r="I444"/>
  <c r="B455" i="31" s="1"/>
  <c r="J444" i="2"/>
  <c r="B455" i="37" s="1"/>
  <c r="K444" i="2"/>
  <c r="B455" i="34" s="1"/>
  <c r="L444" i="2"/>
  <c r="M444"/>
  <c r="N444"/>
  <c r="O444"/>
  <c r="P444"/>
  <c r="Q444"/>
  <c r="R444"/>
  <c r="B445"/>
  <c r="D445"/>
  <c r="B456" i="22" s="1"/>
  <c r="E445" i="2"/>
  <c r="B456" i="25" s="1"/>
  <c r="F445" i="2"/>
  <c r="G445"/>
  <c r="B456" i="28" s="1"/>
  <c r="C456" s="1"/>
  <c r="H445" i="2"/>
  <c r="I445"/>
  <c r="B456" i="31" s="1"/>
  <c r="J445" i="2"/>
  <c r="B456" i="37" s="1"/>
  <c r="K445" i="2"/>
  <c r="B456" i="34" s="1"/>
  <c r="L445" i="2"/>
  <c r="M445"/>
  <c r="N445"/>
  <c r="O445"/>
  <c r="P445"/>
  <c r="Q445"/>
  <c r="R445"/>
  <c r="B446"/>
  <c r="D446"/>
  <c r="B457" i="22" s="1"/>
  <c r="E446" i="2"/>
  <c r="B457" i="25" s="1"/>
  <c r="F446" i="2"/>
  <c r="G446"/>
  <c r="B457" i="28" s="1"/>
  <c r="C457" s="1"/>
  <c r="H446" i="2"/>
  <c r="I446"/>
  <c r="B457" i="31" s="1"/>
  <c r="J446" i="2"/>
  <c r="B457" i="37" s="1"/>
  <c r="K446" i="2"/>
  <c r="B457" i="34" s="1"/>
  <c r="L446" i="2"/>
  <c r="M446"/>
  <c r="N446"/>
  <c r="O446"/>
  <c r="P446"/>
  <c r="Q446"/>
  <c r="R446"/>
  <c r="B447"/>
  <c r="D447"/>
  <c r="B458" i="22" s="1"/>
  <c r="E447" i="2"/>
  <c r="B458" i="25" s="1"/>
  <c r="F447" i="2"/>
  <c r="G447"/>
  <c r="B458" i="28" s="1"/>
  <c r="C458" s="1"/>
  <c r="H447" i="2"/>
  <c r="I447"/>
  <c r="B458" i="31" s="1"/>
  <c r="J447" i="2"/>
  <c r="B458" i="37" s="1"/>
  <c r="K447" i="2"/>
  <c r="B458" i="34" s="1"/>
  <c r="L447" i="2"/>
  <c r="M447"/>
  <c r="N447"/>
  <c r="O447"/>
  <c r="P447"/>
  <c r="Q447"/>
  <c r="R447"/>
  <c r="B448"/>
  <c r="D448"/>
  <c r="B459" i="22" s="1"/>
  <c r="E448" i="2"/>
  <c r="B459" i="25" s="1"/>
  <c r="F448" i="2"/>
  <c r="G448"/>
  <c r="B459" i="28" s="1"/>
  <c r="C459" s="1"/>
  <c r="H448" i="2"/>
  <c r="I448"/>
  <c r="B459" i="31" s="1"/>
  <c r="J448" i="2"/>
  <c r="B459" i="37" s="1"/>
  <c r="K448" i="2"/>
  <c r="B459" i="34" s="1"/>
  <c r="L448" i="2"/>
  <c r="M448"/>
  <c r="N448"/>
  <c r="O448"/>
  <c r="P448"/>
  <c r="Q448"/>
  <c r="R448"/>
  <c r="B449"/>
  <c r="D449"/>
  <c r="B460" i="22" s="1"/>
  <c r="E449" i="2"/>
  <c r="B460" i="25" s="1"/>
  <c r="F449" i="2"/>
  <c r="G449"/>
  <c r="B460" i="28" s="1"/>
  <c r="C460" s="1"/>
  <c r="H449" i="2"/>
  <c r="I449"/>
  <c r="B460" i="31" s="1"/>
  <c r="J449" i="2"/>
  <c r="B460" i="37" s="1"/>
  <c r="K449" i="2"/>
  <c r="B460" i="34" s="1"/>
  <c r="L449" i="2"/>
  <c r="M449"/>
  <c r="N449"/>
  <c r="O449"/>
  <c r="P449"/>
  <c r="Q449"/>
  <c r="R449"/>
  <c r="B450"/>
  <c r="D450"/>
  <c r="B461" i="22" s="1"/>
  <c r="E450" i="2"/>
  <c r="B461" i="25" s="1"/>
  <c r="F450" i="2"/>
  <c r="G450"/>
  <c r="B461" i="28" s="1"/>
  <c r="C461" s="1"/>
  <c r="H450" i="2"/>
  <c r="I450"/>
  <c r="B461" i="31" s="1"/>
  <c r="J450" i="2"/>
  <c r="B461" i="37" s="1"/>
  <c r="K450" i="2"/>
  <c r="B461" i="34" s="1"/>
  <c r="L450" i="2"/>
  <c r="M450"/>
  <c r="N450"/>
  <c r="O450"/>
  <c r="P450"/>
  <c r="Q450"/>
  <c r="R450"/>
  <c r="B451"/>
  <c r="D451"/>
  <c r="B462" i="22" s="1"/>
  <c r="E451" i="2"/>
  <c r="B462" i="25" s="1"/>
  <c r="F451" i="2"/>
  <c r="G451"/>
  <c r="B462" i="28" s="1"/>
  <c r="C462" s="1"/>
  <c r="H451" i="2"/>
  <c r="I451"/>
  <c r="B462" i="31" s="1"/>
  <c r="J451" i="2"/>
  <c r="B462" i="37" s="1"/>
  <c r="K451" i="2"/>
  <c r="B462" i="34" s="1"/>
  <c r="L451" i="2"/>
  <c r="M451"/>
  <c r="N451"/>
  <c r="O451"/>
  <c r="P451"/>
  <c r="Q451"/>
  <c r="R451"/>
  <c r="B452"/>
  <c r="D452"/>
  <c r="B463" i="22" s="1"/>
  <c r="E452" i="2"/>
  <c r="B463" i="25" s="1"/>
  <c r="F452" i="2"/>
  <c r="G452"/>
  <c r="B463" i="28" s="1"/>
  <c r="C463" s="1"/>
  <c r="H452" i="2"/>
  <c r="I452"/>
  <c r="B463" i="31" s="1"/>
  <c r="J452" i="2"/>
  <c r="B463" i="37" s="1"/>
  <c r="K452" i="2"/>
  <c r="B463" i="34" s="1"/>
  <c r="L452" i="2"/>
  <c r="M452"/>
  <c r="N452"/>
  <c r="O452"/>
  <c r="P452"/>
  <c r="Q452"/>
  <c r="R452"/>
  <c r="B453"/>
  <c r="D453"/>
  <c r="B464" i="22" s="1"/>
  <c r="E453" i="2"/>
  <c r="B464" i="25" s="1"/>
  <c r="F453" i="2"/>
  <c r="G453"/>
  <c r="B464" i="28" s="1"/>
  <c r="C464" s="1"/>
  <c r="H453" i="2"/>
  <c r="I453"/>
  <c r="B464" i="31" s="1"/>
  <c r="J453" i="2"/>
  <c r="B464" i="37" s="1"/>
  <c r="K453" i="2"/>
  <c r="B464" i="34" s="1"/>
  <c r="L453" i="2"/>
  <c r="M453"/>
  <c r="N453"/>
  <c r="O453"/>
  <c r="P453"/>
  <c r="Q453"/>
  <c r="R453"/>
  <c r="B454"/>
  <c r="D454"/>
  <c r="B465" i="22" s="1"/>
  <c r="E454" i="2"/>
  <c r="B465" i="25" s="1"/>
  <c r="F454" i="2"/>
  <c r="G454"/>
  <c r="B465" i="28" s="1"/>
  <c r="C465" s="1"/>
  <c r="H454" i="2"/>
  <c r="I454"/>
  <c r="B465" i="31" s="1"/>
  <c r="J454" i="2"/>
  <c r="B465" i="37" s="1"/>
  <c r="K454" i="2"/>
  <c r="B465" i="34" s="1"/>
  <c r="L454" i="2"/>
  <c r="M454"/>
  <c r="N454"/>
  <c r="O454"/>
  <c r="P454"/>
  <c r="Q454"/>
  <c r="R454"/>
  <c r="B455"/>
  <c r="D455"/>
  <c r="B466" i="22" s="1"/>
  <c r="E455" i="2"/>
  <c r="B466" i="25" s="1"/>
  <c r="F455" i="2"/>
  <c r="G455"/>
  <c r="B466" i="28" s="1"/>
  <c r="C466" s="1"/>
  <c r="H455" i="2"/>
  <c r="I455"/>
  <c r="B466" i="31" s="1"/>
  <c r="J455" i="2"/>
  <c r="B466" i="37" s="1"/>
  <c r="K455" i="2"/>
  <c r="B466" i="34" s="1"/>
  <c r="L455" i="2"/>
  <c r="M455"/>
  <c r="N455"/>
  <c r="O455"/>
  <c r="P455"/>
  <c r="Q455"/>
  <c r="R455"/>
  <c r="B456"/>
  <c r="D456"/>
  <c r="B467" i="22" s="1"/>
  <c r="E456" i="2"/>
  <c r="B467" i="25" s="1"/>
  <c r="F456" i="2"/>
  <c r="G456"/>
  <c r="B467" i="28" s="1"/>
  <c r="C467" s="1"/>
  <c r="H456" i="2"/>
  <c r="I456"/>
  <c r="B467" i="31" s="1"/>
  <c r="J456" i="2"/>
  <c r="B467" i="37" s="1"/>
  <c r="K456" i="2"/>
  <c r="B467" i="34" s="1"/>
  <c r="L456" i="2"/>
  <c r="M456"/>
  <c r="N456"/>
  <c r="O456"/>
  <c r="P456"/>
  <c r="Q456"/>
  <c r="R456"/>
  <c r="B457"/>
  <c r="D457"/>
  <c r="B468" i="22" s="1"/>
  <c r="E457" i="2"/>
  <c r="B468" i="25" s="1"/>
  <c r="F457" i="2"/>
  <c r="G457"/>
  <c r="B468" i="28" s="1"/>
  <c r="C468" s="1"/>
  <c r="H457" i="2"/>
  <c r="I457"/>
  <c r="B468" i="31" s="1"/>
  <c r="J457" i="2"/>
  <c r="B468" i="37" s="1"/>
  <c r="K457" i="2"/>
  <c r="B468" i="34" s="1"/>
  <c r="L457" i="2"/>
  <c r="M457"/>
  <c r="N457"/>
  <c r="O457"/>
  <c r="P457"/>
  <c r="Q457"/>
  <c r="R457"/>
  <c r="B410"/>
  <c r="D410"/>
  <c r="B421" i="22" s="1"/>
  <c r="E410" i="2"/>
  <c r="B421" i="25" s="1"/>
  <c r="F410" i="2"/>
  <c r="G410"/>
  <c r="B421" i="28" s="1"/>
  <c r="C421" s="1"/>
  <c r="H410" i="2"/>
  <c r="I410"/>
  <c r="B421" i="31" s="1"/>
  <c r="J410" i="2"/>
  <c r="B421" i="37" s="1"/>
  <c r="K410" i="2"/>
  <c r="B421" i="34" s="1"/>
  <c r="L410" i="2"/>
  <c r="M410"/>
  <c r="N410"/>
  <c r="O410"/>
  <c r="P410"/>
  <c r="Q410"/>
  <c r="R410"/>
  <c r="B411"/>
  <c r="D411"/>
  <c r="B422" i="22" s="1"/>
  <c r="E411" i="2"/>
  <c r="B422" i="25" s="1"/>
  <c r="F411" i="2"/>
  <c r="G411"/>
  <c r="B422" i="28" s="1"/>
  <c r="C422" s="1"/>
  <c r="H411" i="2"/>
  <c r="I411"/>
  <c r="B422" i="31" s="1"/>
  <c r="J411" i="2"/>
  <c r="B422" i="37" s="1"/>
  <c r="K411" i="2"/>
  <c r="B422" i="34" s="1"/>
  <c r="L411" i="2"/>
  <c r="M411"/>
  <c r="N411"/>
  <c r="O411"/>
  <c r="P411"/>
  <c r="Q411"/>
  <c r="R411"/>
  <c r="B412"/>
  <c r="D412"/>
  <c r="B423" i="22" s="1"/>
  <c r="E412" i="2"/>
  <c r="B423" i="25" s="1"/>
  <c r="F412" i="2"/>
  <c r="G412"/>
  <c r="B423" i="28" s="1"/>
  <c r="C423" s="1"/>
  <c r="H412" i="2"/>
  <c r="I412"/>
  <c r="B423" i="31" s="1"/>
  <c r="J412" i="2"/>
  <c r="B423" i="37" s="1"/>
  <c r="K412" i="2"/>
  <c r="B423" i="34" s="1"/>
  <c r="L412" i="2"/>
  <c r="M412"/>
  <c r="N412"/>
  <c r="O412"/>
  <c r="P412"/>
  <c r="Q412"/>
  <c r="R412"/>
  <c r="B413"/>
  <c r="D413"/>
  <c r="B424" i="22" s="1"/>
  <c r="E413" i="2"/>
  <c r="B424" i="25" s="1"/>
  <c r="F413" i="2"/>
  <c r="G413"/>
  <c r="B424" i="28" s="1"/>
  <c r="C424" s="1"/>
  <c r="H413" i="2"/>
  <c r="I413"/>
  <c r="B424" i="31" s="1"/>
  <c r="J413" i="2"/>
  <c r="B424" i="37" s="1"/>
  <c r="K413" i="2"/>
  <c r="B424" i="34" s="1"/>
  <c r="L413" i="2"/>
  <c r="M413"/>
  <c r="N413"/>
  <c r="O413"/>
  <c r="P413"/>
  <c r="Q413"/>
  <c r="R413"/>
  <c r="B414"/>
  <c r="D414"/>
  <c r="B425" i="22" s="1"/>
  <c r="E414" i="2"/>
  <c r="B425" i="25" s="1"/>
  <c r="F414" i="2"/>
  <c r="G414"/>
  <c r="B425" i="28" s="1"/>
  <c r="C425" s="1"/>
  <c r="H414" i="2"/>
  <c r="I414"/>
  <c r="B425" i="31" s="1"/>
  <c r="J414" i="2"/>
  <c r="B425" i="37" s="1"/>
  <c r="K414" i="2"/>
  <c r="B425" i="34" s="1"/>
  <c r="L414" i="2"/>
  <c r="M414"/>
  <c r="N414"/>
  <c r="O414"/>
  <c r="P414"/>
  <c r="Q414"/>
  <c r="R414"/>
  <c r="B415"/>
  <c r="D415"/>
  <c r="B426" i="22" s="1"/>
  <c r="E415" i="2"/>
  <c r="B426" i="25" s="1"/>
  <c r="F415" i="2"/>
  <c r="G415"/>
  <c r="B426" i="28" s="1"/>
  <c r="C426" s="1"/>
  <c r="H415" i="2"/>
  <c r="I415"/>
  <c r="B426" i="31" s="1"/>
  <c r="J415" i="2"/>
  <c r="B426" i="37" s="1"/>
  <c r="K415" i="2"/>
  <c r="B426" i="34" s="1"/>
  <c r="L415" i="2"/>
  <c r="M415"/>
  <c r="N415"/>
  <c r="O415"/>
  <c r="P415"/>
  <c r="Q415"/>
  <c r="R415"/>
  <c r="B416"/>
  <c r="D416"/>
  <c r="B427" i="22" s="1"/>
  <c r="E416" i="2"/>
  <c r="B427" i="25" s="1"/>
  <c r="F416" i="2"/>
  <c r="G416"/>
  <c r="B427" i="28" s="1"/>
  <c r="C427" s="1"/>
  <c r="H416" i="2"/>
  <c r="I416"/>
  <c r="B427" i="31" s="1"/>
  <c r="J416" i="2"/>
  <c r="B427" i="37" s="1"/>
  <c r="K416" i="2"/>
  <c r="B427" i="34" s="1"/>
  <c r="L416" i="2"/>
  <c r="M416"/>
  <c r="N416"/>
  <c r="O416"/>
  <c r="P416"/>
  <c r="Q416"/>
  <c r="R416"/>
  <c r="B417"/>
  <c r="D417"/>
  <c r="B428" i="22" s="1"/>
  <c r="E417" i="2"/>
  <c r="B428" i="25" s="1"/>
  <c r="F417" i="2"/>
  <c r="G417"/>
  <c r="B428" i="28" s="1"/>
  <c r="C428" s="1"/>
  <c r="H417" i="2"/>
  <c r="I417"/>
  <c r="B428" i="31" s="1"/>
  <c r="J417" i="2"/>
  <c r="B428" i="37" s="1"/>
  <c r="K417" i="2"/>
  <c r="B428" i="34" s="1"/>
  <c r="L417" i="2"/>
  <c r="M417"/>
  <c r="N417"/>
  <c r="O417"/>
  <c r="P417"/>
  <c r="Q417"/>
  <c r="R417"/>
  <c r="B418"/>
  <c r="D418"/>
  <c r="B429" i="22" s="1"/>
  <c r="E418" i="2"/>
  <c r="B429" i="25" s="1"/>
  <c r="F418" i="2"/>
  <c r="G418"/>
  <c r="B429" i="28" s="1"/>
  <c r="C429" s="1"/>
  <c r="H418" i="2"/>
  <c r="I418"/>
  <c r="B429" i="31" s="1"/>
  <c r="J418" i="2"/>
  <c r="B429" i="37" s="1"/>
  <c r="K418" i="2"/>
  <c r="B429" i="34" s="1"/>
  <c r="L418" i="2"/>
  <c r="M418"/>
  <c r="N418"/>
  <c r="O418"/>
  <c r="P418"/>
  <c r="Q418"/>
  <c r="R418"/>
  <c r="B419"/>
  <c r="D419"/>
  <c r="B430" i="22" s="1"/>
  <c r="E419" i="2"/>
  <c r="B430" i="25" s="1"/>
  <c r="F419" i="2"/>
  <c r="G419"/>
  <c r="B430" i="28" s="1"/>
  <c r="C430" s="1"/>
  <c r="H419" i="2"/>
  <c r="I419"/>
  <c r="B430" i="31" s="1"/>
  <c r="J419" i="2"/>
  <c r="B430" i="37" s="1"/>
  <c r="K419" i="2"/>
  <c r="B430" i="34" s="1"/>
  <c r="L419" i="2"/>
  <c r="M419"/>
  <c r="N419"/>
  <c r="O419"/>
  <c r="P419"/>
  <c r="Q419"/>
  <c r="R419"/>
  <c r="B420"/>
  <c r="D420"/>
  <c r="B431" i="22" s="1"/>
  <c r="E420" i="2"/>
  <c r="B431" i="25" s="1"/>
  <c r="F420" i="2"/>
  <c r="G420"/>
  <c r="B431" i="28" s="1"/>
  <c r="C431" s="1"/>
  <c r="H420" i="2"/>
  <c r="I420"/>
  <c r="B431" i="31" s="1"/>
  <c r="J420" i="2"/>
  <c r="B431" i="37" s="1"/>
  <c r="K420" i="2"/>
  <c r="B431" i="34" s="1"/>
  <c r="L420" i="2"/>
  <c r="M420"/>
  <c r="N420"/>
  <c r="O420"/>
  <c r="P420"/>
  <c r="Q420"/>
  <c r="R420"/>
  <c r="B421"/>
  <c r="D421"/>
  <c r="B432" i="22" s="1"/>
  <c r="E421" i="2"/>
  <c r="B432" i="25" s="1"/>
  <c r="F421" i="2"/>
  <c r="G421"/>
  <c r="B432" i="28" s="1"/>
  <c r="C432" s="1"/>
  <c r="H421" i="2"/>
  <c r="I421"/>
  <c r="B432" i="31" s="1"/>
  <c r="J421" i="2"/>
  <c r="B432" i="37" s="1"/>
  <c r="K421" i="2"/>
  <c r="B432" i="34" s="1"/>
  <c r="L421" i="2"/>
  <c r="M421"/>
  <c r="N421"/>
  <c r="O421"/>
  <c r="P421"/>
  <c r="Q421"/>
  <c r="R421"/>
  <c r="B422"/>
  <c r="D422"/>
  <c r="B433" i="22" s="1"/>
  <c r="E422" i="2"/>
  <c r="B433" i="25" s="1"/>
  <c r="F422" i="2"/>
  <c r="G422"/>
  <c r="B433" i="28" s="1"/>
  <c r="C433" s="1"/>
  <c r="H422" i="2"/>
  <c r="I422"/>
  <c r="B433" i="31" s="1"/>
  <c r="J422" i="2"/>
  <c r="B433" i="37" s="1"/>
  <c r="K422" i="2"/>
  <c r="B433" i="34" s="1"/>
  <c r="L422" i="2"/>
  <c r="M422"/>
  <c r="N422"/>
  <c r="O422"/>
  <c r="P422"/>
  <c r="Q422"/>
  <c r="R422"/>
  <c r="B423"/>
  <c r="D423"/>
  <c r="B434" i="22" s="1"/>
  <c r="E423" i="2"/>
  <c r="B434" i="25" s="1"/>
  <c r="F423" i="2"/>
  <c r="G423"/>
  <c r="B434" i="28" s="1"/>
  <c r="C434" s="1"/>
  <c r="H423" i="2"/>
  <c r="I423"/>
  <c r="B434" i="31" s="1"/>
  <c r="J423" i="2"/>
  <c r="B434" i="37" s="1"/>
  <c r="K423" i="2"/>
  <c r="B434" i="34" s="1"/>
  <c r="L423" i="2"/>
  <c r="M423"/>
  <c r="N423"/>
  <c r="O423"/>
  <c r="P423"/>
  <c r="Q423"/>
  <c r="R423"/>
  <c r="B424"/>
  <c r="D424"/>
  <c r="B435" i="22" s="1"/>
  <c r="E424" i="2"/>
  <c r="B435" i="25" s="1"/>
  <c r="F424" i="2"/>
  <c r="G424"/>
  <c r="B435" i="28" s="1"/>
  <c r="C435" s="1"/>
  <c r="H424" i="2"/>
  <c r="I424"/>
  <c r="B435" i="31" s="1"/>
  <c r="J424" i="2"/>
  <c r="B435" i="37" s="1"/>
  <c r="K424" i="2"/>
  <c r="B435" i="34" s="1"/>
  <c r="L424" i="2"/>
  <c r="M424"/>
  <c r="N424"/>
  <c r="O424"/>
  <c r="P424"/>
  <c r="Q424"/>
  <c r="R424"/>
  <c r="B425"/>
  <c r="D425"/>
  <c r="B436" i="22" s="1"/>
  <c r="E425" i="2"/>
  <c r="B436" i="25" s="1"/>
  <c r="F425" i="2"/>
  <c r="G425"/>
  <c r="B436" i="28" s="1"/>
  <c r="C436" s="1"/>
  <c r="H425" i="2"/>
  <c r="I425"/>
  <c r="B436" i="31" s="1"/>
  <c r="J425" i="2"/>
  <c r="B436" i="37" s="1"/>
  <c r="K425" i="2"/>
  <c r="B436" i="34" s="1"/>
  <c r="L425" i="2"/>
  <c r="M425"/>
  <c r="N425"/>
  <c r="O425"/>
  <c r="P425"/>
  <c r="Q425"/>
  <c r="R425"/>
  <c r="B426"/>
  <c r="D426"/>
  <c r="B437" i="22" s="1"/>
  <c r="E426" i="2"/>
  <c r="B437" i="25" s="1"/>
  <c r="F426" i="2"/>
  <c r="G426"/>
  <c r="B437" i="28" s="1"/>
  <c r="C437" s="1"/>
  <c r="H426" i="2"/>
  <c r="I426"/>
  <c r="B437" i="31" s="1"/>
  <c r="J426" i="2"/>
  <c r="B437" i="37" s="1"/>
  <c r="K426" i="2"/>
  <c r="B437" i="34" s="1"/>
  <c r="L426" i="2"/>
  <c r="M426"/>
  <c r="N426"/>
  <c r="O426"/>
  <c r="P426"/>
  <c r="Q426"/>
  <c r="R426"/>
  <c r="B427"/>
  <c r="D427"/>
  <c r="B438" i="22" s="1"/>
  <c r="E427" i="2"/>
  <c r="B438" i="25" s="1"/>
  <c r="F427" i="2"/>
  <c r="G427"/>
  <c r="B438" i="28" s="1"/>
  <c r="C438" s="1"/>
  <c r="H427" i="2"/>
  <c r="I427"/>
  <c r="B438" i="31" s="1"/>
  <c r="J427" i="2"/>
  <c r="B438" i="37" s="1"/>
  <c r="K427" i="2"/>
  <c r="B438" i="34" s="1"/>
  <c r="L427" i="2"/>
  <c r="M427"/>
  <c r="N427"/>
  <c r="O427"/>
  <c r="P427"/>
  <c r="Q427"/>
  <c r="R427"/>
  <c r="B428"/>
  <c r="D428"/>
  <c r="B439" i="22" s="1"/>
  <c r="E428" i="2"/>
  <c r="B439" i="25" s="1"/>
  <c r="F428" i="2"/>
  <c r="G428"/>
  <c r="B439" i="28" s="1"/>
  <c r="C439" s="1"/>
  <c r="H428" i="2"/>
  <c r="I428"/>
  <c r="B439" i="31" s="1"/>
  <c r="J428" i="2"/>
  <c r="B439" i="37" s="1"/>
  <c r="K428" i="2"/>
  <c r="B439" i="34" s="1"/>
  <c r="L428" i="2"/>
  <c r="M428"/>
  <c r="N428"/>
  <c r="O428"/>
  <c r="P428"/>
  <c r="Q428"/>
  <c r="R428"/>
  <c r="B429"/>
  <c r="D429"/>
  <c r="B440" i="22" s="1"/>
  <c r="E429" i="2"/>
  <c r="B440" i="25" s="1"/>
  <c r="F429" i="2"/>
  <c r="G429"/>
  <c r="B440" i="28" s="1"/>
  <c r="C440" s="1"/>
  <c r="H429" i="2"/>
  <c r="I429"/>
  <c r="B440" i="31" s="1"/>
  <c r="J429" i="2"/>
  <c r="B440" i="37" s="1"/>
  <c r="K429" i="2"/>
  <c r="B440" i="34" s="1"/>
  <c r="L429" i="2"/>
  <c r="M429"/>
  <c r="N429"/>
  <c r="O429"/>
  <c r="P429"/>
  <c r="Q429"/>
  <c r="R429"/>
  <c r="B430"/>
  <c r="D430"/>
  <c r="B441" i="22" s="1"/>
  <c r="E430" i="2"/>
  <c r="B441" i="25" s="1"/>
  <c r="F430" i="2"/>
  <c r="G430"/>
  <c r="B441" i="28" s="1"/>
  <c r="C441" s="1"/>
  <c r="H430" i="2"/>
  <c r="I430"/>
  <c r="B441" i="31" s="1"/>
  <c r="J430" i="2"/>
  <c r="B441" i="37" s="1"/>
  <c r="K430" i="2"/>
  <c r="B441" i="34" s="1"/>
  <c r="L430" i="2"/>
  <c r="M430"/>
  <c r="N430"/>
  <c r="O430"/>
  <c r="P430"/>
  <c r="Q430"/>
  <c r="R430"/>
  <c r="B431"/>
  <c r="D431"/>
  <c r="B442" i="22" s="1"/>
  <c r="E431" i="2"/>
  <c r="B442" i="25" s="1"/>
  <c r="F431" i="2"/>
  <c r="G431"/>
  <c r="B442" i="28" s="1"/>
  <c r="C442" s="1"/>
  <c r="H431" i="2"/>
  <c r="I431"/>
  <c r="B442" i="31" s="1"/>
  <c r="J431" i="2"/>
  <c r="B442" i="37" s="1"/>
  <c r="K431" i="2"/>
  <c r="B442" i="34" s="1"/>
  <c r="L431" i="2"/>
  <c r="M431"/>
  <c r="N431"/>
  <c r="O431"/>
  <c r="P431"/>
  <c r="Q431"/>
  <c r="R431"/>
  <c r="B432"/>
  <c r="D432"/>
  <c r="B443" i="22" s="1"/>
  <c r="E432" i="2"/>
  <c r="B443" i="25" s="1"/>
  <c r="F432" i="2"/>
  <c r="G432"/>
  <c r="B443" i="28" s="1"/>
  <c r="C443" s="1"/>
  <c r="H432" i="2"/>
  <c r="I432"/>
  <c r="B443" i="31" s="1"/>
  <c r="J432" i="2"/>
  <c r="B443" i="37" s="1"/>
  <c r="K432" i="2"/>
  <c r="B443" i="34" s="1"/>
  <c r="L432" i="2"/>
  <c r="M432"/>
  <c r="N432"/>
  <c r="O432"/>
  <c r="P432"/>
  <c r="Q432"/>
  <c r="R432"/>
  <c r="B433"/>
  <c r="D433"/>
  <c r="B444" i="22" s="1"/>
  <c r="E433" i="2"/>
  <c r="B444" i="25" s="1"/>
  <c r="F433" i="2"/>
  <c r="G433"/>
  <c r="B444" i="28" s="1"/>
  <c r="C444" s="1"/>
  <c r="H433" i="2"/>
  <c r="I433"/>
  <c r="B444" i="31" s="1"/>
  <c r="J433" i="2"/>
  <c r="B444" i="37" s="1"/>
  <c r="K433" i="2"/>
  <c r="B444" i="34" s="1"/>
  <c r="L433" i="2"/>
  <c r="M433"/>
  <c r="N433"/>
  <c r="O433"/>
  <c r="P433"/>
  <c r="Q433"/>
  <c r="R433"/>
  <c r="B386"/>
  <c r="D386"/>
  <c r="B397" i="22" s="1"/>
  <c r="E386" i="2"/>
  <c r="B397" i="25" s="1"/>
  <c r="F386" i="2"/>
  <c r="G386"/>
  <c r="B397" i="28" s="1"/>
  <c r="C397" s="1"/>
  <c r="H386" i="2"/>
  <c r="I386"/>
  <c r="B397" i="31" s="1"/>
  <c r="J386" i="2"/>
  <c r="B397" i="37" s="1"/>
  <c r="K386" i="2"/>
  <c r="B397" i="34" s="1"/>
  <c r="L386" i="2"/>
  <c r="M386"/>
  <c r="N386"/>
  <c r="O386"/>
  <c r="P386"/>
  <c r="Q386"/>
  <c r="R386"/>
  <c r="B387"/>
  <c r="D387"/>
  <c r="B398" i="22" s="1"/>
  <c r="E387" i="2"/>
  <c r="B398" i="25" s="1"/>
  <c r="F387" i="2"/>
  <c r="G387"/>
  <c r="B398" i="28" s="1"/>
  <c r="C398" s="1"/>
  <c r="H387" i="2"/>
  <c r="I387"/>
  <c r="B398" i="31" s="1"/>
  <c r="J387" i="2"/>
  <c r="B398" i="37" s="1"/>
  <c r="K387" i="2"/>
  <c r="B398" i="34" s="1"/>
  <c r="L387" i="2"/>
  <c r="M387"/>
  <c r="N387"/>
  <c r="O387"/>
  <c r="P387"/>
  <c r="Q387"/>
  <c r="R387"/>
  <c r="B388"/>
  <c r="D388"/>
  <c r="B399" i="22" s="1"/>
  <c r="E388" i="2"/>
  <c r="B399" i="25" s="1"/>
  <c r="F388" i="2"/>
  <c r="G388"/>
  <c r="B399" i="28" s="1"/>
  <c r="C399" s="1"/>
  <c r="H388" i="2"/>
  <c r="I388"/>
  <c r="B399" i="31" s="1"/>
  <c r="J388" i="2"/>
  <c r="B399" i="37" s="1"/>
  <c r="K388" i="2"/>
  <c r="B399" i="34" s="1"/>
  <c r="L388" i="2"/>
  <c r="M388"/>
  <c r="N388"/>
  <c r="O388"/>
  <c r="P388"/>
  <c r="Q388"/>
  <c r="R388"/>
  <c r="B389"/>
  <c r="D389"/>
  <c r="B400" i="22" s="1"/>
  <c r="E389" i="2"/>
  <c r="B400" i="25" s="1"/>
  <c r="F389" i="2"/>
  <c r="G389"/>
  <c r="B400" i="28" s="1"/>
  <c r="C400" s="1"/>
  <c r="H389" i="2"/>
  <c r="I389"/>
  <c r="B400" i="31" s="1"/>
  <c r="J389" i="2"/>
  <c r="B400" i="37" s="1"/>
  <c r="K389" i="2"/>
  <c r="B400" i="34" s="1"/>
  <c r="L389" i="2"/>
  <c r="M389"/>
  <c r="N389"/>
  <c r="O389"/>
  <c r="P389"/>
  <c r="Q389"/>
  <c r="R389"/>
  <c r="B390"/>
  <c r="D390"/>
  <c r="B401" i="22" s="1"/>
  <c r="E390" i="2"/>
  <c r="B401" i="25" s="1"/>
  <c r="F390" i="2"/>
  <c r="G390"/>
  <c r="B401" i="28" s="1"/>
  <c r="C401" s="1"/>
  <c r="H390" i="2"/>
  <c r="I390"/>
  <c r="B401" i="31" s="1"/>
  <c r="J390" i="2"/>
  <c r="B401" i="37" s="1"/>
  <c r="K390" i="2"/>
  <c r="B401" i="34" s="1"/>
  <c r="L390" i="2"/>
  <c r="M390"/>
  <c r="N390"/>
  <c r="O390"/>
  <c r="P390"/>
  <c r="Q390"/>
  <c r="R390"/>
  <c r="B391"/>
  <c r="D391"/>
  <c r="B402" i="22" s="1"/>
  <c r="E391" i="2"/>
  <c r="B402" i="25" s="1"/>
  <c r="F391" i="2"/>
  <c r="G391"/>
  <c r="B402" i="28" s="1"/>
  <c r="C402" s="1"/>
  <c r="H391" i="2"/>
  <c r="I391"/>
  <c r="B402" i="31" s="1"/>
  <c r="J391" i="2"/>
  <c r="B402" i="37" s="1"/>
  <c r="K391" i="2"/>
  <c r="B402" i="34" s="1"/>
  <c r="L391" i="2"/>
  <c r="M391"/>
  <c r="N391"/>
  <c r="O391"/>
  <c r="P391"/>
  <c r="Q391"/>
  <c r="R391"/>
  <c r="B392"/>
  <c r="D392"/>
  <c r="B403" i="22" s="1"/>
  <c r="E392" i="2"/>
  <c r="B403" i="25" s="1"/>
  <c r="F392" i="2"/>
  <c r="G392"/>
  <c r="B403" i="28" s="1"/>
  <c r="C403" s="1"/>
  <c r="H392" i="2"/>
  <c r="I392"/>
  <c r="B403" i="31" s="1"/>
  <c r="J392" i="2"/>
  <c r="B403" i="37" s="1"/>
  <c r="K392" i="2"/>
  <c r="B403" i="34" s="1"/>
  <c r="L392" i="2"/>
  <c r="M392"/>
  <c r="N392"/>
  <c r="O392"/>
  <c r="P392"/>
  <c r="Q392"/>
  <c r="R392"/>
  <c r="B393"/>
  <c r="D393"/>
  <c r="B404" i="22" s="1"/>
  <c r="E393" i="2"/>
  <c r="B404" i="25" s="1"/>
  <c r="F393" i="2"/>
  <c r="G393"/>
  <c r="B404" i="28" s="1"/>
  <c r="C404" s="1"/>
  <c r="H393" i="2"/>
  <c r="I393"/>
  <c r="B404" i="31" s="1"/>
  <c r="J393" i="2"/>
  <c r="B404" i="37" s="1"/>
  <c r="K393" i="2"/>
  <c r="B404" i="34" s="1"/>
  <c r="L393" i="2"/>
  <c r="M393"/>
  <c r="N393"/>
  <c r="O393"/>
  <c r="P393"/>
  <c r="Q393"/>
  <c r="R393"/>
  <c r="B394"/>
  <c r="D394"/>
  <c r="B405" i="22" s="1"/>
  <c r="E394" i="2"/>
  <c r="B405" i="25" s="1"/>
  <c r="F394" i="2"/>
  <c r="G394"/>
  <c r="B405" i="28" s="1"/>
  <c r="C405" s="1"/>
  <c r="H394" i="2"/>
  <c r="I394"/>
  <c r="B405" i="31" s="1"/>
  <c r="J394" i="2"/>
  <c r="B405" i="37" s="1"/>
  <c r="K394" i="2"/>
  <c r="B405" i="34" s="1"/>
  <c r="L394" i="2"/>
  <c r="M394"/>
  <c r="N394"/>
  <c r="O394"/>
  <c r="P394"/>
  <c r="Q394"/>
  <c r="R394"/>
  <c r="B395"/>
  <c r="D395"/>
  <c r="B406" i="22" s="1"/>
  <c r="E395" i="2"/>
  <c r="B406" i="25" s="1"/>
  <c r="F395" i="2"/>
  <c r="G395"/>
  <c r="B406" i="28" s="1"/>
  <c r="C406" s="1"/>
  <c r="H395" i="2"/>
  <c r="I395"/>
  <c r="B406" i="31" s="1"/>
  <c r="J395" i="2"/>
  <c r="B406" i="37" s="1"/>
  <c r="K395" i="2"/>
  <c r="B406" i="34" s="1"/>
  <c r="L395" i="2"/>
  <c r="M395"/>
  <c r="N395"/>
  <c r="O395"/>
  <c r="P395"/>
  <c r="Q395"/>
  <c r="R395"/>
  <c r="B396"/>
  <c r="D396"/>
  <c r="B407" i="22" s="1"/>
  <c r="E396" i="2"/>
  <c r="B407" i="25" s="1"/>
  <c r="F396" i="2"/>
  <c r="G396"/>
  <c r="B407" i="28" s="1"/>
  <c r="C407" s="1"/>
  <c r="H396" i="2"/>
  <c r="I396"/>
  <c r="B407" i="31" s="1"/>
  <c r="J396" i="2"/>
  <c r="B407" i="37" s="1"/>
  <c r="K396" i="2"/>
  <c r="B407" i="34" s="1"/>
  <c r="L396" i="2"/>
  <c r="M396"/>
  <c r="N396"/>
  <c r="O396"/>
  <c r="P396"/>
  <c r="Q396"/>
  <c r="R396"/>
  <c r="D397"/>
  <c r="B408" i="22" s="1"/>
  <c r="E397" i="2"/>
  <c r="B408" i="25" s="1"/>
  <c r="F397" i="2"/>
  <c r="G397"/>
  <c r="B408" i="28" s="1"/>
  <c r="C408" s="1"/>
  <c r="H397" i="2"/>
  <c r="I397"/>
  <c r="B408" i="31" s="1"/>
  <c r="J397" i="2"/>
  <c r="B408" i="37" s="1"/>
  <c r="K397" i="2"/>
  <c r="B408" i="34" s="1"/>
  <c r="D398" i="2"/>
  <c r="B409" i="22" s="1"/>
  <c r="E398" i="2"/>
  <c r="B409" i="25" s="1"/>
  <c r="F398" i="2"/>
  <c r="G398"/>
  <c r="B409" i="28" s="1"/>
  <c r="C409" s="1"/>
  <c r="H398" i="2"/>
  <c r="I398"/>
  <c r="B409" i="31" s="1"/>
  <c r="J398" i="2"/>
  <c r="B409" i="37" s="1"/>
  <c r="K398" i="2"/>
  <c r="B409" i="34" s="1"/>
  <c r="B399" i="2"/>
  <c r="D399"/>
  <c r="B410" i="22" s="1"/>
  <c r="E399" i="2"/>
  <c r="B410" i="25" s="1"/>
  <c r="F399" i="2"/>
  <c r="G399"/>
  <c r="B410" i="28" s="1"/>
  <c r="C410" s="1"/>
  <c r="H399" i="2"/>
  <c r="I399"/>
  <c r="B410" i="31" s="1"/>
  <c r="J399" i="2"/>
  <c r="B410" i="37" s="1"/>
  <c r="K399" i="2"/>
  <c r="B410" i="34" s="1"/>
  <c r="L399" i="2"/>
  <c r="M399"/>
  <c r="N399"/>
  <c r="O399"/>
  <c r="P399"/>
  <c r="Q399"/>
  <c r="R399"/>
  <c r="B400"/>
  <c r="D400"/>
  <c r="B411" i="22" s="1"/>
  <c r="E400" i="2"/>
  <c r="B411" i="25" s="1"/>
  <c r="F400" i="2"/>
  <c r="G400"/>
  <c r="B411" i="28" s="1"/>
  <c r="C411" s="1"/>
  <c r="H400" i="2"/>
  <c r="I400"/>
  <c r="B411" i="31" s="1"/>
  <c r="J400" i="2"/>
  <c r="B411" i="37" s="1"/>
  <c r="K400" i="2"/>
  <c r="B411" i="34" s="1"/>
  <c r="L400" i="2"/>
  <c r="M400"/>
  <c r="N400"/>
  <c r="O400"/>
  <c r="P400"/>
  <c r="Q400"/>
  <c r="R400"/>
  <c r="B401"/>
  <c r="D401"/>
  <c r="B412" i="22" s="1"/>
  <c r="E401" i="2"/>
  <c r="B412" i="25" s="1"/>
  <c r="F401" i="2"/>
  <c r="G401"/>
  <c r="B412" i="28" s="1"/>
  <c r="C412" s="1"/>
  <c r="H401" i="2"/>
  <c r="I401"/>
  <c r="B412" i="31" s="1"/>
  <c r="J401" i="2"/>
  <c r="B412" i="37" s="1"/>
  <c r="L401" i="2"/>
  <c r="M401"/>
  <c r="N401"/>
  <c r="O401"/>
  <c r="P401"/>
  <c r="Q401"/>
  <c r="R401"/>
  <c r="B402"/>
  <c r="D402"/>
  <c r="B413" i="22" s="1"/>
  <c r="E402" i="2"/>
  <c r="B413" i="25" s="1"/>
  <c r="F402" i="2"/>
  <c r="G402"/>
  <c r="B413" i="28" s="1"/>
  <c r="C413" s="1"/>
  <c r="H402" i="2"/>
  <c r="I402"/>
  <c r="B413" i="31" s="1"/>
  <c r="J402" i="2"/>
  <c r="B413" i="37" s="1"/>
  <c r="K402" i="2"/>
  <c r="B413" i="34" s="1"/>
  <c r="L402" i="2"/>
  <c r="M402"/>
  <c r="N402"/>
  <c r="O402"/>
  <c r="P402"/>
  <c r="Q402"/>
  <c r="R402"/>
  <c r="B403"/>
  <c r="D403"/>
  <c r="B414" i="22" s="1"/>
  <c r="E403" i="2"/>
  <c r="B414" i="25" s="1"/>
  <c r="F403" i="2"/>
  <c r="G403"/>
  <c r="B414" i="28" s="1"/>
  <c r="C414" s="1"/>
  <c r="H403" i="2"/>
  <c r="I403"/>
  <c r="B414" i="31" s="1"/>
  <c r="J403" i="2"/>
  <c r="B414" i="37" s="1"/>
  <c r="K403" i="2"/>
  <c r="B414" i="34" s="1"/>
  <c r="L403" i="2"/>
  <c r="M403"/>
  <c r="N403"/>
  <c r="O403"/>
  <c r="P403"/>
  <c r="Q403"/>
  <c r="R403"/>
  <c r="B404"/>
  <c r="D404"/>
  <c r="B415" i="22" s="1"/>
  <c r="E404" i="2"/>
  <c r="B415" i="25" s="1"/>
  <c r="F404" i="2"/>
  <c r="G404"/>
  <c r="B415" i="28" s="1"/>
  <c r="C415" s="1"/>
  <c r="H404" i="2"/>
  <c r="I404"/>
  <c r="B415" i="31" s="1"/>
  <c r="J404" i="2"/>
  <c r="B415" i="37" s="1"/>
  <c r="K404" i="2"/>
  <c r="B415" i="34" s="1"/>
  <c r="L404" i="2"/>
  <c r="M404"/>
  <c r="N404"/>
  <c r="O404"/>
  <c r="P404"/>
  <c r="Q404"/>
  <c r="R404"/>
  <c r="B405"/>
  <c r="D405"/>
  <c r="B416" i="22" s="1"/>
  <c r="E405" i="2"/>
  <c r="B416" i="25" s="1"/>
  <c r="F405" i="2"/>
  <c r="G405"/>
  <c r="B416" i="28" s="1"/>
  <c r="C416" s="1"/>
  <c r="H405" i="2"/>
  <c r="I405"/>
  <c r="B416" i="31" s="1"/>
  <c r="J405" i="2"/>
  <c r="B416" i="37" s="1"/>
  <c r="K405" i="2"/>
  <c r="B416" i="34" s="1"/>
  <c r="L405" i="2"/>
  <c r="M405"/>
  <c r="N405"/>
  <c r="O405"/>
  <c r="P405"/>
  <c r="Q405"/>
  <c r="R405"/>
  <c r="B406"/>
  <c r="D406"/>
  <c r="B417" i="22" s="1"/>
  <c r="E406" i="2"/>
  <c r="B417" i="25" s="1"/>
  <c r="F406" i="2"/>
  <c r="G406"/>
  <c r="B417" i="28" s="1"/>
  <c r="C417" s="1"/>
  <c r="H406" i="2"/>
  <c r="I406"/>
  <c r="B417" i="31" s="1"/>
  <c r="J406" i="2"/>
  <c r="B417" i="37" s="1"/>
  <c r="K406" i="2"/>
  <c r="B417" i="34" s="1"/>
  <c r="L406" i="2"/>
  <c r="M406"/>
  <c r="N406"/>
  <c r="O406"/>
  <c r="P406"/>
  <c r="Q406"/>
  <c r="R406"/>
  <c r="B407"/>
  <c r="D407"/>
  <c r="B418" i="22" s="1"/>
  <c r="E407" i="2"/>
  <c r="B418" i="25" s="1"/>
  <c r="F407" i="2"/>
  <c r="G407"/>
  <c r="B418" i="28" s="1"/>
  <c r="C418" s="1"/>
  <c r="H407" i="2"/>
  <c r="I407"/>
  <c r="B418" i="31" s="1"/>
  <c r="J407" i="2"/>
  <c r="B418" i="37" s="1"/>
  <c r="K407" i="2"/>
  <c r="B418" i="34" s="1"/>
  <c r="L407" i="2"/>
  <c r="M407"/>
  <c r="N407"/>
  <c r="O407"/>
  <c r="P407"/>
  <c r="Q407"/>
  <c r="R407"/>
  <c r="B408"/>
  <c r="D408"/>
  <c r="B419" i="22" s="1"/>
  <c r="E408" i="2"/>
  <c r="B419" i="25" s="1"/>
  <c r="F408" i="2"/>
  <c r="G408"/>
  <c r="B419" i="28" s="1"/>
  <c r="C419" s="1"/>
  <c r="H408" i="2"/>
  <c r="I408"/>
  <c r="B419" i="31" s="1"/>
  <c r="J408" i="2"/>
  <c r="B419" i="37" s="1"/>
  <c r="K408" i="2"/>
  <c r="B419" i="34" s="1"/>
  <c r="L408" i="2"/>
  <c r="M408"/>
  <c r="N408"/>
  <c r="O408"/>
  <c r="P408"/>
  <c r="Q408"/>
  <c r="R408"/>
  <c r="B409"/>
  <c r="D409"/>
  <c r="B420" i="22" s="1"/>
  <c r="E409" i="2"/>
  <c r="B420" i="25" s="1"/>
  <c r="F409" i="2"/>
  <c r="G409"/>
  <c r="B420" i="28" s="1"/>
  <c r="C420" s="1"/>
  <c r="H409" i="2"/>
  <c r="I409"/>
  <c r="B420" i="31" s="1"/>
  <c r="J409" i="2"/>
  <c r="B420" i="37" s="1"/>
  <c r="K409" i="2"/>
  <c r="B420" i="34" s="1"/>
  <c r="L409" i="2"/>
  <c r="M409"/>
  <c r="N409"/>
  <c r="O409"/>
  <c r="P409"/>
  <c r="Q409"/>
  <c r="R409"/>
  <c r="B362"/>
  <c r="D362"/>
  <c r="B373" i="22" s="1"/>
  <c r="E362" i="2"/>
  <c r="B373" i="25" s="1"/>
  <c r="F362" i="2"/>
  <c r="G362"/>
  <c r="B373" i="28" s="1"/>
  <c r="C373" s="1"/>
  <c r="H362" i="2"/>
  <c r="I362"/>
  <c r="B373" i="31" s="1"/>
  <c r="J362" i="2"/>
  <c r="B373" i="37" s="1"/>
  <c r="K362" i="2"/>
  <c r="B373" i="34" s="1"/>
  <c r="L362" i="2"/>
  <c r="M362"/>
  <c r="N362"/>
  <c r="O362"/>
  <c r="P362"/>
  <c r="Q362"/>
  <c r="R362"/>
  <c r="B363"/>
  <c r="D363"/>
  <c r="B374" i="22" s="1"/>
  <c r="E363" i="2"/>
  <c r="B374" i="25" s="1"/>
  <c r="F363" i="2"/>
  <c r="G363"/>
  <c r="B374" i="28" s="1"/>
  <c r="C374" s="1"/>
  <c r="H363" i="2"/>
  <c r="I363"/>
  <c r="B374" i="31" s="1"/>
  <c r="J363" i="2"/>
  <c r="B374" i="37" s="1"/>
  <c r="K363" i="2"/>
  <c r="B374" i="34" s="1"/>
  <c r="L363" i="2"/>
  <c r="M363"/>
  <c r="N363"/>
  <c r="O363"/>
  <c r="P363"/>
  <c r="Q363"/>
  <c r="R363"/>
  <c r="B364"/>
  <c r="D364"/>
  <c r="B375" i="22" s="1"/>
  <c r="E364" i="2"/>
  <c r="B375" i="25" s="1"/>
  <c r="F364" i="2"/>
  <c r="G364"/>
  <c r="B375" i="28" s="1"/>
  <c r="C375" s="1"/>
  <c r="H364" i="2"/>
  <c r="I364"/>
  <c r="B375" i="31" s="1"/>
  <c r="J364" i="2"/>
  <c r="B375" i="37" s="1"/>
  <c r="K364" i="2"/>
  <c r="B375" i="34" s="1"/>
  <c r="L364" i="2"/>
  <c r="M364"/>
  <c r="N364"/>
  <c r="O364"/>
  <c r="P364"/>
  <c r="Q364"/>
  <c r="R364"/>
  <c r="B365"/>
  <c r="D365"/>
  <c r="B376" i="22" s="1"/>
  <c r="E365" i="2"/>
  <c r="B376" i="25" s="1"/>
  <c r="F365" i="2"/>
  <c r="G365"/>
  <c r="B376" i="28" s="1"/>
  <c r="C376" s="1"/>
  <c r="H365" i="2"/>
  <c r="I365"/>
  <c r="B376" i="31" s="1"/>
  <c r="J365" i="2"/>
  <c r="B376" i="37" s="1"/>
  <c r="K365" i="2"/>
  <c r="B376" i="34" s="1"/>
  <c r="L365" i="2"/>
  <c r="M365"/>
  <c r="N365"/>
  <c r="O365"/>
  <c r="P365"/>
  <c r="Q365"/>
  <c r="R365"/>
  <c r="B366"/>
  <c r="D366"/>
  <c r="B377" i="22" s="1"/>
  <c r="E366" i="2"/>
  <c r="B377" i="25" s="1"/>
  <c r="F366" i="2"/>
  <c r="G366"/>
  <c r="B377" i="28" s="1"/>
  <c r="C377" s="1"/>
  <c r="H366" i="2"/>
  <c r="I366"/>
  <c r="B377" i="31" s="1"/>
  <c r="J366" i="2"/>
  <c r="B377" i="37" s="1"/>
  <c r="K366" i="2"/>
  <c r="B377" i="34" s="1"/>
  <c r="L366" i="2"/>
  <c r="M366"/>
  <c r="N366"/>
  <c r="O366"/>
  <c r="P366"/>
  <c r="Q366"/>
  <c r="R366"/>
  <c r="B367"/>
  <c r="D367"/>
  <c r="B378" i="22" s="1"/>
  <c r="E367" i="2"/>
  <c r="B378" i="25" s="1"/>
  <c r="F367" i="2"/>
  <c r="G367"/>
  <c r="B378" i="28" s="1"/>
  <c r="C378" s="1"/>
  <c r="H367" i="2"/>
  <c r="I367"/>
  <c r="B378" i="31" s="1"/>
  <c r="J367" i="2"/>
  <c r="B378" i="37" s="1"/>
  <c r="K367" i="2"/>
  <c r="B378" i="34" s="1"/>
  <c r="L367" i="2"/>
  <c r="M367"/>
  <c r="N367"/>
  <c r="O367"/>
  <c r="P367"/>
  <c r="Q367"/>
  <c r="R367"/>
  <c r="B368"/>
  <c r="D368"/>
  <c r="B379" i="22" s="1"/>
  <c r="E368" i="2"/>
  <c r="B379" i="25" s="1"/>
  <c r="F368" i="2"/>
  <c r="G368"/>
  <c r="B379" i="28" s="1"/>
  <c r="C379" s="1"/>
  <c r="H368" i="2"/>
  <c r="I368"/>
  <c r="B379" i="31" s="1"/>
  <c r="J368" i="2"/>
  <c r="B379" i="37" s="1"/>
  <c r="K368" i="2"/>
  <c r="B379" i="34" s="1"/>
  <c r="L368" i="2"/>
  <c r="M368"/>
  <c r="N368"/>
  <c r="O368"/>
  <c r="P368"/>
  <c r="Q368"/>
  <c r="R368"/>
  <c r="B369"/>
  <c r="D369"/>
  <c r="B380" i="22" s="1"/>
  <c r="E369" i="2"/>
  <c r="B380" i="25" s="1"/>
  <c r="F369" i="2"/>
  <c r="G369"/>
  <c r="B380" i="28" s="1"/>
  <c r="C380" s="1"/>
  <c r="H369" i="2"/>
  <c r="I369"/>
  <c r="B380" i="31" s="1"/>
  <c r="J369" i="2"/>
  <c r="B380" i="37" s="1"/>
  <c r="K369" i="2"/>
  <c r="B380" i="34" s="1"/>
  <c r="L369" i="2"/>
  <c r="M369"/>
  <c r="N369"/>
  <c r="O369"/>
  <c r="P369"/>
  <c r="Q369"/>
  <c r="R369"/>
  <c r="B370"/>
  <c r="D370"/>
  <c r="B381" i="22" s="1"/>
  <c r="E370" i="2"/>
  <c r="B381" i="25" s="1"/>
  <c r="F370" i="2"/>
  <c r="G370"/>
  <c r="B381" i="28" s="1"/>
  <c r="C381" s="1"/>
  <c r="H370" i="2"/>
  <c r="I370"/>
  <c r="B381" i="31" s="1"/>
  <c r="J370" i="2"/>
  <c r="B381" i="37" s="1"/>
  <c r="K370" i="2"/>
  <c r="B381" i="34" s="1"/>
  <c r="L370" i="2"/>
  <c r="M370"/>
  <c r="N370"/>
  <c r="O370"/>
  <c r="P370"/>
  <c r="Q370"/>
  <c r="R370"/>
  <c r="B371"/>
  <c r="D371"/>
  <c r="B382" i="22" s="1"/>
  <c r="E371" i="2"/>
  <c r="B382" i="25" s="1"/>
  <c r="F371" i="2"/>
  <c r="G371"/>
  <c r="B382" i="28" s="1"/>
  <c r="C382" s="1"/>
  <c r="H371" i="2"/>
  <c r="I371"/>
  <c r="B382" i="31" s="1"/>
  <c r="J371" i="2"/>
  <c r="B382" i="37" s="1"/>
  <c r="K371" i="2"/>
  <c r="B382" i="34" s="1"/>
  <c r="L371" i="2"/>
  <c r="M371"/>
  <c r="N371"/>
  <c r="O371"/>
  <c r="P371"/>
  <c r="Q371"/>
  <c r="R371"/>
  <c r="B372"/>
  <c r="D372"/>
  <c r="B383" i="22" s="1"/>
  <c r="E372" i="2"/>
  <c r="B383" i="25" s="1"/>
  <c r="F372" i="2"/>
  <c r="G372"/>
  <c r="B383" i="28" s="1"/>
  <c r="C383" s="1"/>
  <c r="H372" i="2"/>
  <c r="I372"/>
  <c r="B383" i="31" s="1"/>
  <c r="J372" i="2"/>
  <c r="B383" i="37" s="1"/>
  <c r="K372" i="2"/>
  <c r="B383" i="34" s="1"/>
  <c r="L372" i="2"/>
  <c r="M372"/>
  <c r="N372"/>
  <c r="O372"/>
  <c r="P372"/>
  <c r="Q372"/>
  <c r="R372"/>
  <c r="B373"/>
  <c r="D373"/>
  <c r="B384" i="22" s="1"/>
  <c r="E373" i="2"/>
  <c r="B384" i="25" s="1"/>
  <c r="F373" i="2"/>
  <c r="G373"/>
  <c r="B384" i="28" s="1"/>
  <c r="C384" s="1"/>
  <c r="H373" i="2"/>
  <c r="I373"/>
  <c r="B384" i="31" s="1"/>
  <c r="J373" i="2"/>
  <c r="B384" i="37" s="1"/>
  <c r="K373" i="2"/>
  <c r="B384" i="34" s="1"/>
  <c r="L373" i="2"/>
  <c r="M373"/>
  <c r="N373"/>
  <c r="O373"/>
  <c r="P373"/>
  <c r="Q373"/>
  <c r="R373"/>
  <c r="B374"/>
  <c r="D374"/>
  <c r="B385" i="22" s="1"/>
  <c r="E374" i="2"/>
  <c r="B385" i="25" s="1"/>
  <c r="F374" i="2"/>
  <c r="G374"/>
  <c r="B385" i="28" s="1"/>
  <c r="C385" s="1"/>
  <c r="H374" i="2"/>
  <c r="I374"/>
  <c r="B385" i="31" s="1"/>
  <c r="J374" i="2"/>
  <c r="B385" i="37" s="1"/>
  <c r="K374" i="2"/>
  <c r="B385" i="34" s="1"/>
  <c r="L374" i="2"/>
  <c r="M374"/>
  <c r="N374"/>
  <c r="O374"/>
  <c r="P374"/>
  <c r="Q374"/>
  <c r="R374"/>
  <c r="B375"/>
  <c r="D375"/>
  <c r="B386" i="22" s="1"/>
  <c r="E375" i="2"/>
  <c r="B386" i="25" s="1"/>
  <c r="F375" i="2"/>
  <c r="G375"/>
  <c r="B386" i="28" s="1"/>
  <c r="C386" s="1"/>
  <c r="H375" i="2"/>
  <c r="I375"/>
  <c r="B386" i="31" s="1"/>
  <c r="J375" i="2"/>
  <c r="B386" i="37" s="1"/>
  <c r="K375" i="2"/>
  <c r="B386" i="34" s="1"/>
  <c r="L375" i="2"/>
  <c r="M375"/>
  <c r="N375"/>
  <c r="O375"/>
  <c r="P375"/>
  <c r="Q375"/>
  <c r="R375"/>
  <c r="B376"/>
  <c r="D376"/>
  <c r="B387" i="22" s="1"/>
  <c r="E376" i="2"/>
  <c r="B387" i="25" s="1"/>
  <c r="F376" i="2"/>
  <c r="G376"/>
  <c r="B387" i="28" s="1"/>
  <c r="C387" s="1"/>
  <c r="H376" i="2"/>
  <c r="I376"/>
  <c r="B387" i="31" s="1"/>
  <c r="J376" i="2"/>
  <c r="B387" i="37" s="1"/>
  <c r="K376" i="2"/>
  <c r="B387" i="34" s="1"/>
  <c r="L376" i="2"/>
  <c r="M376"/>
  <c r="N376"/>
  <c r="O376"/>
  <c r="P376"/>
  <c r="Q376"/>
  <c r="R376"/>
  <c r="B377"/>
  <c r="D377"/>
  <c r="B388" i="22" s="1"/>
  <c r="E377" i="2"/>
  <c r="B388" i="25" s="1"/>
  <c r="F377" i="2"/>
  <c r="G377"/>
  <c r="B388" i="28" s="1"/>
  <c r="C388" s="1"/>
  <c r="H377" i="2"/>
  <c r="I377"/>
  <c r="B388" i="31" s="1"/>
  <c r="J377" i="2"/>
  <c r="B388" i="37" s="1"/>
  <c r="K377" i="2"/>
  <c r="B388" i="34" s="1"/>
  <c r="L377" i="2"/>
  <c r="M377"/>
  <c r="N377"/>
  <c r="O377"/>
  <c r="P377"/>
  <c r="Q377"/>
  <c r="R377"/>
  <c r="B378"/>
  <c r="D378"/>
  <c r="B389" i="22" s="1"/>
  <c r="E378" i="2"/>
  <c r="B389" i="25" s="1"/>
  <c r="F378" i="2"/>
  <c r="G378"/>
  <c r="B389" i="28" s="1"/>
  <c r="C389" s="1"/>
  <c r="H378" i="2"/>
  <c r="I378"/>
  <c r="B389" i="31" s="1"/>
  <c r="J378" i="2"/>
  <c r="B389" i="37" s="1"/>
  <c r="K378" i="2"/>
  <c r="B389" i="34" s="1"/>
  <c r="L378" i="2"/>
  <c r="M378"/>
  <c r="N378"/>
  <c r="O378"/>
  <c r="P378"/>
  <c r="Q378"/>
  <c r="R378"/>
  <c r="B379"/>
  <c r="D379"/>
  <c r="B390" i="22" s="1"/>
  <c r="E379" i="2"/>
  <c r="B390" i="25" s="1"/>
  <c r="F379" i="2"/>
  <c r="G379"/>
  <c r="B390" i="28" s="1"/>
  <c r="C390" s="1"/>
  <c r="H379" i="2"/>
  <c r="I379"/>
  <c r="B390" i="31" s="1"/>
  <c r="J379" i="2"/>
  <c r="B390" i="37" s="1"/>
  <c r="K379" i="2"/>
  <c r="B390" i="34" s="1"/>
  <c r="L379" i="2"/>
  <c r="M379"/>
  <c r="N379"/>
  <c r="O379"/>
  <c r="P379"/>
  <c r="Q379"/>
  <c r="R379"/>
  <c r="B380"/>
  <c r="D380"/>
  <c r="B391" i="22" s="1"/>
  <c r="E380" i="2"/>
  <c r="B391" i="25" s="1"/>
  <c r="F380" i="2"/>
  <c r="G380"/>
  <c r="B391" i="28" s="1"/>
  <c r="C391" s="1"/>
  <c r="H380" i="2"/>
  <c r="I380"/>
  <c r="B391" i="31" s="1"/>
  <c r="J380" i="2"/>
  <c r="B391" i="37" s="1"/>
  <c r="K380" i="2"/>
  <c r="B391" i="34" s="1"/>
  <c r="L380" i="2"/>
  <c r="M380"/>
  <c r="N380"/>
  <c r="O380"/>
  <c r="P380"/>
  <c r="Q380"/>
  <c r="R380"/>
  <c r="B381"/>
  <c r="D381"/>
  <c r="B392" i="22" s="1"/>
  <c r="E381" i="2"/>
  <c r="B392" i="25" s="1"/>
  <c r="F381" i="2"/>
  <c r="G381"/>
  <c r="B392" i="28" s="1"/>
  <c r="C392" s="1"/>
  <c r="H381" i="2"/>
  <c r="I381"/>
  <c r="B392" i="31" s="1"/>
  <c r="J381" i="2"/>
  <c r="B392" i="37" s="1"/>
  <c r="K381" i="2"/>
  <c r="B392" i="34" s="1"/>
  <c r="L381" i="2"/>
  <c r="M381"/>
  <c r="N381"/>
  <c r="O381"/>
  <c r="P381"/>
  <c r="Q381"/>
  <c r="R381"/>
  <c r="B382"/>
  <c r="D382"/>
  <c r="B393" i="22" s="1"/>
  <c r="E382" i="2"/>
  <c r="B393" i="25" s="1"/>
  <c r="F382" i="2"/>
  <c r="G382"/>
  <c r="B393" i="28" s="1"/>
  <c r="C393" s="1"/>
  <c r="H382" i="2"/>
  <c r="I382"/>
  <c r="B393" i="31" s="1"/>
  <c r="J382" i="2"/>
  <c r="B393" i="37" s="1"/>
  <c r="K382" i="2"/>
  <c r="B393" i="34" s="1"/>
  <c r="L382" i="2"/>
  <c r="M382"/>
  <c r="N382"/>
  <c r="O382"/>
  <c r="P382"/>
  <c r="Q382"/>
  <c r="R382"/>
  <c r="B383"/>
  <c r="D383"/>
  <c r="B394" i="22" s="1"/>
  <c r="E383" i="2"/>
  <c r="B394" i="25" s="1"/>
  <c r="F383" i="2"/>
  <c r="G383"/>
  <c r="B394" i="28" s="1"/>
  <c r="C394" s="1"/>
  <c r="H383" i="2"/>
  <c r="I383"/>
  <c r="B394" i="31" s="1"/>
  <c r="J383" i="2"/>
  <c r="B394" i="37" s="1"/>
  <c r="K383" i="2"/>
  <c r="B394" i="34" s="1"/>
  <c r="L383" i="2"/>
  <c r="M383"/>
  <c r="N383"/>
  <c r="O383"/>
  <c r="P383"/>
  <c r="Q383"/>
  <c r="R383"/>
  <c r="B384"/>
  <c r="D384"/>
  <c r="B395" i="22" s="1"/>
  <c r="E384" i="2"/>
  <c r="B395" i="25" s="1"/>
  <c r="F384" i="2"/>
  <c r="G384"/>
  <c r="B395" i="28" s="1"/>
  <c r="C395" s="1"/>
  <c r="H384" i="2"/>
  <c r="I384"/>
  <c r="B395" i="31" s="1"/>
  <c r="J384" i="2"/>
  <c r="B395" i="37" s="1"/>
  <c r="K384" i="2"/>
  <c r="B395" i="34" s="1"/>
  <c r="L384" i="2"/>
  <c r="M384"/>
  <c r="N384"/>
  <c r="O384"/>
  <c r="P384"/>
  <c r="Q384"/>
  <c r="R384"/>
  <c r="B385"/>
  <c r="D385"/>
  <c r="B396" i="22" s="1"/>
  <c r="E385" i="2"/>
  <c r="B396" i="25" s="1"/>
  <c r="F385" i="2"/>
  <c r="G385"/>
  <c r="B396" i="28" s="1"/>
  <c r="C396" s="1"/>
  <c r="H385" i="2"/>
  <c r="I385"/>
  <c r="B396" i="31" s="1"/>
  <c r="J385" i="2"/>
  <c r="B396" i="37" s="1"/>
  <c r="K385" i="2"/>
  <c r="B396" i="34" s="1"/>
  <c r="L385" i="2"/>
  <c r="M385"/>
  <c r="N385"/>
  <c r="O385"/>
  <c r="P385"/>
  <c r="Q385"/>
  <c r="R385"/>
  <c r="B338"/>
  <c r="D338"/>
  <c r="B349" i="22" s="1"/>
  <c r="E338" i="2"/>
  <c r="B349" i="25" s="1"/>
  <c r="F338" i="2"/>
  <c r="G338"/>
  <c r="B349" i="28" s="1"/>
  <c r="C349" s="1"/>
  <c r="H338" i="2"/>
  <c r="I338"/>
  <c r="B349" i="31" s="1"/>
  <c r="J338" i="2"/>
  <c r="B349" i="37" s="1"/>
  <c r="K338" i="2"/>
  <c r="B349" i="34" s="1"/>
  <c r="L338" i="2"/>
  <c r="M338"/>
  <c r="N338"/>
  <c r="O338"/>
  <c r="P338"/>
  <c r="Q338"/>
  <c r="R338"/>
  <c r="B339"/>
  <c r="D339"/>
  <c r="B350" i="22" s="1"/>
  <c r="E339" i="2"/>
  <c r="B350" i="25" s="1"/>
  <c r="F339" i="2"/>
  <c r="G339"/>
  <c r="B350" i="28" s="1"/>
  <c r="C350" s="1"/>
  <c r="H339" i="2"/>
  <c r="I339"/>
  <c r="B350" i="31" s="1"/>
  <c r="J339" i="2"/>
  <c r="B350" i="37" s="1"/>
  <c r="K339" i="2"/>
  <c r="B350" i="34" s="1"/>
  <c r="L339" i="2"/>
  <c r="M339"/>
  <c r="N339"/>
  <c r="O339"/>
  <c r="P339"/>
  <c r="Q339"/>
  <c r="R339"/>
  <c r="B340"/>
  <c r="D340"/>
  <c r="B351" i="22" s="1"/>
  <c r="E340" i="2"/>
  <c r="B351" i="25" s="1"/>
  <c r="F340" i="2"/>
  <c r="G340"/>
  <c r="B351" i="28" s="1"/>
  <c r="C351" s="1"/>
  <c r="H340" i="2"/>
  <c r="I340"/>
  <c r="B351" i="31" s="1"/>
  <c r="J340" i="2"/>
  <c r="B351" i="37" s="1"/>
  <c r="K340" i="2"/>
  <c r="B351" i="34" s="1"/>
  <c r="L340" i="2"/>
  <c r="M340"/>
  <c r="N340"/>
  <c r="O340"/>
  <c r="P340"/>
  <c r="Q340"/>
  <c r="R340"/>
  <c r="B341"/>
  <c r="D341"/>
  <c r="B352" i="22" s="1"/>
  <c r="E341" i="2"/>
  <c r="B352" i="25" s="1"/>
  <c r="F341" i="2"/>
  <c r="G341"/>
  <c r="B352" i="28" s="1"/>
  <c r="C352" s="1"/>
  <c r="H341" i="2"/>
  <c r="I341"/>
  <c r="B352" i="31" s="1"/>
  <c r="J341" i="2"/>
  <c r="B352" i="37" s="1"/>
  <c r="K341" i="2"/>
  <c r="B352" i="34" s="1"/>
  <c r="L341" i="2"/>
  <c r="M341"/>
  <c r="N341"/>
  <c r="O341"/>
  <c r="P341"/>
  <c r="Q341"/>
  <c r="R341"/>
  <c r="B342"/>
  <c r="D342"/>
  <c r="B353" i="22" s="1"/>
  <c r="E342" i="2"/>
  <c r="B353" i="25" s="1"/>
  <c r="F342" i="2"/>
  <c r="G342"/>
  <c r="B353" i="28" s="1"/>
  <c r="C353" s="1"/>
  <c r="H342" i="2"/>
  <c r="I342"/>
  <c r="B353" i="31" s="1"/>
  <c r="J342" i="2"/>
  <c r="B353" i="37" s="1"/>
  <c r="K342" i="2"/>
  <c r="B353" i="34" s="1"/>
  <c r="L342" i="2"/>
  <c r="M342"/>
  <c r="N342"/>
  <c r="O342"/>
  <c r="P342"/>
  <c r="Q342"/>
  <c r="R342"/>
  <c r="B343"/>
  <c r="D343"/>
  <c r="B354" i="22" s="1"/>
  <c r="E343" i="2"/>
  <c r="B354" i="25" s="1"/>
  <c r="F343" i="2"/>
  <c r="G343"/>
  <c r="B354" i="28" s="1"/>
  <c r="C354" s="1"/>
  <c r="H343" i="2"/>
  <c r="I343"/>
  <c r="B354" i="31" s="1"/>
  <c r="J343" i="2"/>
  <c r="B354" i="37" s="1"/>
  <c r="K343" i="2"/>
  <c r="B354" i="34" s="1"/>
  <c r="L343" i="2"/>
  <c r="M343"/>
  <c r="N343"/>
  <c r="O343"/>
  <c r="P343"/>
  <c r="Q343"/>
  <c r="R343"/>
  <c r="B344"/>
  <c r="D344"/>
  <c r="B355" i="22" s="1"/>
  <c r="E344" i="2"/>
  <c r="B355" i="25" s="1"/>
  <c r="F344" i="2"/>
  <c r="G344"/>
  <c r="B355" i="28" s="1"/>
  <c r="C355" s="1"/>
  <c r="H344" i="2"/>
  <c r="I344"/>
  <c r="B355" i="31" s="1"/>
  <c r="J344" i="2"/>
  <c r="B355" i="37" s="1"/>
  <c r="K344" i="2"/>
  <c r="B355" i="34" s="1"/>
  <c r="L344" i="2"/>
  <c r="M344"/>
  <c r="N344"/>
  <c r="O344"/>
  <c r="P344"/>
  <c r="Q344"/>
  <c r="R344"/>
  <c r="B345"/>
  <c r="D345"/>
  <c r="B356" i="22" s="1"/>
  <c r="E345" i="2"/>
  <c r="B356" i="25" s="1"/>
  <c r="F345" i="2"/>
  <c r="G345"/>
  <c r="B356" i="28" s="1"/>
  <c r="C356" s="1"/>
  <c r="H345" i="2"/>
  <c r="I345"/>
  <c r="B356" i="31" s="1"/>
  <c r="J345" i="2"/>
  <c r="B356" i="37" s="1"/>
  <c r="K345" i="2"/>
  <c r="B356" i="34" s="1"/>
  <c r="L345" i="2"/>
  <c r="M345"/>
  <c r="N345"/>
  <c r="O345"/>
  <c r="P345"/>
  <c r="Q345"/>
  <c r="R345"/>
  <c r="B346"/>
  <c r="D346"/>
  <c r="B357" i="22" s="1"/>
  <c r="E346" i="2"/>
  <c r="B357" i="25" s="1"/>
  <c r="F346" i="2"/>
  <c r="G346"/>
  <c r="B357" i="28" s="1"/>
  <c r="C357" s="1"/>
  <c r="H346" i="2"/>
  <c r="I346"/>
  <c r="B357" i="31" s="1"/>
  <c r="J346" i="2"/>
  <c r="B357" i="37" s="1"/>
  <c r="K346" i="2"/>
  <c r="B357" i="34" s="1"/>
  <c r="L346" i="2"/>
  <c r="M346"/>
  <c r="N346"/>
  <c r="O346"/>
  <c r="P346"/>
  <c r="Q346"/>
  <c r="R346"/>
  <c r="B347"/>
  <c r="D347"/>
  <c r="B358" i="22" s="1"/>
  <c r="E347" i="2"/>
  <c r="B358" i="25" s="1"/>
  <c r="F347" i="2"/>
  <c r="G347"/>
  <c r="B358" i="28" s="1"/>
  <c r="C358" s="1"/>
  <c r="H347" i="2"/>
  <c r="I347"/>
  <c r="B358" i="31" s="1"/>
  <c r="J347" i="2"/>
  <c r="B358" i="37" s="1"/>
  <c r="K347" i="2"/>
  <c r="B358" i="34" s="1"/>
  <c r="L347" i="2"/>
  <c r="M347"/>
  <c r="N347"/>
  <c r="O347"/>
  <c r="P347"/>
  <c r="Q347"/>
  <c r="R347"/>
  <c r="B348"/>
  <c r="D348"/>
  <c r="B359" i="22" s="1"/>
  <c r="E348" i="2"/>
  <c r="B359" i="25" s="1"/>
  <c r="F348" i="2"/>
  <c r="G348"/>
  <c r="B359" i="28" s="1"/>
  <c r="C359" s="1"/>
  <c r="H348" i="2"/>
  <c r="I348"/>
  <c r="B359" i="31" s="1"/>
  <c r="J348" i="2"/>
  <c r="B359" i="37" s="1"/>
  <c r="K348" i="2"/>
  <c r="B359" i="34" s="1"/>
  <c r="L348" i="2"/>
  <c r="M348"/>
  <c r="N348"/>
  <c r="O348"/>
  <c r="P348"/>
  <c r="Q348"/>
  <c r="R348"/>
  <c r="B349"/>
  <c r="D349"/>
  <c r="B360" i="22" s="1"/>
  <c r="E349" i="2"/>
  <c r="B360" i="25" s="1"/>
  <c r="F349" i="2"/>
  <c r="G349"/>
  <c r="B360" i="28" s="1"/>
  <c r="C360" s="1"/>
  <c r="H349" i="2"/>
  <c r="I349"/>
  <c r="B360" i="31" s="1"/>
  <c r="J349" i="2"/>
  <c r="B360" i="37" s="1"/>
  <c r="K349" i="2"/>
  <c r="B360" i="34" s="1"/>
  <c r="L349" i="2"/>
  <c r="M349"/>
  <c r="N349"/>
  <c r="O349"/>
  <c r="P349"/>
  <c r="Q349"/>
  <c r="R349"/>
  <c r="B350"/>
  <c r="D350"/>
  <c r="B361" i="22" s="1"/>
  <c r="E350" i="2"/>
  <c r="B361" i="25" s="1"/>
  <c r="F350" i="2"/>
  <c r="G350"/>
  <c r="B361" i="28" s="1"/>
  <c r="C361" s="1"/>
  <c r="H350" i="2"/>
  <c r="I350"/>
  <c r="B361" i="31" s="1"/>
  <c r="J350" i="2"/>
  <c r="B361" i="37" s="1"/>
  <c r="K350" i="2"/>
  <c r="B361" i="34" s="1"/>
  <c r="L350" i="2"/>
  <c r="M350"/>
  <c r="N350"/>
  <c r="O350"/>
  <c r="P350"/>
  <c r="Q350"/>
  <c r="R350"/>
  <c r="B351"/>
  <c r="D351"/>
  <c r="B362" i="22" s="1"/>
  <c r="E351" i="2"/>
  <c r="B362" i="25" s="1"/>
  <c r="F351" i="2"/>
  <c r="G351"/>
  <c r="B362" i="28" s="1"/>
  <c r="C362" s="1"/>
  <c r="H351" i="2"/>
  <c r="I351"/>
  <c r="B362" i="31" s="1"/>
  <c r="J351" i="2"/>
  <c r="B362" i="37" s="1"/>
  <c r="K351" i="2"/>
  <c r="B362" i="34" s="1"/>
  <c r="L351" i="2"/>
  <c r="M351"/>
  <c r="N351"/>
  <c r="O351"/>
  <c r="P351"/>
  <c r="Q351"/>
  <c r="R351"/>
  <c r="B352"/>
  <c r="D352"/>
  <c r="B363" i="22" s="1"/>
  <c r="E352" i="2"/>
  <c r="B363" i="25" s="1"/>
  <c r="F352" i="2"/>
  <c r="G352"/>
  <c r="B363" i="28" s="1"/>
  <c r="C363" s="1"/>
  <c r="H352" i="2"/>
  <c r="I352"/>
  <c r="B363" i="31" s="1"/>
  <c r="J352" i="2"/>
  <c r="B363" i="37" s="1"/>
  <c r="K352" i="2"/>
  <c r="B363" i="34" s="1"/>
  <c r="L352" i="2"/>
  <c r="M352"/>
  <c r="N352"/>
  <c r="O352"/>
  <c r="P352"/>
  <c r="Q352"/>
  <c r="R352"/>
  <c r="B353"/>
  <c r="D353"/>
  <c r="B364" i="22" s="1"/>
  <c r="E353" i="2"/>
  <c r="B364" i="25" s="1"/>
  <c r="F353" i="2"/>
  <c r="G353"/>
  <c r="B364" i="28" s="1"/>
  <c r="C364" s="1"/>
  <c r="H353" i="2"/>
  <c r="I353"/>
  <c r="B364" i="31" s="1"/>
  <c r="J353" i="2"/>
  <c r="B364" i="37" s="1"/>
  <c r="K353" i="2"/>
  <c r="B364" i="34" s="1"/>
  <c r="L353" i="2"/>
  <c r="M353"/>
  <c r="N353"/>
  <c r="O353"/>
  <c r="P353"/>
  <c r="Q353"/>
  <c r="R353"/>
  <c r="B354"/>
  <c r="D354"/>
  <c r="B365" i="22" s="1"/>
  <c r="E354" i="2"/>
  <c r="B365" i="25" s="1"/>
  <c r="F354" i="2"/>
  <c r="G354"/>
  <c r="B365" i="28" s="1"/>
  <c r="C365" s="1"/>
  <c r="H354" i="2"/>
  <c r="I354"/>
  <c r="B365" i="31" s="1"/>
  <c r="J354" i="2"/>
  <c r="B365" i="37" s="1"/>
  <c r="K354" i="2"/>
  <c r="B365" i="34" s="1"/>
  <c r="L354" i="2"/>
  <c r="M354"/>
  <c r="N354"/>
  <c r="O354"/>
  <c r="P354"/>
  <c r="Q354"/>
  <c r="R354"/>
  <c r="B355"/>
  <c r="D355"/>
  <c r="B366" i="22" s="1"/>
  <c r="E355" i="2"/>
  <c r="B366" i="25" s="1"/>
  <c r="F355" i="2"/>
  <c r="G355"/>
  <c r="B366" i="28" s="1"/>
  <c r="C366" s="1"/>
  <c r="H355" i="2"/>
  <c r="I355"/>
  <c r="B366" i="31" s="1"/>
  <c r="J355" i="2"/>
  <c r="B366" i="37" s="1"/>
  <c r="K355" i="2"/>
  <c r="B366" i="34" s="1"/>
  <c r="L355" i="2"/>
  <c r="M355"/>
  <c r="N355"/>
  <c r="O355"/>
  <c r="P355"/>
  <c r="Q355"/>
  <c r="R355"/>
  <c r="B356"/>
  <c r="D356"/>
  <c r="B367" i="22" s="1"/>
  <c r="E356" i="2"/>
  <c r="B367" i="25" s="1"/>
  <c r="F356" i="2"/>
  <c r="G356"/>
  <c r="B367" i="28" s="1"/>
  <c r="C367" s="1"/>
  <c r="H356" i="2"/>
  <c r="I356"/>
  <c r="B367" i="31" s="1"/>
  <c r="J356" i="2"/>
  <c r="B367" i="37" s="1"/>
  <c r="K356" i="2"/>
  <c r="B367" i="34" s="1"/>
  <c r="L356" i="2"/>
  <c r="M356"/>
  <c r="N356"/>
  <c r="O356"/>
  <c r="P356"/>
  <c r="Q356"/>
  <c r="R356"/>
  <c r="B357"/>
  <c r="D357"/>
  <c r="B368" i="22" s="1"/>
  <c r="E357" i="2"/>
  <c r="B368" i="25" s="1"/>
  <c r="F357" i="2"/>
  <c r="G357"/>
  <c r="B368" i="28" s="1"/>
  <c r="C368" s="1"/>
  <c r="H357" i="2"/>
  <c r="I357"/>
  <c r="B368" i="31" s="1"/>
  <c r="J357" i="2"/>
  <c r="B368" i="37" s="1"/>
  <c r="K357" i="2"/>
  <c r="B368" i="34" s="1"/>
  <c r="L357" i="2"/>
  <c r="M357"/>
  <c r="N357"/>
  <c r="O357"/>
  <c r="P357"/>
  <c r="Q357"/>
  <c r="R357"/>
  <c r="B358"/>
  <c r="D358"/>
  <c r="B369" i="22" s="1"/>
  <c r="E358" i="2"/>
  <c r="B369" i="25" s="1"/>
  <c r="F358" i="2"/>
  <c r="G358"/>
  <c r="B369" i="28" s="1"/>
  <c r="C369" s="1"/>
  <c r="H358" i="2"/>
  <c r="I358"/>
  <c r="B369" i="31" s="1"/>
  <c r="J358" i="2"/>
  <c r="B369" i="37" s="1"/>
  <c r="K358" i="2"/>
  <c r="B369" i="34" s="1"/>
  <c r="L358" i="2"/>
  <c r="M358"/>
  <c r="N358"/>
  <c r="O358"/>
  <c r="P358"/>
  <c r="Q358"/>
  <c r="R358"/>
  <c r="B359"/>
  <c r="D359"/>
  <c r="B370" i="22" s="1"/>
  <c r="E359" i="2"/>
  <c r="B370" i="25" s="1"/>
  <c r="F359" i="2"/>
  <c r="G359"/>
  <c r="B370" i="28" s="1"/>
  <c r="C370" s="1"/>
  <c r="H359" i="2"/>
  <c r="I359"/>
  <c r="B370" i="31" s="1"/>
  <c r="J359" i="2"/>
  <c r="B370" i="37" s="1"/>
  <c r="K359" i="2"/>
  <c r="B370" i="34" s="1"/>
  <c r="L359" i="2"/>
  <c r="M359"/>
  <c r="N359"/>
  <c r="O359"/>
  <c r="P359"/>
  <c r="Q359"/>
  <c r="R359"/>
  <c r="B360"/>
  <c r="D360"/>
  <c r="B371" i="22" s="1"/>
  <c r="E360" i="2"/>
  <c r="B371" i="25" s="1"/>
  <c r="F360" i="2"/>
  <c r="G360"/>
  <c r="B371" i="28" s="1"/>
  <c r="C371" s="1"/>
  <c r="H360" i="2"/>
  <c r="I360"/>
  <c r="B371" i="31" s="1"/>
  <c r="J360" i="2"/>
  <c r="B371" i="37" s="1"/>
  <c r="K360" i="2"/>
  <c r="B371" i="34" s="1"/>
  <c r="L360" i="2"/>
  <c r="M360"/>
  <c r="N360"/>
  <c r="O360"/>
  <c r="P360"/>
  <c r="Q360"/>
  <c r="R360"/>
  <c r="B361"/>
  <c r="D361"/>
  <c r="B372" i="22" s="1"/>
  <c r="E361" i="2"/>
  <c r="B372" i="25" s="1"/>
  <c r="F361" i="2"/>
  <c r="G361"/>
  <c r="B372" i="28" s="1"/>
  <c r="C372" s="1"/>
  <c r="H361" i="2"/>
  <c r="I361"/>
  <c r="B372" i="31" s="1"/>
  <c r="J361" i="2"/>
  <c r="B372" i="37" s="1"/>
  <c r="K361" i="2"/>
  <c r="B372" i="34" s="1"/>
  <c r="L361" i="2"/>
  <c r="M361"/>
  <c r="N361"/>
  <c r="O361"/>
  <c r="P361"/>
  <c r="Q361"/>
  <c r="R361"/>
  <c r="B314"/>
  <c r="D314"/>
  <c r="B325" i="22" s="1"/>
  <c r="E314" i="2"/>
  <c r="B325" i="25" s="1"/>
  <c r="F314" i="2"/>
  <c r="G314"/>
  <c r="B325" i="28" s="1"/>
  <c r="C325" s="1"/>
  <c r="H314" i="2"/>
  <c r="I314"/>
  <c r="B325" i="31" s="1"/>
  <c r="J314" i="2"/>
  <c r="B325" i="37" s="1"/>
  <c r="K314" i="2"/>
  <c r="B325" i="34" s="1"/>
  <c r="L314" i="2"/>
  <c r="M314"/>
  <c r="N314"/>
  <c r="O314"/>
  <c r="P314"/>
  <c r="Q314"/>
  <c r="R314"/>
  <c r="B315"/>
  <c r="D315"/>
  <c r="B326" i="22" s="1"/>
  <c r="E315" i="2"/>
  <c r="B326" i="25" s="1"/>
  <c r="F315" i="2"/>
  <c r="G315"/>
  <c r="B326" i="28" s="1"/>
  <c r="C326" s="1"/>
  <c r="H315" i="2"/>
  <c r="I315"/>
  <c r="B326" i="31" s="1"/>
  <c r="J315" i="2"/>
  <c r="B326" i="37" s="1"/>
  <c r="K315" i="2"/>
  <c r="B326" i="34" s="1"/>
  <c r="L315" i="2"/>
  <c r="M315"/>
  <c r="N315"/>
  <c r="O315"/>
  <c r="P315"/>
  <c r="Q315"/>
  <c r="R315"/>
  <c r="B316"/>
  <c r="D316"/>
  <c r="B327" i="22" s="1"/>
  <c r="E316" i="2"/>
  <c r="B327" i="25" s="1"/>
  <c r="F316" i="2"/>
  <c r="G316"/>
  <c r="B327" i="28" s="1"/>
  <c r="C327" s="1"/>
  <c r="H316" i="2"/>
  <c r="I316"/>
  <c r="B327" i="31" s="1"/>
  <c r="J316" i="2"/>
  <c r="B327" i="37" s="1"/>
  <c r="K316" i="2"/>
  <c r="B327" i="34" s="1"/>
  <c r="L316" i="2"/>
  <c r="M316"/>
  <c r="N316"/>
  <c r="O316"/>
  <c r="P316"/>
  <c r="Q316"/>
  <c r="R316"/>
  <c r="B317"/>
  <c r="D317"/>
  <c r="B328" i="22" s="1"/>
  <c r="E317" i="2"/>
  <c r="B328" i="25" s="1"/>
  <c r="F317" i="2"/>
  <c r="G317"/>
  <c r="B328" i="28" s="1"/>
  <c r="C328" s="1"/>
  <c r="H317" i="2"/>
  <c r="I317"/>
  <c r="B328" i="31" s="1"/>
  <c r="J317" i="2"/>
  <c r="B328" i="37" s="1"/>
  <c r="K317" i="2"/>
  <c r="B328" i="34" s="1"/>
  <c r="L317" i="2"/>
  <c r="M317"/>
  <c r="N317"/>
  <c r="O317"/>
  <c r="P317"/>
  <c r="Q317"/>
  <c r="R317"/>
  <c r="B318"/>
  <c r="D318"/>
  <c r="B329" i="22" s="1"/>
  <c r="E318" i="2"/>
  <c r="B329" i="25" s="1"/>
  <c r="F318" i="2"/>
  <c r="G318"/>
  <c r="B329" i="28" s="1"/>
  <c r="C329" s="1"/>
  <c r="H318" i="2"/>
  <c r="I318"/>
  <c r="B329" i="31" s="1"/>
  <c r="J318" i="2"/>
  <c r="B329" i="37" s="1"/>
  <c r="K318" i="2"/>
  <c r="B329" i="34" s="1"/>
  <c r="L318" i="2"/>
  <c r="M318"/>
  <c r="N318"/>
  <c r="O318"/>
  <c r="P318"/>
  <c r="Q318"/>
  <c r="R318"/>
  <c r="B319"/>
  <c r="D319"/>
  <c r="B330" i="22" s="1"/>
  <c r="E319" i="2"/>
  <c r="B330" i="25" s="1"/>
  <c r="F319" i="2"/>
  <c r="G319"/>
  <c r="B330" i="28" s="1"/>
  <c r="C330" s="1"/>
  <c r="H319" i="2"/>
  <c r="I319"/>
  <c r="B330" i="31" s="1"/>
  <c r="J319" i="2"/>
  <c r="B330" i="37" s="1"/>
  <c r="K319" i="2"/>
  <c r="B330" i="34" s="1"/>
  <c r="L319" i="2"/>
  <c r="M319"/>
  <c r="N319"/>
  <c r="O319"/>
  <c r="P319"/>
  <c r="Q319"/>
  <c r="R319"/>
  <c r="B320"/>
  <c r="D320"/>
  <c r="B331" i="22" s="1"/>
  <c r="E320" i="2"/>
  <c r="B331" i="25" s="1"/>
  <c r="F320" i="2"/>
  <c r="G320"/>
  <c r="B331" i="28" s="1"/>
  <c r="C331" s="1"/>
  <c r="H320" i="2"/>
  <c r="I320"/>
  <c r="B331" i="31" s="1"/>
  <c r="J320" i="2"/>
  <c r="B331" i="37" s="1"/>
  <c r="K320" i="2"/>
  <c r="B331" i="34" s="1"/>
  <c r="L320" i="2"/>
  <c r="M320"/>
  <c r="N320"/>
  <c r="O320"/>
  <c r="P320"/>
  <c r="Q320"/>
  <c r="R320"/>
  <c r="B321"/>
  <c r="D321"/>
  <c r="B332" i="22" s="1"/>
  <c r="E321" i="2"/>
  <c r="B332" i="25" s="1"/>
  <c r="F321" i="2"/>
  <c r="G321"/>
  <c r="B332" i="28" s="1"/>
  <c r="C332" s="1"/>
  <c r="H321" i="2"/>
  <c r="I321"/>
  <c r="B332" i="31" s="1"/>
  <c r="J321" i="2"/>
  <c r="B332" i="37" s="1"/>
  <c r="K321" i="2"/>
  <c r="B332" i="34" s="1"/>
  <c r="L321" i="2"/>
  <c r="M321"/>
  <c r="N321"/>
  <c r="O321"/>
  <c r="P321"/>
  <c r="Q321"/>
  <c r="R321"/>
  <c r="B322"/>
  <c r="D322"/>
  <c r="B333" i="22" s="1"/>
  <c r="E322" i="2"/>
  <c r="B333" i="25" s="1"/>
  <c r="F322" i="2"/>
  <c r="G322"/>
  <c r="B333" i="28" s="1"/>
  <c r="C333" s="1"/>
  <c r="H322" i="2"/>
  <c r="I322"/>
  <c r="B333" i="31" s="1"/>
  <c r="J322" i="2"/>
  <c r="B333" i="37" s="1"/>
  <c r="K322" i="2"/>
  <c r="B333" i="34" s="1"/>
  <c r="L322" i="2"/>
  <c r="M322"/>
  <c r="N322"/>
  <c r="O322"/>
  <c r="P322"/>
  <c r="Q322"/>
  <c r="R322"/>
  <c r="B323"/>
  <c r="D323"/>
  <c r="B334" i="22" s="1"/>
  <c r="E323" i="2"/>
  <c r="B334" i="25" s="1"/>
  <c r="F323" i="2"/>
  <c r="G323"/>
  <c r="B334" i="28" s="1"/>
  <c r="C334" s="1"/>
  <c r="H323" i="2"/>
  <c r="I323"/>
  <c r="B334" i="31" s="1"/>
  <c r="J323" i="2"/>
  <c r="B334" i="37" s="1"/>
  <c r="K323" i="2"/>
  <c r="B334" i="34" s="1"/>
  <c r="L323" i="2"/>
  <c r="M323"/>
  <c r="N323"/>
  <c r="O323"/>
  <c r="P323"/>
  <c r="Q323"/>
  <c r="R323"/>
  <c r="B324"/>
  <c r="D324"/>
  <c r="B335" i="22" s="1"/>
  <c r="E324" i="2"/>
  <c r="B335" i="25" s="1"/>
  <c r="F324" i="2"/>
  <c r="G324"/>
  <c r="B335" i="28" s="1"/>
  <c r="C335" s="1"/>
  <c r="H324" i="2"/>
  <c r="I324"/>
  <c r="B335" i="31" s="1"/>
  <c r="J324" i="2"/>
  <c r="B335" i="37" s="1"/>
  <c r="K324" i="2"/>
  <c r="B335" i="34" s="1"/>
  <c r="L324" i="2"/>
  <c r="M324"/>
  <c r="N324"/>
  <c r="O324"/>
  <c r="P324"/>
  <c r="Q324"/>
  <c r="R324"/>
  <c r="B325"/>
  <c r="D325"/>
  <c r="B336" i="22" s="1"/>
  <c r="E325" i="2"/>
  <c r="B336" i="25" s="1"/>
  <c r="F325" i="2"/>
  <c r="G325"/>
  <c r="B336" i="28" s="1"/>
  <c r="C336" s="1"/>
  <c r="H325" i="2"/>
  <c r="I325"/>
  <c r="B336" i="31" s="1"/>
  <c r="J325" i="2"/>
  <c r="B336" i="37" s="1"/>
  <c r="K325" i="2"/>
  <c r="B336" i="34" s="1"/>
  <c r="L325" i="2"/>
  <c r="M325"/>
  <c r="N325"/>
  <c r="O325"/>
  <c r="P325"/>
  <c r="Q325"/>
  <c r="R325"/>
  <c r="B326"/>
  <c r="D326"/>
  <c r="B337" i="22" s="1"/>
  <c r="E326" i="2"/>
  <c r="B337" i="25" s="1"/>
  <c r="F326" i="2"/>
  <c r="G326"/>
  <c r="B337" i="28" s="1"/>
  <c r="C337" s="1"/>
  <c r="H326" i="2"/>
  <c r="I326"/>
  <c r="B337" i="31" s="1"/>
  <c r="J326" i="2"/>
  <c r="B337" i="37" s="1"/>
  <c r="K326" i="2"/>
  <c r="B337" i="34" s="1"/>
  <c r="L326" i="2"/>
  <c r="M326"/>
  <c r="N326"/>
  <c r="O326"/>
  <c r="P326"/>
  <c r="Q326"/>
  <c r="R326"/>
  <c r="B327"/>
  <c r="D327"/>
  <c r="B338" i="22" s="1"/>
  <c r="E327" i="2"/>
  <c r="B338" i="25" s="1"/>
  <c r="F327" i="2"/>
  <c r="G327"/>
  <c r="B338" i="28" s="1"/>
  <c r="C338" s="1"/>
  <c r="H327" i="2"/>
  <c r="I327"/>
  <c r="B338" i="31" s="1"/>
  <c r="J327" i="2"/>
  <c r="B338" i="37" s="1"/>
  <c r="K327" i="2"/>
  <c r="B338" i="34" s="1"/>
  <c r="L327" i="2"/>
  <c r="M327"/>
  <c r="N327"/>
  <c r="O327"/>
  <c r="P327"/>
  <c r="Q327"/>
  <c r="R327"/>
  <c r="B328"/>
  <c r="D328"/>
  <c r="B339" i="22" s="1"/>
  <c r="E328" i="2"/>
  <c r="B339" i="25" s="1"/>
  <c r="F328" i="2"/>
  <c r="G328"/>
  <c r="B339" i="28" s="1"/>
  <c r="C339" s="1"/>
  <c r="H328" i="2"/>
  <c r="I328"/>
  <c r="B339" i="31" s="1"/>
  <c r="J328" i="2"/>
  <c r="B339" i="37" s="1"/>
  <c r="K328" i="2"/>
  <c r="B339" i="34" s="1"/>
  <c r="L328" i="2"/>
  <c r="M328"/>
  <c r="N328"/>
  <c r="O328"/>
  <c r="P328"/>
  <c r="Q328"/>
  <c r="R328"/>
  <c r="B329"/>
  <c r="D329"/>
  <c r="B340" i="22" s="1"/>
  <c r="E329" i="2"/>
  <c r="B340" i="25" s="1"/>
  <c r="F329" i="2"/>
  <c r="G329"/>
  <c r="B340" i="28" s="1"/>
  <c r="C340" s="1"/>
  <c r="H329" i="2"/>
  <c r="I329"/>
  <c r="B340" i="31" s="1"/>
  <c r="J329" i="2"/>
  <c r="B340" i="37" s="1"/>
  <c r="K329" i="2"/>
  <c r="B340" i="34" s="1"/>
  <c r="L329" i="2"/>
  <c r="M329"/>
  <c r="N329"/>
  <c r="O329"/>
  <c r="P329"/>
  <c r="Q329"/>
  <c r="R329"/>
  <c r="B330"/>
  <c r="D330"/>
  <c r="B341" i="22" s="1"/>
  <c r="E330" i="2"/>
  <c r="B341" i="25" s="1"/>
  <c r="F330" i="2"/>
  <c r="G330"/>
  <c r="B341" i="28" s="1"/>
  <c r="C341" s="1"/>
  <c r="H330" i="2"/>
  <c r="I330"/>
  <c r="B341" i="31" s="1"/>
  <c r="J330" i="2"/>
  <c r="B341" i="37" s="1"/>
  <c r="K330" i="2"/>
  <c r="B341" i="34" s="1"/>
  <c r="L330" i="2"/>
  <c r="M330"/>
  <c r="N330"/>
  <c r="O330"/>
  <c r="P330"/>
  <c r="Q330"/>
  <c r="R330"/>
  <c r="B331"/>
  <c r="D331"/>
  <c r="B342" i="22" s="1"/>
  <c r="E331" i="2"/>
  <c r="B342" i="25" s="1"/>
  <c r="F331" i="2"/>
  <c r="G331"/>
  <c r="B342" i="28" s="1"/>
  <c r="C342" s="1"/>
  <c r="H331" i="2"/>
  <c r="I331"/>
  <c r="B342" i="31" s="1"/>
  <c r="J331" i="2"/>
  <c r="B342" i="37" s="1"/>
  <c r="K331" i="2"/>
  <c r="B342" i="34" s="1"/>
  <c r="L331" i="2"/>
  <c r="M331"/>
  <c r="N331"/>
  <c r="O331"/>
  <c r="P331"/>
  <c r="Q331"/>
  <c r="R331"/>
  <c r="B332"/>
  <c r="D332"/>
  <c r="B343" i="22" s="1"/>
  <c r="E332" i="2"/>
  <c r="B343" i="25" s="1"/>
  <c r="F332" i="2"/>
  <c r="G332"/>
  <c r="B343" i="28" s="1"/>
  <c r="C343" s="1"/>
  <c r="H332" i="2"/>
  <c r="I332"/>
  <c r="B343" i="31" s="1"/>
  <c r="J332" i="2"/>
  <c r="B343" i="37" s="1"/>
  <c r="K332" i="2"/>
  <c r="B343" i="34" s="1"/>
  <c r="L332" i="2"/>
  <c r="M332"/>
  <c r="N332"/>
  <c r="O332"/>
  <c r="P332"/>
  <c r="Q332"/>
  <c r="R332"/>
  <c r="B333"/>
  <c r="D333"/>
  <c r="B344" i="22" s="1"/>
  <c r="E333" i="2"/>
  <c r="B344" i="25" s="1"/>
  <c r="F333" i="2"/>
  <c r="G333"/>
  <c r="B344" i="28" s="1"/>
  <c r="C344" s="1"/>
  <c r="H333" i="2"/>
  <c r="I333"/>
  <c r="B344" i="31" s="1"/>
  <c r="J333" i="2"/>
  <c r="B344" i="37" s="1"/>
  <c r="K333" i="2"/>
  <c r="B344" i="34" s="1"/>
  <c r="L333" i="2"/>
  <c r="M333"/>
  <c r="N333"/>
  <c r="O333"/>
  <c r="P333"/>
  <c r="Q333"/>
  <c r="R333"/>
  <c r="B334"/>
  <c r="D334"/>
  <c r="B345" i="22" s="1"/>
  <c r="E334" i="2"/>
  <c r="B345" i="25" s="1"/>
  <c r="F334" i="2"/>
  <c r="G334"/>
  <c r="B345" i="28" s="1"/>
  <c r="C345" s="1"/>
  <c r="H334" i="2"/>
  <c r="I334"/>
  <c r="B345" i="31" s="1"/>
  <c r="J334" i="2"/>
  <c r="B345" i="37" s="1"/>
  <c r="K334" i="2"/>
  <c r="B345" i="34" s="1"/>
  <c r="L334" i="2"/>
  <c r="M334"/>
  <c r="N334"/>
  <c r="O334"/>
  <c r="P334"/>
  <c r="Q334"/>
  <c r="R334"/>
  <c r="B335"/>
  <c r="D335"/>
  <c r="B346" i="22" s="1"/>
  <c r="E335" i="2"/>
  <c r="B346" i="25" s="1"/>
  <c r="F335" i="2"/>
  <c r="G335"/>
  <c r="B346" i="28" s="1"/>
  <c r="C346" s="1"/>
  <c r="H335" i="2"/>
  <c r="I335"/>
  <c r="B346" i="31" s="1"/>
  <c r="J335" i="2"/>
  <c r="B346" i="37" s="1"/>
  <c r="K335" i="2"/>
  <c r="B346" i="34" s="1"/>
  <c r="L335" i="2"/>
  <c r="M335"/>
  <c r="N335"/>
  <c r="O335"/>
  <c r="P335"/>
  <c r="Q335"/>
  <c r="R335"/>
  <c r="B336"/>
  <c r="D336"/>
  <c r="B347" i="22" s="1"/>
  <c r="E336" i="2"/>
  <c r="B347" i="25" s="1"/>
  <c r="F336" i="2"/>
  <c r="G336"/>
  <c r="B347" i="28" s="1"/>
  <c r="C347" s="1"/>
  <c r="H336" i="2"/>
  <c r="I336"/>
  <c r="B347" i="31" s="1"/>
  <c r="J336" i="2"/>
  <c r="B347" i="37" s="1"/>
  <c r="K336" i="2"/>
  <c r="B347" i="34" s="1"/>
  <c r="L336" i="2"/>
  <c r="M336"/>
  <c r="N336"/>
  <c r="O336"/>
  <c r="P336"/>
  <c r="Q336"/>
  <c r="R336"/>
  <c r="B337"/>
  <c r="D337"/>
  <c r="B348" i="22" s="1"/>
  <c r="E337" i="2"/>
  <c r="B348" i="25" s="1"/>
  <c r="F337" i="2"/>
  <c r="G337"/>
  <c r="B348" i="28" s="1"/>
  <c r="C348" s="1"/>
  <c r="H337" i="2"/>
  <c r="I337"/>
  <c r="B348" i="31" s="1"/>
  <c r="J337" i="2"/>
  <c r="B348" i="37" s="1"/>
  <c r="K337" i="2"/>
  <c r="B348" i="34" s="1"/>
  <c r="L337" i="2"/>
  <c r="M337"/>
  <c r="N337"/>
  <c r="O337"/>
  <c r="P337"/>
  <c r="Q337"/>
  <c r="R337"/>
  <c r="B290"/>
  <c r="D290"/>
  <c r="B301" i="22" s="1"/>
  <c r="E290" i="2"/>
  <c r="B301" i="25" s="1"/>
  <c r="F290" i="2"/>
  <c r="G290"/>
  <c r="B301" i="28" s="1"/>
  <c r="C301" s="1"/>
  <c r="H290" i="2"/>
  <c r="I290"/>
  <c r="B301" i="31" s="1"/>
  <c r="J290" i="2"/>
  <c r="B301" i="37" s="1"/>
  <c r="K290" i="2"/>
  <c r="B301" i="34" s="1"/>
  <c r="L290" i="2"/>
  <c r="M290"/>
  <c r="N290"/>
  <c r="O290"/>
  <c r="P290"/>
  <c r="Q290"/>
  <c r="R290"/>
  <c r="B291"/>
  <c r="D291"/>
  <c r="B302" i="22" s="1"/>
  <c r="E291" i="2"/>
  <c r="B302" i="25" s="1"/>
  <c r="F291" i="2"/>
  <c r="G291"/>
  <c r="B302" i="28" s="1"/>
  <c r="C302" s="1"/>
  <c r="H291" i="2"/>
  <c r="I291"/>
  <c r="B302" i="31" s="1"/>
  <c r="J291" i="2"/>
  <c r="B302" i="37" s="1"/>
  <c r="K291" i="2"/>
  <c r="B302" i="34" s="1"/>
  <c r="L291" i="2"/>
  <c r="M291"/>
  <c r="N291"/>
  <c r="O291"/>
  <c r="P291"/>
  <c r="Q291"/>
  <c r="R291"/>
  <c r="B292"/>
  <c r="D292"/>
  <c r="B303" i="22" s="1"/>
  <c r="E292" i="2"/>
  <c r="B303" i="25" s="1"/>
  <c r="F292" i="2"/>
  <c r="G292"/>
  <c r="B303" i="28" s="1"/>
  <c r="C303" s="1"/>
  <c r="H292" i="2"/>
  <c r="I292"/>
  <c r="B303" i="31" s="1"/>
  <c r="J292" i="2"/>
  <c r="B303" i="37" s="1"/>
  <c r="K292" i="2"/>
  <c r="B303" i="34" s="1"/>
  <c r="L292" i="2"/>
  <c r="M292"/>
  <c r="N292"/>
  <c r="O292"/>
  <c r="P292"/>
  <c r="Q292"/>
  <c r="R292"/>
  <c r="B293"/>
  <c r="D293"/>
  <c r="B304" i="22" s="1"/>
  <c r="E293" i="2"/>
  <c r="B304" i="25" s="1"/>
  <c r="F293" i="2"/>
  <c r="G293"/>
  <c r="B304" i="28" s="1"/>
  <c r="C304" s="1"/>
  <c r="H293" i="2"/>
  <c r="I293"/>
  <c r="B304" i="31" s="1"/>
  <c r="J293" i="2"/>
  <c r="B304" i="37" s="1"/>
  <c r="K293" i="2"/>
  <c r="B304" i="34" s="1"/>
  <c r="L293" i="2"/>
  <c r="M293"/>
  <c r="N293"/>
  <c r="O293"/>
  <c r="P293"/>
  <c r="Q293"/>
  <c r="R293"/>
  <c r="B294"/>
  <c r="D294"/>
  <c r="B305" i="22" s="1"/>
  <c r="E294" i="2"/>
  <c r="B305" i="25" s="1"/>
  <c r="F294" i="2"/>
  <c r="G294"/>
  <c r="B305" i="28" s="1"/>
  <c r="C305" s="1"/>
  <c r="H294" i="2"/>
  <c r="I294"/>
  <c r="B305" i="31" s="1"/>
  <c r="J294" i="2"/>
  <c r="B305" i="37" s="1"/>
  <c r="K294" i="2"/>
  <c r="B305" i="34" s="1"/>
  <c r="L294" i="2"/>
  <c r="M294"/>
  <c r="N294"/>
  <c r="O294"/>
  <c r="P294"/>
  <c r="Q294"/>
  <c r="R294"/>
  <c r="B295"/>
  <c r="D295"/>
  <c r="B306" i="22" s="1"/>
  <c r="E295" i="2"/>
  <c r="B306" i="25" s="1"/>
  <c r="F295" i="2"/>
  <c r="G295"/>
  <c r="B306" i="28" s="1"/>
  <c r="C306" s="1"/>
  <c r="H295" i="2"/>
  <c r="I295"/>
  <c r="B306" i="31" s="1"/>
  <c r="J295" i="2"/>
  <c r="B306" i="37" s="1"/>
  <c r="K295" i="2"/>
  <c r="B306" i="34" s="1"/>
  <c r="L295" i="2"/>
  <c r="M295"/>
  <c r="N295"/>
  <c r="O295"/>
  <c r="P295"/>
  <c r="Q295"/>
  <c r="R295"/>
  <c r="B296"/>
  <c r="D296"/>
  <c r="B307" i="22" s="1"/>
  <c r="E296" i="2"/>
  <c r="B307" i="25" s="1"/>
  <c r="F296" i="2"/>
  <c r="G296"/>
  <c r="B307" i="28" s="1"/>
  <c r="C307" s="1"/>
  <c r="H296" i="2"/>
  <c r="I296"/>
  <c r="B307" i="31" s="1"/>
  <c r="J296" i="2"/>
  <c r="B307" i="37" s="1"/>
  <c r="K296" i="2"/>
  <c r="B307" i="34" s="1"/>
  <c r="L296" i="2"/>
  <c r="M296"/>
  <c r="N296"/>
  <c r="O296"/>
  <c r="P296"/>
  <c r="Q296"/>
  <c r="R296"/>
  <c r="B297"/>
  <c r="D297"/>
  <c r="B308" i="22" s="1"/>
  <c r="E297" i="2"/>
  <c r="B308" i="25" s="1"/>
  <c r="F297" i="2"/>
  <c r="G297"/>
  <c r="B308" i="28" s="1"/>
  <c r="C308" s="1"/>
  <c r="H297" i="2"/>
  <c r="I297"/>
  <c r="B308" i="31" s="1"/>
  <c r="J297" i="2"/>
  <c r="B308" i="37" s="1"/>
  <c r="K297" i="2"/>
  <c r="B308" i="34" s="1"/>
  <c r="L297" i="2"/>
  <c r="M297"/>
  <c r="N297"/>
  <c r="O297"/>
  <c r="P297"/>
  <c r="Q297"/>
  <c r="R297"/>
  <c r="B298"/>
  <c r="D298"/>
  <c r="B309" i="22" s="1"/>
  <c r="E298" i="2"/>
  <c r="B309" i="25" s="1"/>
  <c r="F298" i="2"/>
  <c r="G298"/>
  <c r="B309" i="28" s="1"/>
  <c r="C309" s="1"/>
  <c r="H298" i="2"/>
  <c r="I298"/>
  <c r="B309" i="31" s="1"/>
  <c r="J298" i="2"/>
  <c r="B309" i="37" s="1"/>
  <c r="K298" i="2"/>
  <c r="B309" i="34" s="1"/>
  <c r="L298" i="2"/>
  <c r="M298"/>
  <c r="N298"/>
  <c r="O298"/>
  <c r="P298"/>
  <c r="Q298"/>
  <c r="R298"/>
  <c r="B299"/>
  <c r="D299"/>
  <c r="B310" i="22" s="1"/>
  <c r="E299" i="2"/>
  <c r="B310" i="25" s="1"/>
  <c r="F299" i="2"/>
  <c r="G299"/>
  <c r="B310" i="28" s="1"/>
  <c r="C310" s="1"/>
  <c r="H299" i="2"/>
  <c r="I299"/>
  <c r="B310" i="31" s="1"/>
  <c r="J299" i="2"/>
  <c r="B310" i="37" s="1"/>
  <c r="K299" i="2"/>
  <c r="B310" i="34" s="1"/>
  <c r="L299" i="2"/>
  <c r="M299"/>
  <c r="N299"/>
  <c r="O299"/>
  <c r="P299"/>
  <c r="Q299"/>
  <c r="R299"/>
  <c r="B300"/>
  <c r="D300"/>
  <c r="B311" i="22" s="1"/>
  <c r="E300" i="2"/>
  <c r="B311" i="25" s="1"/>
  <c r="F300" i="2"/>
  <c r="G300"/>
  <c r="B311" i="28" s="1"/>
  <c r="C311" s="1"/>
  <c r="H300" i="2"/>
  <c r="I300"/>
  <c r="B311" i="31" s="1"/>
  <c r="J300" i="2"/>
  <c r="B311" i="37" s="1"/>
  <c r="K300" i="2"/>
  <c r="B311" i="34" s="1"/>
  <c r="L300" i="2"/>
  <c r="M300"/>
  <c r="N300"/>
  <c r="O300"/>
  <c r="P300"/>
  <c r="Q300"/>
  <c r="R300"/>
  <c r="B301"/>
  <c r="D301"/>
  <c r="B312" i="22" s="1"/>
  <c r="E301" i="2"/>
  <c r="B312" i="25" s="1"/>
  <c r="F301" i="2"/>
  <c r="G301"/>
  <c r="B312" i="28" s="1"/>
  <c r="C312" s="1"/>
  <c r="H301" i="2"/>
  <c r="I301"/>
  <c r="B312" i="31" s="1"/>
  <c r="J301" i="2"/>
  <c r="B312" i="37" s="1"/>
  <c r="K301" i="2"/>
  <c r="B312" i="34" s="1"/>
  <c r="L301" i="2"/>
  <c r="M301"/>
  <c r="N301"/>
  <c r="O301"/>
  <c r="P301"/>
  <c r="Q301"/>
  <c r="R301"/>
  <c r="B302"/>
  <c r="D302"/>
  <c r="B313" i="22" s="1"/>
  <c r="E302" i="2"/>
  <c r="B313" i="25" s="1"/>
  <c r="F302" i="2"/>
  <c r="G302"/>
  <c r="B313" i="28" s="1"/>
  <c r="C313" s="1"/>
  <c r="H302" i="2"/>
  <c r="I302"/>
  <c r="B313" i="31" s="1"/>
  <c r="J302" i="2"/>
  <c r="B313" i="37" s="1"/>
  <c r="K302" i="2"/>
  <c r="B313" i="34" s="1"/>
  <c r="L302" i="2"/>
  <c r="M302"/>
  <c r="N302"/>
  <c r="O302"/>
  <c r="P302"/>
  <c r="Q302"/>
  <c r="R302"/>
  <c r="B303"/>
  <c r="D303"/>
  <c r="B314" i="22" s="1"/>
  <c r="E303" i="2"/>
  <c r="B314" i="25" s="1"/>
  <c r="F303" i="2"/>
  <c r="G303"/>
  <c r="B314" i="28" s="1"/>
  <c r="C314" s="1"/>
  <c r="H303" i="2"/>
  <c r="I303"/>
  <c r="B314" i="31" s="1"/>
  <c r="J303" i="2"/>
  <c r="B314" i="37" s="1"/>
  <c r="K303" i="2"/>
  <c r="B314" i="34" s="1"/>
  <c r="L303" i="2"/>
  <c r="M303"/>
  <c r="N303"/>
  <c r="O303"/>
  <c r="P303"/>
  <c r="Q303"/>
  <c r="R303"/>
  <c r="B304"/>
  <c r="D304"/>
  <c r="B315" i="22" s="1"/>
  <c r="E304" i="2"/>
  <c r="B315" i="25" s="1"/>
  <c r="F304" i="2"/>
  <c r="G304"/>
  <c r="B315" i="28" s="1"/>
  <c r="C315" s="1"/>
  <c r="H304" i="2"/>
  <c r="I304"/>
  <c r="B315" i="31" s="1"/>
  <c r="J304" i="2"/>
  <c r="B315" i="37" s="1"/>
  <c r="K304" i="2"/>
  <c r="B315" i="34" s="1"/>
  <c r="L304" i="2"/>
  <c r="M304"/>
  <c r="N304"/>
  <c r="O304"/>
  <c r="P304"/>
  <c r="Q304"/>
  <c r="R304"/>
  <c r="B305"/>
  <c r="D305"/>
  <c r="B316" i="22" s="1"/>
  <c r="E305" i="2"/>
  <c r="B316" i="25" s="1"/>
  <c r="F305" i="2"/>
  <c r="G305"/>
  <c r="B316" i="28" s="1"/>
  <c r="C316" s="1"/>
  <c r="H305" i="2"/>
  <c r="I305"/>
  <c r="B316" i="31" s="1"/>
  <c r="J305" i="2"/>
  <c r="B316" i="37" s="1"/>
  <c r="K305" i="2"/>
  <c r="B316" i="34" s="1"/>
  <c r="L305" i="2"/>
  <c r="M305"/>
  <c r="N305"/>
  <c r="O305"/>
  <c r="P305"/>
  <c r="Q305"/>
  <c r="R305"/>
  <c r="B306"/>
  <c r="D306"/>
  <c r="B317" i="22" s="1"/>
  <c r="E306" i="2"/>
  <c r="B317" i="25" s="1"/>
  <c r="F306" i="2"/>
  <c r="G306"/>
  <c r="B317" i="28" s="1"/>
  <c r="C317" s="1"/>
  <c r="H306" i="2"/>
  <c r="I306"/>
  <c r="B317" i="31" s="1"/>
  <c r="J306" i="2"/>
  <c r="B317" i="37" s="1"/>
  <c r="K306" i="2"/>
  <c r="B317" i="34" s="1"/>
  <c r="L306" i="2"/>
  <c r="M306"/>
  <c r="N306"/>
  <c r="O306"/>
  <c r="P306"/>
  <c r="Q306"/>
  <c r="R306"/>
  <c r="B307"/>
  <c r="D307"/>
  <c r="B318" i="22" s="1"/>
  <c r="E307" i="2"/>
  <c r="B318" i="25" s="1"/>
  <c r="F307" i="2"/>
  <c r="G307"/>
  <c r="B318" i="28" s="1"/>
  <c r="C318" s="1"/>
  <c r="H307" i="2"/>
  <c r="I307"/>
  <c r="B318" i="31" s="1"/>
  <c r="J307" i="2"/>
  <c r="B318" i="37" s="1"/>
  <c r="K307" i="2"/>
  <c r="B318" i="34" s="1"/>
  <c r="L307" i="2"/>
  <c r="M307"/>
  <c r="N307"/>
  <c r="O307"/>
  <c r="P307"/>
  <c r="Q307"/>
  <c r="R307"/>
  <c r="B308"/>
  <c r="D308"/>
  <c r="B319" i="22" s="1"/>
  <c r="E308" i="2"/>
  <c r="B319" i="25" s="1"/>
  <c r="F308" i="2"/>
  <c r="G308"/>
  <c r="B319" i="28" s="1"/>
  <c r="C319" s="1"/>
  <c r="H308" i="2"/>
  <c r="I308"/>
  <c r="B319" i="31" s="1"/>
  <c r="J308" i="2"/>
  <c r="B319" i="37" s="1"/>
  <c r="K308" i="2"/>
  <c r="B319" i="34" s="1"/>
  <c r="L308" i="2"/>
  <c r="M308"/>
  <c r="N308"/>
  <c r="O308"/>
  <c r="P308"/>
  <c r="Q308"/>
  <c r="R308"/>
  <c r="B309"/>
  <c r="D309"/>
  <c r="B320" i="22" s="1"/>
  <c r="E309" i="2"/>
  <c r="B320" i="25" s="1"/>
  <c r="F309" i="2"/>
  <c r="G309"/>
  <c r="B320" i="28" s="1"/>
  <c r="C320" s="1"/>
  <c r="H309" i="2"/>
  <c r="I309"/>
  <c r="B320" i="31" s="1"/>
  <c r="J309" i="2"/>
  <c r="B320" i="37" s="1"/>
  <c r="K309" i="2"/>
  <c r="B320" i="34" s="1"/>
  <c r="L309" i="2"/>
  <c r="M309"/>
  <c r="N309"/>
  <c r="O309"/>
  <c r="P309"/>
  <c r="Q309"/>
  <c r="R309"/>
  <c r="B310"/>
  <c r="D310"/>
  <c r="B321" i="22" s="1"/>
  <c r="E310" i="2"/>
  <c r="B321" i="25" s="1"/>
  <c r="F310" i="2"/>
  <c r="G310"/>
  <c r="B321" i="28" s="1"/>
  <c r="C321" s="1"/>
  <c r="H310" i="2"/>
  <c r="I310"/>
  <c r="B321" i="31" s="1"/>
  <c r="J310" i="2"/>
  <c r="B321" i="37" s="1"/>
  <c r="K310" i="2"/>
  <c r="B321" i="34" s="1"/>
  <c r="L310" i="2"/>
  <c r="M310"/>
  <c r="N310"/>
  <c r="O310"/>
  <c r="P310"/>
  <c r="Q310"/>
  <c r="R310"/>
  <c r="B311"/>
  <c r="D311"/>
  <c r="B322" i="22" s="1"/>
  <c r="E311" i="2"/>
  <c r="B322" i="25" s="1"/>
  <c r="F311" i="2"/>
  <c r="G311"/>
  <c r="B322" i="28" s="1"/>
  <c r="C322" s="1"/>
  <c r="H311" i="2"/>
  <c r="I311"/>
  <c r="B322" i="31" s="1"/>
  <c r="J311" i="2"/>
  <c r="B322" i="37" s="1"/>
  <c r="K311" i="2"/>
  <c r="B322" i="34" s="1"/>
  <c r="L311" i="2"/>
  <c r="M311"/>
  <c r="N311"/>
  <c r="O311"/>
  <c r="P311"/>
  <c r="Q311"/>
  <c r="R311"/>
  <c r="B312"/>
  <c r="D312"/>
  <c r="B323" i="22" s="1"/>
  <c r="E312" i="2"/>
  <c r="B323" i="25" s="1"/>
  <c r="F312" i="2"/>
  <c r="G312"/>
  <c r="B323" i="28" s="1"/>
  <c r="C323" s="1"/>
  <c r="H312" i="2"/>
  <c r="I312"/>
  <c r="B323" i="31" s="1"/>
  <c r="J312" i="2"/>
  <c r="B323" i="37" s="1"/>
  <c r="K312" i="2"/>
  <c r="B323" i="34" s="1"/>
  <c r="L312" i="2"/>
  <c r="M312"/>
  <c r="N312"/>
  <c r="O312"/>
  <c r="P312"/>
  <c r="Q312"/>
  <c r="R312"/>
  <c r="B313"/>
  <c r="D313"/>
  <c r="B324" i="22" s="1"/>
  <c r="E313" i="2"/>
  <c r="B324" i="25" s="1"/>
  <c r="F313" i="2"/>
  <c r="G313"/>
  <c r="B324" i="28" s="1"/>
  <c r="C324" s="1"/>
  <c r="H313" i="2"/>
  <c r="I313"/>
  <c r="B324" i="31" s="1"/>
  <c r="J313" i="2"/>
  <c r="B324" i="37" s="1"/>
  <c r="K313" i="2"/>
  <c r="B324" i="34" s="1"/>
  <c r="L313" i="2"/>
  <c r="M313"/>
  <c r="N313"/>
  <c r="O313"/>
  <c r="P313"/>
  <c r="Q313"/>
  <c r="R313"/>
  <c r="B266"/>
  <c r="D266"/>
  <c r="B277" i="22" s="1"/>
  <c r="E266" i="2"/>
  <c r="B277" i="25" s="1"/>
  <c r="F266" i="2"/>
  <c r="G266"/>
  <c r="B277" i="28" s="1"/>
  <c r="C277" s="1"/>
  <c r="H266" i="2"/>
  <c r="I266"/>
  <c r="B277" i="31" s="1"/>
  <c r="J266" i="2"/>
  <c r="B277" i="37" s="1"/>
  <c r="K266" i="2"/>
  <c r="B277" i="34" s="1"/>
  <c r="L266" i="2"/>
  <c r="M266"/>
  <c r="N266"/>
  <c r="O266"/>
  <c r="P266"/>
  <c r="Q266"/>
  <c r="R266"/>
  <c r="B267"/>
  <c r="D267"/>
  <c r="B278" i="22" s="1"/>
  <c r="E267" i="2"/>
  <c r="B278" i="25" s="1"/>
  <c r="F267" i="2"/>
  <c r="G267"/>
  <c r="B278" i="28" s="1"/>
  <c r="C278" s="1"/>
  <c r="H267" i="2"/>
  <c r="I267"/>
  <c r="B278" i="31" s="1"/>
  <c r="J267" i="2"/>
  <c r="B278" i="37" s="1"/>
  <c r="K267" i="2"/>
  <c r="B278" i="34" s="1"/>
  <c r="L267" i="2"/>
  <c r="M267"/>
  <c r="N267"/>
  <c r="O267"/>
  <c r="P267"/>
  <c r="Q267"/>
  <c r="R267"/>
  <c r="B268"/>
  <c r="D268"/>
  <c r="B279" i="22" s="1"/>
  <c r="E268" i="2"/>
  <c r="B279" i="25" s="1"/>
  <c r="F268" i="2"/>
  <c r="G268"/>
  <c r="B279" i="28" s="1"/>
  <c r="C279" s="1"/>
  <c r="H268" i="2"/>
  <c r="I268"/>
  <c r="B279" i="31" s="1"/>
  <c r="J268" i="2"/>
  <c r="B279" i="37" s="1"/>
  <c r="K268" i="2"/>
  <c r="B279" i="34" s="1"/>
  <c r="L268" i="2"/>
  <c r="M268"/>
  <c r="N268"/>
  <c r="O268"/>
  <c r="P268"/>
  <c r="Q268"/>
  <c r="R268"/>
  <c r="B269"/>
  <c r="D269"/>
  <c r="B280" i="22" s="1"/>
  <c r="E269" i="2"/>
  <c r="B280" i="25" s="1"/>
  <c r="F269" i="2"/>
  <c r="G269"/>
  <c r="B280" i="28" s="1"/>
  <c r="C280" s="1"/>
  <c r="H269" i="2"/>
  <c r="I269"/>
  <c r="B280" i="31" s="1"/>
  <c r="J269" i="2"/>
  <c r="B280" i="37" s="1"/>
  <c r="K269" i="2"/>
  <c r="B280" i="34" s="1"/>
  <c r="L269" i="2"/>
  <c r="M269"/>
  <c r="N269"/>
  <c r="O269"/>
  <c r="P269"/>
  <c r="Q269"/>
  <c r="R269"/>
  <c r="B270"/>
  <c r="D270"/>
  <c r="B281" i="22" s="1"/>
  <c r="E270" i="2"/>
  <c r="B281" i="25" s="1"/>
  <c r="F270" i="2"/>
  <c r="G270"/>
  <c r="B281" i="28" s="1"/>
  <c r="C281" s="1"/>
  <c r="H270" i="2"/>
  <c r="I270"/>
  <c r="B281" i="31" s="1"/>
  <c r="J270" i="2"/>
  <c r="B281" i="37" s="1"/>
  <c r="K270" i="2"/>
  <c r="B281" i="34" s="1"/>
  <c r="L270" i="2"/>
  <c r="M270"/>
  <c r="N270"/>
  <c r="O270"/>
  <c r="P270"/>
  <c r="Q270"/>
  <c r="R270"/>
  <c r="B271"/>
  <c r="D271"/>
  <c r="B282" i="22" s="1"/>
  <c r="E271" i="2"/>
  <c r="B282" i="25" s="1"/>
  <c r="F271" i="2"/>
  <c r="G271"/>
  <c r="B282" i="28" s="1"/>
  <c r="C282" s="1"/>
  <c r="H271" i="2"/>
  <c r="I271"/>
  <c r="B282" i="31" s="1"/>
  <c r="J271" i="2"/>
  <c r="B282" i="37" s="1"/>
  <c r="K271" i="2"/>
  <c r="B282" i="34" s="1"/>
  <c r="L271" i="2"/>
  <c r="M271"/>
  <c r="N271"/>
  <c r="O271"/>
  <c r="P271"/>
  <c r="Q271"/>
  <c r="R271"/>
  <c r="B272"/>
  <c r="D272"/>
  <c r="B283" i="22" s="1"/>
  <c r="E272" i="2"/>
  <c r="B283" i="25" s="1"/>
  <c r="F272" i="2"/>
  <c r="G272"/>
  <c r="B283" i="28" s="1"/>
  <c r="C283" s="1"/>
  <c r="H272" i="2"/>
  <c r="I272"/>
  <c r="B283" i="31" s="1"/>
  <c r="J272" i="2"/>
  <c r="B283" i="37" s="1"/>
  <c r="K272" i="2"/>
  <c r="B283" i="34" s="1"/>
  <c r="L272" i="2"/>
  <c r="M272"/>
  <c r="N272"/>
  <c r="O272"/>
  <c r="P272"/>
  <c r="Q272"/>
  <c r="R272"/>
  <c r="B273"/>
  <c r="D273"/>
  <c r="B284" i="22" s="1"/>
  <c r="E273" i="2"/>
  <c r="B284" i="25" s="1"/>
  <c r="F273" i="2"/>
  <c r="G273"/>
  <c r="B284" i="28" s="1"/>
  <c r="C284" s="1"/>
  <c r="H273" i="2"/>
  <c r="I273"/>
  <c r="B284" i="31" s="1"/>
  <c r="J273" i="2"/>
  <c r="B284" i="37" s="1"/>
  <c r="K273" i="2"/>
  <c r="B284" i="34" s="1"/>
  <c r="L273" i="2"/>
  <c r="M273"/>
  <c r="N273"/>
  <c r="O273"/>
  <c r="P273"/>
  <c r="Q273"/>
  <c r="R273"/>
  <c r="B274"/>
  <c r="D274"/>
  <c r="B285" i="22" s="1"/>
  <c r="E274" i="2"/>
  <c r="B285" i="25" s="1"/>
  <c r="F274" i="2"/>
  <c r="G274"/>
  <c r="B285" i="28" s="1"/>
  <c r="C285" s="1"/>
  <c r="H274" i="2"/>
  <c r="I274"/>
  <c r="B285" i="31" s="1"/>
  <c r="J274" i="2"/>
  <c r="B285" i="37" s="1"/>
  <c r="K274" i="2"/>
  <c r="B285" i="34" s="1"/>
  <c r="L274" i="2"/>
  <c r="M274"/>
  <c r="N274"/>
  <c r="O274"/>
  <c r="P274"/>
  <c r="Q274"/>
  <c r="R274"/>
  <c r="B275"/>
  <c r="D275"/>
  <c r="B286" i="22" s="1"/>
  <c r="E275" i="2"/>
  <c r="B286" i="25" s="1"/>
  <c r="F275" i="2"/>
  <c r="G275"/>
  <c r="B286" i="28" s="1"/>
  <c r="C286" s="1"/>
  <c r="H275" i="2"/>
  <c r="I275"/>
  <c r="B286" i="31" s="1"/>
  <c r="J275" i="2"/>
  <c r="B286" i="37" s="1"/>
  <c r="K275" i="2"/>
  <c r="B286" i="34" s="1"/>
  <c r="L275" i="2"/>
  <c r="M275"/>
  <c r="N275"/>
  <c r="O275"/>
  <c r="P275"/>
  <c r="Q275"/>
  <c r="R275"/>
  <c r="B276"/>
  <c r="D276"/>
  <c r="B287" i="22" s="1"/>
  <c r="E276" i="2"/>
  <c r="B287" i="25" s="1"/>
  <c r="F276" i="2"/>
  <c r="G276"/>
  <c r="B287" i="28" s="1"/>
  <c r="C287" s="1"/>
  <c r="H276" i="2"/>
  <c r="I276"/>
  <c r="B287" i="31" s="1"/>
  <c r="J276" i="2"/>
  <c r="B287" i="37" s="1"/>
  <c r="K276" i="2"/>
  <c r="B287" i="34" s="1"/>
  <c r="L276" i="2"/>
  <c r="M276"/>
  <c r="N276"/>
  <c r="O276"/>
  <c r="P276"/>
  <c r="Q276"/>
  <c r="R276"/>
  <c r="B277"/>
  <c r="D277"/>
  <c r="B288" i="22" s="1"/>
  <c r="E277" i="2"/>
  <c r="B288" i="25" s="1"/>
  <c r="F277" i="2"/>
  <c r="G277"/>
  <c r="B288" i="28" s="1"/>
  <c r="C288" s="1"/>
  <c r="H277" i="2"/>
  <c r="I277"/>
  <c r="B288" i="31" s="1"/>
  <c r="J277" i="2"/>
  <c r="B288" i="37" s="1"/>
  <c r="K277" i="2"/>
  <c r="B288" i="34" s="1"/>
  <c r="L277" i="2"/>
  <c r="M277"/>
  <c r="N277"/>
  <c r="O277"/>
  <c r="P277"/>
  <c r="Q277"/>
  <c r="R277"/>
  <c r="B278"/>
  <c r="D278"/>
  <c r="B289" i="22" s="1"/>
  <c r="E278" i="2"/>
  <c r="B289" i="25" s="1"/>
  <c r="F278" i="2"/>
  <c r="G278"/>
  <c r="B289" i="28" s="1"/>
  <c r="C289" s="1"/>
  <c r="H278" i="2"/>
  <c r="I278"/>
  <c r="B289" i="31" s="1"/>
  <c r="J278" i="2"/>
  <c r="B289" i="37" s="1"/>
  <c r="K278" i="2"/>
  <c r="B289" i="34" s="1"/>
  <c r="L278" i="2"/>
  <c r="M278"/>
  <c r="N278"/>
  <c r="O278"/>
  <c r="P278"/>
  <c r="Q278"/>
  <c r="R278"/>
  <c r="B279"/>
  <c r="D279"/>
  <c r="B290" i="22" s="1"/>
  <c r="E279" i="2"/>
  <c r="B290" i="25" s="1"/>
  <c r="F279" i="2"/>
  <c r="G279"/>
  <c r="B290" i="28" s="1"/>
  <c r="C290" s="1"/>
  <c r="H279" i="2"/>
  <c r="I279"/>
  <c r="B290" i="31" s="1"/>
  <c r="J279" i="2"/>
  <c r="B290" i="37" s="1"/>
  <c r="K279" i="2"/>
  <c r="B290" i="34" s="1"/>
  <c r="L279" i="2"/>
  <c r="M279"/>
  <c r="N279"/>
  <c r="O279"/>
  <c r="P279"/>
  <c r="Q279"/>
  <c r="R279"/>
  <c r="B280"/>
  <c r="D280"/>
  <c r="B291" i="22" s="1"/>
  <c r="E280" i="2"/>
  <c r="B291" i="25" s="1"/>
  <c r="F280" i="2"/>
  <c r="G280"/>
  <c r="B291" i="28" s="1"/>
  <c r="C291" s="1"/>
  <c r="H280" i="2"/>
  <c r="I280"/>
  <c r="B291" i="31" s="1"/>
  <c r="J280" i="2"/>
  <c r="B291" i="37" s="1"/>
  <c r="K280" i="2"/>
  <c r="B291" i="34" s="1"/>
  <c r="L280" i="2"/>
  <c r="M280"/>
  <c r="N280"/>
  <c r="O280"/>
  <c r="P280"/>
  <c r="Q280"/>
  <c r="R280"/>
  <c r="B281"/>
  <c r="D281"/>
  <c r="B292" i="22" s="1"/>
  <c r="E281" i="2"/>
  <c r="B292" i="25" s="1"/>
  <c r="F281" i="2"/>
  <c r="G281"/>
  <c r="B292" i="28" s="1"/>
  <c r="C292" s="1"/>
  <c r="H281" i="2"/>
  <c r="I281"/>
  <c r="B292" i="31" s="1"/>
  <c r="J281" i="2"/>
  <c r="B292" i="37" s="1"/>
  <c r="K281" i="2"/>
  <c r="B292" i="34" s="1"/>
  <c r="L281" i="2"/>
  <c r="M281"/>
  <c r="N281"/>
  <c r="O281"/>
  <c r="P281"/>
  <c r="Q281"/>
  <c r="R281"/>
  <c r="B282"/>
  <c r="D282"/>
  <c r="B293" i="22" s="1"/>
  <c r="E282" i="2"/>
  <c r="B293" i="25" s="1"/>
  <c r="F282" i="2"/>
  <c r="G282"/>
  <c r="B293" i="28" s="1"/>
  <c r="C293" s="1"/>
  <c r="H282" i="2"/>
  <c r="I282"/>
  <c r="B293" i="31" s="1"/>
  <c r="J282" i="2"/>
  <c r="B293" i="37" s="1"/>
  <c r="K282" i="2"/>
  <c r="B293" i="34" s="1"/>
  <c r="L282" i="2"/>
  <c r="M282"/>
  <c r="N282"/>
  <c r="O282"/>
  <c r="P282"/>
  <c r="Q282"/>
  <c r="R282"/>
  <c r="B283"/>
  <c r="D283"/>
  <c r="B294" i="22" s="1"/>
  <c r="E283" i="2"/>
  <c r="B294" i="25" s="1"/>
  <c r="F283" i="2"/>
  <c r="G283"/>
  <c r="B294" i="28" s="1"/>
  <c r="C294" s="1"/>
  <c r="H283" i="2"/>
  <c r="I283"/>
  <c r="B294" i="31" s="1"/>
  <c r="J283" i="2"/>
  <c r="B294" i="37" s="1"/>
  <c r="K283" i="2"/>
  <c r="B294" i="34" s="1"/>
  <c r="L283" i="2"/>
  <c r="M283"/>
  <c r="N283"/>
  <c r="O283"/>
  <c r="P283"/>
  <c r="Q283"/>
  <c r="R283"/>
  <c r="B284"/>
  <c r="D284"/>
  <c r="B295" i="22" s="1"/>
  <c r="E284" i="2"/>
  <c r="B295" i="25" s="1"/>
  <c r="F284" i="2"/>
  <c r="G284"/>
  <c r="B295" i="28" s="1"/>
  <c r="C295" s="1"/>
  <c r="H284" i="2"/>
  <c r="I284"/>
  <c r="B295" i="31" s="1"/>
  <c r="J284" i="2"/>
  <c r="B295" i="37" s="1"/>
  <c r="K284" i="2"/>
  <c r="B295" i="34" s="1"/>
  <c r="L284" i="2"/>
  <c r="M284"/>
  <c r="N284"/>
  <c r="O284"/>
  <c r="P284"/>
  <c r="Q284"/>
  <c r="R284"/>
  <c r="B285"/>
  <c r="D285"/>
  <c r="B296" i="22" s="1"/>
  <c r="E285" i="2"/>
  <c r="B296" i="25" s="1"/>
  <c r="F285" i="2"/>
  <c r="G285"/>
  <c r="B296" i="28" s="1"/>
  <c r="C296" s="1"/>
  <c r="H285" i="2"/>
  <c r="I285"/>
  <c r="B296" i="31" s="1"/>
  <c r="J285" i="2"/>
  <c r="B296" i="37" s="1"/>
  <c r="K285" i="2"/>
  <c r="B296" i="34" s="1"/>
  <c r="L285" i="2"/>
  <c r="M285"/>
  <c r="N285"/>
  <c r="O285"/>
  <c r="P285"/>
  <c r="Q285"/>
  <c r="R285"/>
  <c r="B286"/>
  <c r="D286"/>
  <c r="B297" i="22" s="1"/>
  <c r="E286" i="2"/>
  <c r="B297" i="25" s="1"/>
  <c r="F286" i="2"/>
  <c r="G286"/>
  <c r="B297" i="28" s="1"/>
  <c r="C297" s="1"/>
  <c r="H286" i="2"/>
  <c r="I286"/>
  <c r="B297" i="31" s="1"/>
  <c r="J286" i="2"/>
  <c r="B297" i="37" s="1"/>
  <c r="K286" i="2"/>
  <c r="B297" i="34" s="1"/>
  <c r="L286" i="2"/>
  <c r="M286"/>
  <c r="N286"/>
  <c r="O286"/>
  <c r="P286"/>
  <c r="Q286"/>
  <c r="R286"/>
  <c r="B287"/>
  <c r="D287"/>
  <c r="B298" i="22" s="1"/>
  <c r="E287" i="2"/>
  <c r="B298" i="25" s="1"/>
  <c r="F287" i="2"/>
  <c r="G287"/>
  <c r="B298" i="28" s="1"/>
  <c r="C298" s="1"/>
  <c r="H287" i="2"/>
  <c r="I287"/>
  <c r="B298" i="31" s="1"/>
  <c r="J287" i="2"/>
  <c r="B298" i="37" s="1"/>
  <c r="K287" i="2"/>
  <c r="B298" i="34" s="1"/>
  <c r="L287" i="2"/>
  <c r="M287"/>
  <c r="N287"/>
  <c r="O287"/>
  <c r="P287"/>
  <c r="Q287"/>
  <c r="R287"/>
  <c r="B288"/>
  <c r="D288"/>
  <c r="B299" i="22" s="1"/>
  <c r="E288" i="2"/>
  <c r="B299" i="25" s="1"/>
  <c r="F288" i="2"/>
  <c r="G288"/>
  <c r="B299" i="28" s="1"/>
  <c r="C299" s="1"/>
  <c r="H288" i="2"/>
  <c r="I288"/>
  <c r="B299" i="31" s="1"/>
  <c r="J288" i="2"/>
  <c r="B299" i="37" s="1"/>
  <c r="K288" i="2"/>
  <c r="B299" i="34" s="1"/>
  <c r="L288" i="2"/>
  <c r="M288"/>
  <c r="N288"/>
  <c r="O288"/>
  <c r="P288"/>
  <c r="Q288"/>
  <c r="R288"/>
  <c r="B289"/>
  <c r="D289"/>
  <c r="B300" i="22" s="1"/>
  <c r="E289" i="2"/>
  <c r="B300" i="25" s="1"/>
  <c r="F289" i="2"/>
  <c r="G289"/>
  <c r="B300" i="28" s="1"/>
  <c r="C300" s="1"/>
  <c r="H289" i="2"/>
  <c r="I289"/>
  <c r="B300" i="31" s="1"/>
  <c r="J289" i="2"/>
  <c r="B300" i="37" s="1"/>
  <c r="K289" i="2"/>
  <c r="B300" i="34" s="1"/>
  <c r="L289" i="2"/>
  <c r="M289"/>
  <c r="N289"/>
  <c r="O289"/>
  <c r="P289"/>
  <c r="Q289"/>
  <c r="R289"/>
  <c r="B242"/>
  <c r="D242"/>
  <c r="B253" i="22" s="1"/>
  <c r="E242" i="2"/>
  <c r="B253" i="25" s="1"/>
  <c r="F242" i="2"/>
  <c r="G242"/>
  <c r="B253" i="28" s="1"/>
  <c r="C253" s="1"/>
  <c r="H242" i="2"/>
  <c r="I242"/>
  <c r="B253" i="31" s="1"/>
  <c r="J242" i="2"/>
  <c r="B253" i="37" s="1"/>
  <c r="K242" i="2"/>
  <c r="B253" i="34" s="1"/>
  <c r="L242" i="2"/>
  <c r="M242"/>
  <c r="N242"/>
  <c r="O242"/>
  <c r="P242"/>
  <c r="Q242"/>
  <c r="R242"/>
  <c r="B243"/>
  <c r="D243"/>
  <c r="B254" i="22" s="1"/>
  <c r="E243" i="2"/>
  <c r="B254" i="25" s="1"/>
  <c r="F243" i="2"/>
  <c r="G243"/>
  <c r="B254" i="28" s="1"/>
  <c r="C254" s="1"/>
  <c r="H243" i="2"/>
  <c r="I243"/>
  <c r="B254" i="31" s="1"/>
  <c r="J243" i="2"/>
  <c r="B254" i="37" s="1"/>
  <c r="K243" i="2"/>
  <c r="B254" i="34" s="1"/>
  <c r="L243" i="2"/>
  <c r="M243"/>
  <c r="N243"/>
  <c r="O243"/>
  <c r="P243"/>
  <c r="Q243"/>
  <c r="R243"/>
  <c r="B244"/>
  <c r="D244"/>
  <c r="B255" i="22" s="1"/>
  <c r="E244" i="2"/>
  <c r="B255" i="25" s="1"/>
  <c r="F244" i="2"/>
  <c r="G244"/>
  <c r="B255" i="28" s="1"/>
  <c r="C255" s="1"/>
  <c r="H244" i="2"/>
  <c r="I244"/>
  <c r="B255" i="31" s="1"/>
  <c r="J244" i="2"/>
  <c r="B255" i="37" s="1"/>
  <c r="K244" i="2"/>
  <c r="B255" i="34" s="1"/>
  <c r="L244" i="2"/>
  <c r="M244"/>
  <c r="N244"/>
  <c r="O244"/>
  <c r="P244"/>
  <c r="Q244"/>
  <c r="R244"/>
  <c r="B245"/>
  <c r="D245"/>
  <c r="B256" i="22" s="1"/>
  <c r="E245" i="2"/>
  <c r="B256" i="25" s="1"/>
  <c r="F245" i="2"/>
  <c r="G245"/>
  <c r="B256" i="28" s="1"/>
  <c r="C256" s="1"/>
  <c r="H245" i="2"/>
  <c r="I245"/>
  <c r="B256" i="31" s="1"/>
  <c r="J245" i="2"/>
  <c r="B256" i="37" s="1"/>
  <c r="K245" i="2"/>
  <c r="B256" i="34" s="1"/>
  <c r="L245" i="2"/>
  <c r="M245"/>
  <c r="N245"/>
  <c r="O245"/>
  <c r="P245"/>
  <c r="Q245"/>
  <c r="R245"/>
  <c r="B246"/>
  <c r="D246"/>
  <c r="B257" i="22" s="1"/>
  <c r="E246" i="2"/>
  <c r="B257" i="25" s="1"/>
  <c r="F246" i="2"/>
  <c r="G246"/>
  <c r="B257" i="28" s="1"/>
  <c r="C257" s="1"/>
  <c r="H246" i="2"/>
  <c r="I246"/>
  <c r="B257" i="31" s="1"/>
  <c r="J246" i="2"/>
  <c r="B257" i="37" s="1"/>
  <c r="K246" i="2"/>
  <c r="B257" i="34" s="1"/>
  <c r="L246" i="2"/>
  <c r="M246"/>
  <c r="N246"/>
  <c r="O246"/>
  <c r="P246"/>
  <c r="Q246"/>
  <c r="R246"/>
  <c r="B247"/>
  <c r="D247"/>
  <c r="B258" i="22" s="1"/>
  <c r="E247" i="2"/>
  <c r="B258" i="25" s="1"/>
  <c r="F247" i="2"/>
  <c r="G247"/>
  <c r="B258" i="28" s="1"/>
  <c r="C258" s="1"/>
  <c r="H247" i="2"/>
  <c r="I247"/>
  <c r="B258" i="31" s="1"/>
  <c r="J247" i="2"/>
  <c r="B258" i="37" s="1"/>
  <c r="K247" i="2"/>
  <c r="B258" i="34" s="1"/>
  <c r="L247" i="2"/>
  <c r="M247"/>
  <c r="N247"/>
  <c r="O247"/>
  <c r="P247"/>
  <c r="Q247"/>
  <c r="R247"/>
  <c r="B248"/>
  <c r="D248"/>
  <c r="B259" i="22" s="1"/>
  <c r="E248" i="2"/>
  <c r="B259" i="25" s="1"/>
  <c r="F248" i="2"/>
  <c r="G248"/>
  <c r="B259" i="28" s="1"/>
  <c r="C259" s="1"/>
  <c r="H248" i="2"/>
  <c r="I248"/>
  <c r="B259" i="31" s="1"/>
  <c r="J248" i="2"/>
  <c r="B259" i="37" s="1"/>
  <c r="K248" i="2"/>
  <c r="B259" i="34" s="1"/>
  <c r="L248" i="2"/>
  <c r="M248"/>
  <c r="N248"/>
  <c r="O248"/>
  <c r="P248"/>
  <c r="Q248"/>
  <c r="R248"/>
  <c r="B249"/>
  <c r="D249"/>
  <c r="B260" i="22" s="1"/>
  <c r="E249" i="2"/>
  <c r="B260" i="25" s="1"/>
  <c r="F249" i="2"/>
  <c r="G249"/>
  <c r="B260" i="28" s="1"/>
  <c r="C260" s="1"/>
  <c r="H249" i="2"/>
  <c r="I249"/>
  <c r="B260" i="31" s="1"/>
  <c r="J249" i="2"/>
  <c r="B260" i="37" s="1"/>
  <c r="K249" i="2"/>
  <c r="B260" i="34" s="1"/>
  <c r="L249" i="2"/>
  <c r="M249"/>
  <c r="N249"/>
  <c r="O249"/>
  <c r="P249"/>
  <c r="Q249"/>
  <c r="R249"/>
  <c r="B250"/>
  <c r="D250"/>
  <c r="B261" i="22" s="1"/>
  <c r="E250" i="2"/>
  <c r="B261" i="25" s="1"/>
  <c r="F250" i="2"/>
  <c r="G250"/>
  <c r="B261" i="28" s="1"/>
  <c r="C261" s="1"/>
  <c r="H250" i="2"/>
  <c r="I250"/>
  <c r="B261" i="31" s="1"/>
  <c r="J250" i="2"/>
  <c r="B261" i="37" s="1"/>
  <c r="K250" i="2"/>
  <c r="B261" i="34" s="1"/>
  <c r="L250" i="2"/>
  <c r="M250"/>
  <c r="N250"/>
  <c r="O250"/>
  <c r="P250"/>
  <c r="Q250"/>
  <c r="R250"/>
  <c r="B251"/>
  <c r="D251"/>
  <c r="B262" i="22" s="1"/>
  <c r="E251" i="2"/>
  <c r="B262" i="25" s="1"/>
  <c r="F251" i="2"/>
  <c r="G251"/>
  <c r="B262" i="28" s="1"/>
  <c r="C262" s="1"/>
  <c r="H251" i="2"/>
  <c r="I251"/>
  <c r="B262" i="31" s="1"/>
  <c r="J251" i="2"/>
  <c r="B262" i="37" s="1"/>
  <c r="K251" i="2"/>
  <c r="B262" i="34" s="1"/>
  <c r="L251" i="2"/>
  <c r="M251"/>
  <c r="N251"/>
  <c r="O251"/>
  <c r="P251"/>
  <c r="Q251"/>
  <c r="R251"/>
  <c r="B252"/>
  <c r="D252"/>
  <c r="B263" i="22" s="1"/>
  <c r="E252" i="2"/>
  <c r="B263" i="25" s="1"/>
  <c r="F252" i="2"/>
  <c r="G252"/>
  <c r="B263" i="28" s="1"/>
  <c r="C263" s="1"/>
  <c r="H252" i="2"/>
  <c r="I252"/>
  <c r="B263" i="31" s="1"/>
  <c r="J252" i="2"/>
  <c r="B263" i="37" s="1"/>
  <c r="K252" i="2"/>
  <c r="B263" i="34" s="1"/>
  <c r="L252" i="2"/>
  <c r="M252"/>
  <c r="N252"/>
  <c r="O252"/>
  <c r="P252"/>
  <c r="Q252"/>
  <c r="R252"/>
  <c r="B253"/>
  <c r="D253"/>
  <c r="B264" i="22" s="1"/>
  <c r="E253" i="2"/>
  <c r="B264" i="25" s="1"/>
  <c r="F253" i="2"/>
  <c r="G253"/>
  <c r="B264" i="28" s="1"/>
  <c r="C264" s="1"/>
  <c r="H253" i="2"/>
  <c r="I253"/>
  <c r="B264" i="31" s="1"/>
  <c r="J253" i="2"/>
  <c r="B264" i="37" s="1"/>
  <c r="K253" i="2"/>
  <c r="B264" i="34" s="1"/>
  <c r="L253" i="2"/>
  <c r="M253"/>
  <c r="N253"/>
  <c r="O253"/>
  <c r="P253"/>
  <c r="Q253"/>
  <c r="R253"/>
  <c r="B254"/>
  <c r="D254"/>
  <c r="B265" i="22" s="1"/>
  <c r="E254" i="2"/>
  <c r="B265" i="25" s="1"/>
  <c r="F254" i="2"/>
  <c r="G254"/>
  <c r="B265" i="28" s="1"/>
  <c r="C265" s="1"/>
  <c r="H254" i="2"/>
  <c r="I254"/>
  <c r="B265" i="31" s="1"/>
  <c r="J254" i="2"/>
  <c r="B265" i="37" s="1"/>
  <c r="K254" i="2"/>
  <c r="B265" i="34" s="1"/>
  <c r="L254" i="2"/>
  <c r="M254"/>
  <c r="N254"/>
  <c r="O254"/>
  <c r="P254"/>
  <c r="Q254"/>
  <c r="R254"/>
  <c r="B255"/>
  <c r="D255"/>
  <c r="B266" i="22" s="1"/>
  <c r="E255" i="2"/>
  <c r="B266" i="25" s="1"/>
  <c r="F255" i="2"/>
  <c r="G255"/>
  <c r="B266" i="28" s="1"/>
  <c r="C266" s="1"/>
  <c r="H255" i="2"/>
  <c r="I255"/>
  <c r="B266" i="31" s="1"/>
  <c r="J255" i="2"/>
  <c r="B266" i="37" s="1"/>
  <c r="K255" i="2"/>
  <c r="B266" i="34" s="1"/>
  <c r="L255" i="2"/>
  <c r="M255"/>
  <c r="N255"/>
  <c r="O255"/>
  <c r="P255"/>
  <c r="Q255"/>
  <c r="R255"/>
  <c r="B256"/>
  <c r="D256"/>
  <c r="B267" i="22" s="1"/>
  <c r="E256" i="2"/>
  <c r="B267" i="25" s="1"/>
  <c r="F256" i="2"/>
  <c r="G256"/>
  <c r="B267" i="28" s="1"/>
  <c r="C267" s="1"/>
  <c r="H256" i="2"/>
  <c r="I256"/>
  <c r="B267" i="31" s="1"/>
  <c r="J256" i="2"/>
  <c r="B267" i="37" s="1"/>
  <c r="K256" i="2"/>
  <c r="B267" i="34" s="1"/>
  <c r="L256" i="2"/>
  <c r="M256"/>
  <c r="N256"/>
  <c r="O256"/>
  <c r="P256"/>
  <c r="Q256"/>
  <c r="R256"/>
  <c r="B257"/>
  <c r="D257"/>
  <c r="B268" i="22" s="1"/>
  <c r="E257" i="2"/>
  <c r="B268" i="25" s="1"/>
  <c r="F257" i="2"/>
  <c r="G257"/>
  <c r="B268" i="28" s="1"/>
  <c r="C268" s="1"/>
  <c r="H257" i="2"/>
  <c r="I257"/>
  <c r="B268" i="31" s="1"/>
  <c r="J257" i="2"/>
  <c r="B268" i="37" s="1"/>
  <c r="K257" i="2"/>
  <c r="B268" i="34" s="1"/>
  <c r="L257" i="2"/>
  <c r="M257"/>
  <c r="N257"/>
  <c r="O257"/>
  <c r="P257"/>
  <c r="Q257"/>
  <c r="R257"/>
  <c r="B258"/>
  <c r="D258"/>
  <c r="B269" i="22" s="1"/>
  <c r="E258" i="2"/>
  <c r="B269" i="25" s="1"/>
  <c r="F258" i="2"/>
  <c r="G258"/>
  <c r="B269" i="28" s="1"/>
  <c r="C269" s="1"/>
  <c r="H258" i="2"/>
  <c r="I258"/>
  <c r="B269" i="31" s="1"/>
  <c r="J258" i="2"/>
  <c r="B269" i="37" s="1"/>
  <c r="K258" i="2"/>
  <c r="B269" i="34" s="1"/>
  <c r="L258" i="2"/>
  <c r="M258"/>
  <c r="N258"/>
  <c r="O258"/>
  <c r="P258"/>
  <c r="Q258"/>
  <c r="R258"/>
  <c r="B259"/>
  <c r="D259"/>
  <c r="B270" i="22" s="1"/>
  <c r="E259" i="2"/>
  <c r="B270" i="25" s="1"/>
  <c r="F259" i="2"/>
  <c r="G259"/>
  <c r="B270" i="28" s="1"/>
  <c r="C270" s="1"/>
  <c r="H259" i="2"/>
  <c r="I259"/>
  <c r="B270" i="31" s="1"/>
  <c r="J259" i="2"/>
  <c r="B270" i="37" s="1"/>
  <c r="K259" i="2"/>
  <c r="B270" i="34" s="1"/>
  <c r="L259" i="2"/>
  <c r="M259"/>
  <c r="N259"/>
  <c r="O259"/>
  <c r="P259"/>
  <c r="Q259"/>
  <c r="R259"/>
  <c r="B260"/>
  <c r="D260"/>
  <c r="B271" i="22" s="1"/>
  <c r="E260" i="2"/>
  <c r="B271" i="25" s="1"/>
  <c r="F260" i="2"/>
  <c r="G260"/>
  <c r="B271" i="28" s="1"/>
  <c r="C271" s="1"/>
  <c r="H260" i="2"/>
  <c r="I260"/>
  <c r="B271" i="31" s="1"/>
  <c r="J260" i="2"/>
  <c r="B271" i="37" s="1"/>
  <c r="K260" i="2"/>
  <c r="B271" i="34" s="1"/>
  <c r="L260" i="2"/>
  <c r="M260"/>
  <c r="N260"/>
  <c r="O260"/>
  <c r="P260"/>
  <c r="Q260"/>
  <c r="R260"/>
  <c r="B261"/>
  <c r="D261"/>
  <c r="B272" i="22" s="1"/>
  <c r="E261" i="2"/>
  <c r="B272" i="25" s="1"/>
  <c r="F261" i="2"/>
  <c r="G261"/>
  <c r="B272" i="28" s="1"/>
  <c r="C272" s="1"/>
  <c r="H261" i="2"/>
  <c r="I261"/>
  <c r="B272" i="31" s="1"/>
  <c r="J261" i="2"/>
  <c r="B272" i="37" s="1"/>
  <c r="K261" i="2"/>
  <c r="B272" i="34" s="1"/>
  <c r="L261" i="2"/>
  <c r="M261"/>
  <c r="N261"/>
  <c r="O261"/>
  <c r="P261"/>
  <c r="Q261"/>
  <c r="R261"/>
  <c r="B262"/>
  <c r="D262"/>
  <c r="B273" i="22" s="1"/>
  <c r="E262" i="2"/>
  <c r="B273" i="25" s="1"/>
  <c r="F262" i="2"/>
  <c r="G262"/>
  <c r="B273" i="28" s="1"/>
  <c r="C273" s="1"/>
  <c r="H262" i="2"/>
  <c r="I262"/>
  <c r="B273" i="31" s="1"/>
  <c r="J262" i="2"/>
  <c r="B273" i="37" s="1"/>
  <c r="K262" i="2"/>
  <c r="B273" i="34" s="1"/>
  <c r="L262" i="2"/>
  <c r="M262"/>
  <c r="N262"/>
  <c r="O262"/>
  <c r="P262"/>
  <c r="Q262"/>
  <c r="R262"/>
  <c r="B263"/>
  <c r="D263"/>
  <c r="B274" i="22" s="1"/>
  <c r="E263" i="2"/>
  <c r="B274" i="25" s="1"/>
  <c r="F263" i="2"/>
  <c r="G263"/>
  <c r="B274" i="28" s="1"/>
  <c r="C274" s="1"/>
  <c r="H263" i="2"/>
  <c r="I263"/>
  <c r="B274" i="31" s="1"/>
  <c r="J263" i="2"/>
  <c r="B274" i="37" s="1"/>
  <c r="K263" i="2"/>
  <c r="B274" i="34" s="1"/>
  <c r="L263" i="2"/>
  <c r="M263"/>
  <c r="N263"/>
  <c r="O263"/>
  <c r="P263"/>
  <c r="Q263"/>
  <c r="R263"/>
  <c r="B264"/>
  <c r="D264"/>
  <c r="B275" i="22" s="1"/>
  <c r="E264" i="2"/>
  <c r="B275" i="25" s="1"/>
  <c r="F264" i="2"/>
  <c r="G264"/>
  <c r="B275" i="28" s="1"/>
  <c r="C275" s="1"/>
  <c r="H264" i="2"/>
  <c r="I264"/>
  <c r="B275" i="31" s="1"/>
  <c r="J264" i="2"/>
  <c r="B275" i="37" s="1"/>
  <c r="K264" i="2"/>
  <c r="B275" i="34" s="1"/>
  <c r="L264" i="2"/>
  <c r="M264"/>
  <c r="N264"/>
  <c r="O264"/>
  <c r="P264"/>
  <c r="Q264"/>
  <c r="R264"/>
  <c r="B265"/>
  <c r="D265"/>
  <c r="B276" i="22" s="1"/>
  <c r="E265" i="2"/>
  <c r="B276" i="25" s="1"/>
  <c r="F265" i="2"/>
  <c r="G265"/>
  <c r="B276" i="28" s="1"/>
  <c r="C276" s="1"/>
  <c r="H265" i="2"/>
  <c r="I265"/>
  <c r="B276" i="31" s="1"/>
  <c r="J265" i="2"/>
  <c r="B276" i="37" s="1"/>
  <c r="K265" i="2"/>
  <c r="B276" i="34" s="1"/>
  <c r="L265" i="2"/>
  <c r="M265"/>
  <c r="N265"/>
  <c r="O265"/>
  <c r="P265"/>
  <c r="Q265"/>
  <c r="R265"/>
  <c r="N218"/>
  <c r="O218"/>
  <c r="P218"/>
  <c r="Q218"/>
  <c r="R218"/>
  <c r="N219"/>
  <c r="O219"/>
  <c r="P219"/>
  <c r="Q219"/>
  <c r="R219"/>
  <c r="N220"/>
  <c r="O220"/>
  <c r="P220"/>
  <c r="Q220"/>
  <c r="R220"/>
  <c r="N221"/>
  <c r="O221"/>
  <c r="P221"/>
  <c r="Q221"/>
  <c r="R221"/>
  <c r="N222"/>
  <c r="O222"/>
  <c r="P222"/>
  <c r="Q222"/>
  <c r="R222"/>
  <c r="N223"/>
  <c r="O223"/>
  <c r="P223"/>
  <c r="Q223"/>
  <c r="R223"/>
  <c r="N224"/>
  <c r="O224"/>
  <c r="P224"/>
  <c r="Q224"/>
  <c r="R224"/>
  <c r="N225"/>
  <c r="O225"/>
  <c r="P225"/>
  <c r="Q225"/>
  <c r="R225"/>
  <c r="N226"/>
  <c r="O226"/>
  <c r="P226"/>
  <c r="Q226"/>
  <c r="R226"/>
  <c r="N227"/>
  <c r="O227"/>
  <c r="P227"/>
  <c r="Q227"/>
  <c r="R227"/>
  <c r="N228"/>
  <c r="O228"/>
  <c r="P228"/>
  <c r="Q228"/>
  <c r="R228"/>
  <c r="N229"/>
  <c r="O229"/>
  <c r="P229"/>
  <c r="Q229"/>
  <c r="R229"/>
  <c r="N230"/>
  <c r="O230"/>
  <c r="P230"/>
  <c r="Q230"/>
  <c r="R230"/>
  <c r="N231"/>
  <c r="O231"/>
  <c r="P231"/>
  <c r="Q231"/>
  <c r="R231"/>
  <c r="N232"/>
  <c r="O232"/>
  <c r="P232"/>
  <c r="Q232"/>
  <c r="R232"/>
  <c r="N233"/>
  <c r="O233"/>
  <c r="P233"/>
  <c r="Q233"/>
  <c r="R233"/>
  <c r="N234"/>
  <c r="O234"/>
  <c r="P234"/>
  <c r="Q234"/>
  <c r="R234"/>
  <c r="N235"/>
  <c r="O235"/>
  <c r="P235"/>
  <c r="Q235"/>
  <c r="R235"/>
  <c r="N236"/>
  <c r="O236"/>
  <c r="P236"/>
  <c r="Q236"/>
  <c r="R236"/>
  <c r="N237"/>
  <c r="O237"/>
  <c r="P237"/>
  <c r="Q237"/>
  <c r="R237"/>
  <c r="N238"/>
  <c r="O238"/>
  <c r="P238"/>
  <c r="Q238"/>
  <c r="R238"/>
  <c r="N239"/>
  <c r="O239"/>
  <c r="P239"/>
  <c r="Q239"/>
  <c r="R239"/>
  <c r="N240"/>
  <c r="O240"/>
  <c r="P240"/>
  <c r="Q240"/>
  <c r="R240"/>
  <c r="N241"/>
  <c r="O241"/>
  <c r="P241"/>
  <c r="Q241"/>
  <c r="R241"/>
  <c r="D218"/>
  <c r="B229" i="22" s="1"/>
  <c r="E218" i="2"/>
  <c r="B229" i="25" s="1"/>
  <c r="F218" i="2"/>
  <c r="G218"/>
  <c r="B229" i="28" s="1"/>
  <c r="C229" s="1"/>
  <c r="H218" i="2"/>
  <c r="I218"/>
  <c r="B229" i="31" s="1"/>
  <c r="J218" i="2"/>
  <c r="B229" i="37" s="1"/>
  <c r="K218" i="2"/>
  <c r="B229" i="34" s="1"/>
  <c r="L218" i="2"/>
  <c r="M218"/>
  <c r="D219"/>
  <c r="B230" i="22" s="1"/>
  <c r="E219" i="2"/>
  <c r="B230" i="25" s="1"/>
  <c r="F219" i="2"/>
  <c r="G219"/>
  <c r="B230" i="28" s="1"/>
  <c r="C230" s="1"/>
  <c r="H219" i="2"/>
  <c r="I219"/>
  <c r="B230" i="31" s="1"/>
  <c r="J219" i="2"/>
  <c r="B230" i="37" s="1"/>
  <c r="K219" i="2"/>
  <c r="B230" i="34" s="1"/>
  <c r="L219" i="2"/>
  <c r="M219"/>
  <c r="D220"/>
  <c r="B231" i="22" s="1"/>
  <c r="E220" i="2"/>
  <c r="B231" i="25" s="1"/>
  <c r="F220" i="2"/>
  <c r="G220"/>
  <c r="B231" i="28" s="1"/>
  <c r="C231" s="1"/>
  <c r="H220" i="2"/>
  <c r="I220"/>
  <c r="B231" i="31" s="1"/>
  <c r="J220" i="2"/>
  <c r="B231" i="37" s="1"/>
  <c r="K220" i="2"/>
  <c r="B231" i="34" s="1"/>
  <c r="L220" i="2"/>
  <c r="M220"/>
  <c r="D221"/>
  <c r="B232" i="22" s="1"/>
  <c r="E221" i="2"/>
  <c r="B232" i="25" s="1"/>
  <c r="F221" i="2"/>
  <c r="G221"/>
  <c r="B232" i="28" s="1"/>
  <c r="C232" s="1"/>
  <c r="H221" i="2"/>
  <c r="I221"/>
  <c r="B232" i="31" s="1"/>
  <c r="J221" i="2"/>
  <c r="B232" i="37" s="1"/>
  <c r="K221" i="2"/>
  <c r="B232" i="34" s="1"/>
  <c r="L221" i="2"/>
  <c r="M221"/>
  <c r="D222"/>
  <c r="B233" i="22" s="1"/>
  <c r="E222" i="2"/>
  <c r="B233" i="25" s="1"/>
  <c r="F222" i="2"/>
  <c r="G222"/>
  <c r="B233" i="28" s="1"/>
  <c r="C233" s="1"/>
  <c r="H222" i="2"/>
  <c r="I222"/>
  <c r="B233" i="31" s="1"/>
  <c r="J222" i="2"/>
  <c r="B233" i="37" s="1"/>
  <c r="K222" i="2"/>
  <c r="B233" i="34" s="1"/>
  <c r="L222" i="2"/>
  <c r="M222"/>
  <c r="D223"/>
  <c r="B234" i="22" s="1"/>
  <c r="E223" i="2"/>
  <c r="B234" i="25" s="1"/>
  <c r="F223" i="2"/>
  <c r="G223"/>
  <c r="B234" i="28" s="1"/>
  <c r="C234" s="1"/>
  <c r="H223" i="2"/>
  <c r="I223"/>
  <c r="B234" i="31" s="1"/>
  <c r="J223" i="2"/>
  <c r="B234" i="37" s="1"/>
  <c r="K223" i="2"/>
  <c r="B234" i="34" s="1"/>
  <c r="L223" i="2"/>
  <c r="M223"/>
  <c r="D224"/>
  <c r="B235" i="22" s="1"/>
  <c r="E224" i="2"/>
  <c r="B235" i="25" s="1"/>
  <c r="F224" i="2"/>
  <c r="G224"/>
  <c r="B235" i="28" s="1"/>
  <c r="C235" s="1"/>
  <c r="H224" i="2"/>
  <c r="I224"/>
  <c r="B235" i="31" s="1"/>
  <c r="J224" i="2"/>
  <c r="B235" i="37" s="1"/>
  <c r="K224" i="2"/>
  <c r="B235" i="34" s="1"/>
  <c r="L224" i="2"/>
  <c r="M224"/>
  <c r="D225"/>
  <c r="B236" i="22" s="1"/>
  <c r="E225" i="2"/>
  <c r="B236" i="25" s="1"/>
  <c r="F225" i="2"/>
  <c r="G225"/>
  <c r="B236" i="28" s="1"/>
  <c r="C236" s="1"/>
  <c r="H225" i="2"/>
  <c r="I225"/>
  <c r="B236" i="31" s="1"/>
  <c r="J225" i="2"/>
  <c r="B236" i="37" s="1"/>
  <c r="K225" i="2"/>
  <c r="B236" i="34" s="1"/>
  <c r="L225" i="2"/>
  <c r="M225"/>
  <c r="D226"/>
  <c r="B237" i="22" s="1"/>
  <c r="E226" i="2"/>
  <c r="B237" i="25" s="1"/>
  <c r="F226" i="2"/>
  <c r="G226"/>
  <c r="B237" i="28" s="1"/>
  <c r="C237" s="1"/>
  <c r="H226" i="2"/>
  <c r="I226"/>
  <c r="B237" i="31" s="1"/>
  <c r="J226" i="2"/>
  <c r="B237" i="37" s="1"/>
  <c r="K226" i="2"/>
  <c r="B237" i="34" s="1"/>
  <c r="L226" i="2"/>
  <c r="M226"/>
  <c r="D227"/>
  <c r="B238" i="22" s="1"/>
  <c r="E227" i="2"/>
  <c r="B238" i="25" s="1"/>
  <c r="F227" i="2"/>
  <c r="G227"/>
  <c r="B238" i="28" s="1"/>
  <c r="C238" s="1"/>
  <c r="H227" i="2"/>
  <c r="I227"/>
  <c r="B238" i="31" s="1"/>
  <c r="J227" i="2"/>
  <c r="B238" i="37" s="1"/>
  <c r="K227" i="2"/>
  <c r="B238" i="34" s="1"/>
  <c r="L227" i="2"/>
  <c r="M227"/>
  <c r="D228"/>
  <c r="B239" i="22" s="1"/>
  <c r="E228" i="2"/>
  <c r="B239" i="25" s="1"/>
  <c r="F228" i="2"/>
  <c r="G228"/>
  <c r="B239" i="28" s="1"/>
  <c r="C239" s="1"/>
  <c r="H228" i="2"/>
  <c r="I228"/>
  <c r="B239" i="31" s="1"/>
  <c r="J228" i="2"/>
  <c r="B239" i="37" s="1"/>
  <c r="K228" i="2"/>
  <c r="B239" i="34" s="1"/>
  <c r="L228" i="2"/>
  <c r="M228"/>
  <c r="D229"/>
  <c r="B240" i="22" s="1"/>
  <c r="E229" i="2"/>
  <c r="B240" i="25" s="1"/>
  <c r="F229" i="2"/>
  <c r="G229"/>
  <c r="B240" i="28" s="1"/>
  <c r="C240" s="1"/>
  <c r="H229" i="2"/>
  <c r="I229"/>
  <c r="B240" i="31" s="1"/>
  <c r="J229" i="2"/>
  <c r="B240" i="37" s="1"/>
  <c r="K229" i="2"/>
  <c r="B240" i="34" s="1"/>
  <c r="L229" i="2"/>
  <c r="M229"/>
  <c r="D230"/>
  <c r="B241" i="22" s="1"/>
  <c r="E230" i="2"/>
  <c r="B241" i="25" s="1"/>
  <c r="F230" i="2"/>
  <c r="G230"/>
  <c r="B241" i="28" s="1"/>
  <c r="C241" s="1"/>
  <c r="H230" i="2"/>
  <c r="I230"/>
  <c r="B241" i="31" s="1"/>
  <c r="J230" i="2"/>
  <c r="B241" i="37" s="1"/>
  <c r="K230" i="2"/>
  <c r="B241" i="34" s="1"/>
  <c r="L230" i="2"/>
  <c r="M230"/>
  <c r="D231"/>
  <c r="B242" i="22" s="1"/>
  <c r="E231" i="2"/>
  <c r="B242" i="25" s="1"/>
  <c r="F231" i="2"/>
  <c r="G231"/>
  <c r="B242" i="28" s="1"/>
  <c r="C242" s="1"/>
  <c r="H231" i="2"/>
  <c r="I231"/>
  <c r="B242" i="31" s="1"/>
  <c r="J231" i="2"/>
  <c r="B242" i="37" s="1"/>
  <c r="K231" i="2"/>
  <c r="B242" i="34" s="1"/>
  <c r="L231" i="2"/>
  <c r="M231"/>
  <c r="D232"/>
  <c r="B243" i="22" s="1"/>
  <c r="E232" i="2"/>
  <c r="B243" i="25" s="1"/>
  <c r="F232" i="2"/>
  <c r="G232"/>
  <c r="B243" i="28" s="1"/>
  <c r="C243" s="1"/>
  <c r="H232" i="2"/>
  <c r="I232"/>
  <c r="B243" i="31" s="1"/>
  <c r="J232" i="2"/>
  <c r="B243" i="37" s="1"/>
  <c r="K232" i="2"/>
  <c r="B243" i="34" s="1"/>
  <c r="L232" i="2"/>
  <c r="M232"/>
  <c r="D233"/>
  <c r="B244" i="22" s="1"/>
  <c r="E233" i="2"/>
  <c r="B244" i="25" s="1"/>
  <c r="F233" i="2"/>
  <c r="G233"/>
  <c r="B244" i="28" s="1"/>
  <c r="C244" s="1"/>
  <c r="H233" i="2"/>
  <c r="I233"/>
  <c r="B244" i="31" s="1"/>
  <c r="J233" i="2"/>
  <c r="B244" i="37" s="1"/>
  <c r="K233" i="2"/>
  <c r="B244" i="34" s="1"/>
  <c r="L233" i="2"/>
  <c r="M233"/>
  <c r="D234"/>
  <c r="B245" i="22" s="1"/>
  <c r="E234" i="2"/>
  <c r="B245" i="25" s="1"/>
  <c r="F234" i="2"/>
  <c r="G234"/>
  <c r="B245" i="28" s="1"/>
  <c r="C245" s="1"/>
  <c r="H234" i="2"/>
  <c r="I234"/>
  <c r="B245" i="31" s="1"/>
  <c r="J234" i="2"/>
  <c r="B245" i="37" s="1"/>
  <c r="K234" i="2"/>
  <c r="B245" i="34" s="1"/>
  <c r="L234" i="2"/>
  <c r="M234"/>
  <c r="D235"/>
  <c r="B246" i="22" s="1"/>
  <c r="E235" i="2"/>
  <c r="B246" i="25" s="1"/>
  <c r="F235" i="2"/>
  <c r="G235"/>
  <c r="B246" i="28" s="1"/>
  <c r="C246" s="1"/>
  <c r="H235" i="2"/>
  <c r="I235"/>
  <c r="B246" i="31" s="1"/>
  <c r="J235" i="2"/>
  <c r="B246" i="37" s="1"/>
  <c r="K235" i="2"/>
  <c r="B246" i="34" s="1"/>
  <c r="L235" i="2"/>
  <c r="M235"/>
  <c r="D236"/>
  <c r="B247" i="22" s="1"/>
  <c r="E236" i="2"/>
  <c r="B247" i="25" s="1"/>
  <c r="F236" i="2"/>
  <c r="G236"/>
  <c r="B247" i="28" s="1"/>
  <c r="C247" s="1"/>
  <c r="H236" i="2"/>
  <c r="I236"/>
  <c r="B247" i="31" s="1"/>
  <c r="J236" i="2"/>
  <c r="B247" i="37" s="1"/>
  <c r="K236" i="2"/>
  <c r="B247" i="34" s="1"/>
  <c r="L236" i="2"/>
  <c r="M236"/>
  <c r="D237"/>
  <c r="B248" i="22" s="1"/>
  <c r="E237" i="2"/>
  <c r="B248" i="25" s="1"/>
  <c r="F237" i="2"/>
  <c r="G237"/>
  <c r="B248" i="28" s="1"/>
  <c r="C248" s="1"/>
  <c r="H237" i="2"/>
  <c r="I237"/>
  <c r="B248" i="31" s="1"/>
  <c r="J237" i="2"/>
  <c r="B248" i="37" s="1"/>
  <c r="K237" i="2"/>
  <c r="B248" i="34" s="1"/>
  <c r="L237" i="2"/>
  <c r="M237"/>
  <c r="D238"/>
  <c r="B249" i="22" s="1"/>
  <c r="E238" i="2"/>
  <c r="B249" i="25" s="1"/>
  <c r="F238" i="2"/>
  <c r="G238"/>
  <c r="B249" i="28" s="1"/>
  <c r="C249" s="1"/>
  <c r="H238" i="2"/>
  <c r="I238"/>
  <c r="B249" i="31" s="1"/>
  <c r="J238" i="2"/>
  <c r="B249" i="37" s="1"/>
  <c r="K238" i="2"/>
  <c r="B249" i="34" s="1"/>
  <c r="L238" i="2"/>
  <c r="M238"/>
  <c r="D239"/>
  <c r="B250" i="22" s="1"/>
  <c r="E239" i="2"/>
  <c r="B250" i="25" s="1"/>
  <c r="F239" i="2"/>
  <c r="G239"/>
  <c r="B250" i="28" s="1"/>
  <c r="C250" s="1"/>
  <c r="H239" i="2"/>
  <c r="I239"/>
  <c r="B250" i="31" s="1"/>
  <c r="J239" i="2"/>
  <c r="B250" i="37" s="1"/>
  <c r="K239" i="2"/>
  <c r="B250" i="34" s="1"/>
  <c r="L239" i="2"/>
  <c r="M239"/>
  <c r="D240"/>
  <c r="B251" i="22" s="1"/>
  <c r="E240" i="2"/>
  <c r="B251" i="25" s="1"/>
  <c r="F240" i="2"/>
  <c r="G240"/>
  <c r="B251" i="28" s="1"/>
  <c r="C251" s="1"/>
  <c r="H240" i="2"/>
  <c r="I240"/>
  <c r="B251" i="31" s="1"/>
  <c r="J240" i="2"/>
  <c r="B251" i="37" s="1"/>
  <c r="K240" i="2"/>
  <c r="B251" i="34" s="1"/>
  <c r="L240" i="2"/>
  <c r="M240"/>
  <c r="D241"/>
  <c r="B252" i="22" s="1"/>
  <c r="E241" i="2"/>
  <c r="B252" i="25" s="1"/>
  <c r="F241" i="2"/>
  <c r="G241"/>
  <c r="B252" i="28" s="1"/>
  <c r="C252" s="1"/>
  <c r="H241" i="2"/>
  <c r="I241"/>
  <c r="B252" i="31" s="1"/>
  <c r="J241" i="2"/>
  <c r="B252" i="37" s="1"/>
  <c r="K241" i="2"/>
  <c r="B252" i="34" s="1"/>
  <c r="L241" i="2"/>
  <c r="M241"/>
  <c r="B218"/>
  <c r="B219"/>
  <c r="B220"/>
  <c r="B221"/>
  <c r="B222"/>
  <c r="B223"/>
  <c r="B224"/>
  <c r="B225"/>
  <c r="B226"/>
  <c r="B227"/>
  <c r="B228"/>
  <c r="B229"/>
  <c r="B230"/>
  <c r="B231"/>
  <c r="B232"/>
  <c r="B233"/>
  <c r="B234"/>
  <c r="B235"/>
  <c r="B236"/>
  <c r="B237"/>
  <c r="B238"/>
  <c r="B239"/>
  <c r="B240"/>
  <c r="B241"/>
  <c r="N194"/>
  <c r="O194"/>
  <c r="P194"/>
  <c r="Q194"/>
  <c r="R194"/>
  <c r="N195"/>
  <c r="O195"/>
  <c r="P195"/>
  <c r="Q195"/>
  <c r="R195"/>
  <c r="N196"/>
  <c r="O196"/>
  <c r="P196"/>
  <c r="Q196"/>
  <c r="R196"/>
  <c r="N197"/>
  <c r="O197"/>
  <c r="P197"/>
  <c r="Q197"/>
  <c r="R197"/>
  <c r="N198"/>
  <c r="O198"/>
  <c r="P198"/>
  <c r="Q198"/>
  <c r="R198"/>
  <c r="N199"/>
  <c r="O199"/>
  <c r="P199"/>
  <c r="Q199"/>
  <c r="R199"/>
  <c r="N200"/>
  <c r="O200"/>
  <c r="P200"/>
  <c r="Q200"/>
  <c r="R200"/>
  <c r="N201"/>
  <c r="O201"/>
  <c r="P201"/>
  <c r="Q201"/>
  <c r="R201"/>
  <c r="N202"/>
  <c r="O202"/>
  <c r="P202"/>
  <c r="Q202"/>
  <c r="R202"/>
  <c r="N203"/>
  <c r="O203"/>
  <c r="P203"/>
  <c r="Q203"/>
  <c r="R203"/>
  <c r="N204"/>
  <c r="O204"/>
  <c r="P204"/>
  <c r="Q204"/>
  <c r="R204"/>
  <c r="N205"/>
  <c r="O205"/>
  <c r="P205"/>
  <c r="Q205"/>
  <c r="R205"/>
  <c r="N206"/>
  <c r="O206"/>
  <c r="P206"/>
  <c r="Q206"/>
  <c r="R206"/>
  <c r="N207"/>
  <c r="O207"/>
  <c r="P207"/>
  <c r="Q207"/>
  <c r="R207"/>
  <c r="N208"/>
  <c r="O208"/>
  <c r="P208"/>
  <c r="Q208"/>
  <c r="R208"/>
  <c r="N209"/>
  <c r="O209"/>
  <c r="P209"/>
  <c r="Q209"/>
  <c r="R209"/>
  <c r="N210"/>
  <c r="O210"/>
  <c r="P210"/>
  <c r="Q210"/>
  <c r="R210"/>
  <c r="N211"/>
  <c r="O211"/>
  <c r="P211"/>
  <c r="Q211"/>
  <c r="R211"/>
  <c r="N212"/>
  <c r="O212"/>
  <c r="P212"/>
  <c r="Q212"/>
  <c r="R212"/>
  <c r="N213"/>
  <c r="O213"/>
  <c r="P213"/>
  <c r="Q213"/>
  <c r="R213"/>
  <c r="N214"/>
  <c r="O214"/>
  <c r="P214"/>
  <c r="Q214"/>
  <c r="R214"/>
  <c r="N215"/>
  <c r="O215"/>
  <c r="P215"/>
  <c r="Q215"/>
  <c r="R215"/>
  <c r="N216"/>
  <c r="O216"/>
  <c r="P216"/>
  <c r="Q216"/>
  <c r="R216"/>
  <c r="N217"/>
  <c r="O217"/>
  <c r="P217"/>
  <c r="Q217"/>
  <c r="R217"/>
  <c r="D194"/>
  <c r="B205" i="22" s="1"/>
  <c r="E194" i="2"/>
  <c r="B205" i="25" s="1"/>
  <c r="F194" i="2"/>
  <c r="G194"/>
  <c r="B205" i="28" s="1"/>
  <c r="C205" s="1"/>
  <c r="H194" i="2"/>
  <c r="I194"/>
  <c r="B205" i="31" s="1"/>
  <c r="J194" i="2"/>
  <c r="B205" i="37" s="1"/>
  <c r="K194" i="2"/>
  <c r="B205" i="34" s="1"/>
  <c r="L194" i="2"/>
  <c r="M194"/>
  <c r="D195"/>
  <c r="B206" i="22" s="1"/>
  <c r="E195" i="2"/>
  <c r="B206" i="25" s="1"/>
  <c r="F195" i="2"/>
  <c r="G195"/>
  <c r="B206" i="28" s="1"/>
  <c r="C206" s="1"/>
  <c r="H195" i="2"/>
  <c r="I195"/>
  <c r="B206" i="31" s="1"/>
  <c r="J195" i="2"/>
  <c r="B206" i="37" s="1"/>
  <c r="K195" i="2"/>
  <c r="B206" i="34" s="1"/>
  <c r="L195" i="2"/>
  <c r="M195"/>
  <c r="D196"/>
  <c r="B207" i="22" s="1"/>
  <c r="E196" i="2"/>
  <c r="B207" i="25" s="1"/>
  <c r="F196" i="2"/>
  <c r="G196"/>
  <c r="B207" i="28" s="1"/>
  <c r="C207" s="1"/>
  <c r="H196" i="2"/>
  <c r="I196"/>
  <c r="B207" i="31" s="1"/>
  <c r="J196" i="2"/>
  <c r="B207" i="37" s="1"/>
  <c r="K196" i="2"/>
  <c r="B207" i="34" s="1"/>
  <c r="L196" i="2"/>
  <c r="M196"/>
  <c r="D197"/>
  <c r="B208" i="22" s="1"/>
  <c r="E197" i="2"/>
  <c r="B208" i="25" s="1"/>
  <c r="F197" i="2"/>
  <c r="G197"/>
  <c r="B208" i="28" s="1"/>
  <c r="C208" s="1"/>
  <c r="H197" i="2"/>
  <c r="I197"/>
  <c r="B208" i="31" s="1"/>
  <c r="J197" i="2"/>
  <c r="B208" i="37" s="1"/>
  <c r="K197" i="2"/>
  <c r="B208" i="34" s="1"/>
  <c r="L197" i="2"/>
  <c r="M197"/>
  <c r="D198"/>
  <c r="B209" i="22" s="1"/>
  <c r="E198" i="2"/>
  <c r="B209" i="25" s="1"/>
  <c r="F198" i="2"/>
  <c r="G198"/>
  <c r="B209" i="28" s="1"/>
  <c r="C209" s="1"/>
  <c r="H198" i="2"/>
  <c r="I198"/>
  <c r="B209" i="31" s="1"/>
  <c r="J198" i="2"/>
  <c r="B209" i="37" s="1"/>
  <c r="K198" i="2"/>
  <c r="B209" i="34" s="1"/>
  <c r="L198" i="2"/>
  <c r="M198"/>
  <c r="D199"/>
  <c r="B210" i="22" s="1"/>
  <c r="E199" i="2"/>
  <c r="B210" i="25" s="1"/>
  <c r="F199" i="2"/>
  <c r="G199"/>
  <c r="B210" i="28" s="1"/>
  <c r="C210" s="1"/>
  <c r="H199" i="2"/>
  <c r="I199"/>
  <c r="B210" i="31" s="1"/>
  <c r="J199" i="2"/>
  <c r="B210" i="37" s="1"/>
  <c r="K199" i="2"/>
  <c r="B210" i="34" s="1"/>
  <c r="L199" i="2"/>
  <c r="M199"/>
  <c r="D200"/>
  <c r="B211" i="22" s="1"/>
  <c r="E200" i="2"/>
  <c r="B211" i="25" s="1"/>
  <c r="F200" i="2"/>
  <c r="G200"/>
  <c r="B211" i="28" s="1"/>
  <c r="C211" s="1"/>
  <c r="H200" i="2"/>
  <c r="I200"/>
  <c r="B211" i="31" s="1"/>
  <c r="J200" i="2"/>
  <c r="B211" i="37" s="1"/>
  <c r="K200" i="2"/>
  <c r="B211" i="34" s="1"/>
  <c r="L200" i="2"/>
  <c r="M200"/>
  <c r="D201"/>
  <c r="B212" i="22" s="1"/>
  <c r="E201" i="2"/>
  <c r="B212" i="25" s="1"/>
  <c r="F201" i="2"/>
  <c r="G201"/>
  <c r="B212" i="28" s="1"/>
  <c r="C212" s="1"/>
  <c r="H201" i="2"/>
  <c r="I201"/>
  <c r="B212" i="31" s="1"/>
  <c r="J201" i="2"/>
  <c r="B212" i="37" s="1"/>
  <c r="K201" i="2"/>
  <c r="B212" i="34" s="1"/>
  <c r="L201" i="2"/>
  <c r="M201"/>
  <c r="D202"/>
  <c r="B213" i="22" s="1"/>
  <c r="E202" i="2"/>
  <c r="B213" i="25" s="1"/>
  <c r="F202" i="2"/>
  <c r="G202"/>
  <c r="B213" i="28" s="1"/>
  <c r="C213" s="1"/>
  <c r="H202" i="2"/>
  <c r="I202"/>
  <c r="B213" i="31" s="1"/>
  <c r="J202" i="2"/>
  <c r="B213" i="37" s="1"/>
  <c r="K202" i="2"/>
  <c r="B213" i="34" s="1"/>
  <c r="L202" i="2"/>
  <c r="M202"/>
  <c r="D203"/>
  <c r="B214" i="22" s="1"/>
  <c r="E203" i="2"/>
  <c r="B214" i="25" s="1"/>
  <c r="F203" i="2"/>
  <c r="G203"/>
  <c r="B214" i="28" s="1"/>
  <c r="C214" s="1"/>
  <c r="H203" i="2"/>
  <c r="I203"/>
  <c r="B214" i="31" s="1"/>
  <c r="J203" i="2"/>
  <c r="B214" i="37" s="1"/>
  <c r="K203" i="2"/>
  <c r="B214" i="34" s="1"/>
  <c r="L203" i="2"/>
  <c r="M203"/>
  <c r="D204"/>
  <c r="B215" i="22" s="1"/>
  <c r="E204" i="2"/>
  <c r="B215" i="25" s="1"/>
  <c r="F204" i="2"/>
  <c r="G204"/>
  <c r="B215" i="28" s="1"/>
  <c r="C215" s="1"/>
  <c r="H204" i="2"/>
  <c r="I204"/>
  <c r="B215" i="31" s="1"/>
  <c r="J204" i="2"/>
  <c r="B215" i="37" s="1"/>
  <c r="K204" i="2"/>
  <c r="B215" i="34" s="1"/>
  <c r="L204" i="2"/>
  <c r="M204"/>
  <c r="D205"/>
  <c r="B216" i="22" s="1"/>
  <c r="E205" i="2"/>
  <c r="B216" i="25" s="1"/>
  <c r="F205" i="2"/>
  <c r="G205"/>
  <c r="B216" i="28" s="1"/>
  <c r="C216" s="1"/>
  <c r="H205" i="2"/>
  <c r="I205"/>
  <c r="B216" i="31" s="1"/>
  <c r="J205" i="2"/>
  <c r="B216" i="37" s="1"/>
  <c r="K205" i="2"/>
  <c r="B216" i="34" s="1"/>
  <c r="L205" i="2"/>
  <c r="M205"/>
  <c r="D206"/>
  <c r="B217" i="22" s="1"/>
  <c r="E206" i="2"/>
  <c r="B217" i="25" s="1"/>
  <c r="F206" i="2"/>
  <c r="G206"/>
  <c r="B217" i="28" s="1"/>
  <c r="C217" s="1"/>
  <c r="H206" i="2"/>
  <c r="I206"/>
  <c r="B217" i="31" s="1"/>
  <c r="J206" i="2"/>
  <c r="B217" i="37" s="1"/>
  <c r="K206" i="2"/>
  <c r="B217" i="34" s="1"/>
  <c r="L206" i="2"/>
  <c r="M206"/>
  <c r="D207"/>
  <c r="B218" i="22" s="1"/>
  <c r="E207" i="2"/>
  <c r="B218" i="25" s="1"/>
  <c r="F207" i="2"/>
  <c r="G207"/>
  <c r="B218" i="28" s="1"/>
  <c r="C218" s="1"/>
  <c r="H207" i="2"/>
  <c r="I207"/>
  <c r="B218" i="31" s="1"/>
  <c r="J207" i="2"/>
  <c r="B218" i="37" s="1"/>
  <c r="K207" i="2"/>
  <c r="B218" i="34" s="1"/>
  <c r="L207" i="2"/>
  <c r="M207"/>
  <c r="D208"/>
  <c r="B219" i="22" s="1"/>
  <c r="E208" i="2"/>
  <c r="B219" i="25" s="1"/>
  <c r="F208" i="2"/>
  <c r="G208"/>
  <c r="B219" i="28" s="1"/>
  <c r="C219" s="1"/>
  <c r="H208" i="2"/>
  <c r="I208"/>
  <c r="B219" i="31" s="1"/>
  <c r="J208" i="2"/>
  <c r="B219" i="37" s="1"/>
  <c r="K208" i="2"/>
  <c r="B219" i="34" s="1"/>
  <c r="L208" i="2"/>
  <c r="M208"/>
  <c r="D209"/>
  <c r="B220" i="22" s="1"/>
  <c r="E209" i="2"/>
  <c r="B220" i="25" s="1"/>
  <c r="F209" i="2"/>
  <c r="G209"/>
  <c r="B220" i="28" s="1"/>
  <c r="C220" s="1"/>
  <c r="H209" i="2"/>
  <c r="I209"/>
  <c r="B220" i="31" s="1"/>
  <c r="J209" i="2"/>
  <c r="B220" i="37" s="1"/>
  <c r="K209" i="2"/>
  <c r="B220" i="34" s="1"/>
  <c r="L209" i="2"/>
  <c r="M209"/>
  <c r="D210"/>
  <c r="B221" i="22" s="1"/>
  <c r="E210" i="2"/>
  <c r="B221" i="25" s="1"/>
  <c r="F210" i="2"/>
  <c r="G210"/>
  <c r="B221" i="28" s="1"/>
  <c r="C221" s="1"/>
  <c r="H210" i="2"/>
  <c r="I210"/>
  <c r="B221" i="31" s="1"/>
  <c r="J210" i="2"/>
  <c r="B221" i="37" s="1"/>
  <c r="K210" i="2"/>
  <c r="B221" i="34" s="1"/>
  <c r="L210" i="2"/>
  <c r="M210"/>
  <c r="D211"/>
  <c r="B222" i="22" s="1"/>
  <c r="E211" i="2"/>
  <c r="B222" i="25" s="1"/>
  <c r="F211" i="2"/>
  <c r="G211"/>
  <c r="B222" i="28" s="1"/>
  <c r="C222" s="1"/>
  <c r="H211" i="2"/>
  <c r="I211"/>
  <c r="B222" i="31" s="1"/>
  <c r="J211" i="2"/>
  <c r="B222" i="37" s="1"/>
  <c r="K211" i="2"/>
  <c r="B222" i="34" s="1"/>
  <c r="L211" i="2"/>
  <c r="M211"/>
  <c r="D212"/>
  <c r="B223" i="22" s="1"/>
  <c r="E212" i="2"/>
  <c r="B223" i="25" s="1"/>
  <c r="F212" i="2"/>
  <c r="G212"/>
  <c r="B223" i="28" s="1"/>
  <c r="C223" s="1"/>
  <c r="H212" i="2"/>
  <c r="I212"/>
  <c r="B223" i="31" s="1"/>
  <c r="J212" i="2"/>
  <c r="B223" i="37" s="1"/>
  <c r="K212" i="2"/>
  <c r="B223" i="34" s="1"/>
  <c r="L212" i="2"/>
  <c r="M212"/>
  <c r="D213"/>
  <c r="B224" i="22" s="1"/>
  <c r="E213" i="2"/>
  <c r="B224" i="25" s="1"/>
  <c r="F213" i="2"/>
  <c r="G213"/>
  <c r="B224" i="28" s="1"/>
  <c r="C224" s="1"/>
  <c r="H213" i="2"/>
  <c r="I213"/>
  <c r="B224" i="31" s="1"/>
  <c r="J213" i="2"/>
  <c r="B224" i="37" s="1"/>
  <c r="K213" i="2"/>
  <c r="B224" i="34" s="1"/>
  <c r="L213" i="2"/>
  <c r="M213"/>
  <c r="D214"/>
  <c r="B225" i="22" s="1"/>
  <c r="E214" i="2"/>
  <c r="B225" i="25" s="1"/>
  <c r="F214" i="2"/>
  <c r="G214"/>
  <c r="B225" i="28" s="1"/>
  <c r="C225" s="1"/>
  <c r="H214" i="2"/>
  <c r="I214"/>
  <c r="B225" i="31" s="1"/>
  <c r="J214" i="2"/>
  <c r="B225" i="37" s="1"/>
  <c r="K214" i="2"/>
  <c r="B225" i="34" s="1"/>
  <c r="L214" i="2"/>
  <c r="M214"/>
  <c r="D215"/>
  <c r="B226" i="22" s="1"/>
  <c r="E215" i="2"/>
  <c r="B226" i="25" s="1"/>
  <c r="F215" i="2"/>
  <c r="G215"/>
  <c r="B226" i="28" s="1"/>
  <c r="C226" s="1"/>
  <c r="H215" i="2"/>
  <c r="I215"/>
  <c r="B226" i="31" s="1"/>
  <c r="J215" i="2"/>
  <c r="B226" i="37" s="1"/>
  <c r="K215" i="2"/>
  <c r="B226" i="34" s="1"/>
  <c r="L215" i="2"/>
  <c r="M215"/>
  <c r="D216"/>
  <c r="B227" i="22" s="1"/>
  <c r="E216" i="2"/>
  <c r="B227" i="25" s="1"/>
  <c r="F216" i="2"/>
  <c r="G216"/>
  <c r="B227" i="28" s="1"/>
  <c r="C227" s="1"/>
  <c r="H216" i="2"/>
  <c r="I216"/>
  <c r="B227" i="31" s="1"/>
  <c r="J216" i="2"/>
  <c r="B227" i="37" s="1"/>
  <c r="K216" i="2"/>
  <c r="B227" i="34" s="1"/>
  <c r="L216" i="2"/>
  <c r="M216"/>
  <c r="D217"/>
  <c r="B228" i="22" s="1"/>
  <c r="E217" i="2"/>
  <c r="B228" i="25" s="1"/>
  <c r="F217" i="2"/>
  <c r="G217"/>
  <c r="B228" i="28" s="1"/>
  <c r="C228" s="1"/>
  <c r="H217" i="2"/>
  <c r="I217"/>
  <c r="B228" i="31" s="1"/>
  <c r="J217" i="2"/>
  <c r="B228" i="37" s="1"/>
  <c r="K217" i="2"/>
  <c r="B228" i="34" s="1"/>
  <c r="L217" i="2"/>
  <c r="M217"/>
  <c r="B194"/>
  <c r="B195"/>
  <c r="B196"/>
  <c r="B197"/>
  <c r="B198"/>
  <c r="B199"/>
  <c r="B200"/>
  <c r="B201"/>
  <c r="B202"/>
  <c r="B203"/>
  <c r="B204"/>
  <c r="B205"/>
  <c r="B206"/>
  <c r="B207"/>
  <c r="B208"/>
  <c r="B209"/>
  <c r="B210"/>
  <c r="B211"/>
  <c r="B212"/>
  <c r="B213"/>
  <c r="B214"/>
  <c r="B215"/>
  <c r="B216"/>
  <c r="B217"/>
  <c r="N170"/>
  <c r="O170"/>
  <c r="P170"/>
  <c r="Q170"/>
  <c r="R170"/>
  <c r="N171"/>
  <c r="O171"/>
  <c r="P171"/>
  <c r="Q171"/>
  <c r="R171"/>
  <c r="N172"/>
  <c r="O172"/>
  <c r="P172"/>
  <c r="Q172"/>
  <c r="R172"/>
  <c r="N173"/>
  <c r="O173"/>
  <c r="P173"/>
  <c r="Q173"/>
  <c r="R173"/>
  <c r="N174"/>
  <c r="O174"/>
  <c r="P174"/>
  <c r="Q174"/>
  <c r="R174"/>
  <c r="N175"/>
  <c r="O175"/>
  <c r="P175"/>
  <c r="Q175"/>
  <c r="R175"/>
  <c r="R176"/>
  <c r="R177"/>
  <c r="R178"/>
  <c r="R179"/>
  <c r="N180"/>
  <c r="O180"/>
  <c r="P180"/>
  <c r="Q180"/>
  <c r="R180"/>
  <c r="N181"/>
  <c r="O181"/>
  <c r="P181"/>
  <c r="Q181"/>
  <c r="R181"/>
  <c r="N182"/>
  <c r="O182"/>
  <c r="P182"/>
  <c r="Q182"/>
  <c r="R182"/>
  <c r="N183"/>
  <c r="O183"/>
  <c r="P183"/>
  <c r="Q183"/>
  <c r="R183"/>
  <c r="N184"/>
  <c r="O184"/>
  <c r="P184"/>
  <c r="Q184"/>
  <c r="R184"/>
  <c r="N185"/>
  <c r="O185"/>
  <c r="P185"/>
  <c r="Q185"/>
  <c r="R185"/>
  <c r="N186"/>
  <c r="O186"/>
  <c r="P186"/>
  <c r="Q186"/>
  <c r="R186"/>
  <c r="N187"/>
  <c r="O187"/>
  <c r="P187"/>
  <c r="Q187"/>
  <c r="R187"/>
  <c r="N188"/>
  <c r="O188"/>
  <c r="P188"/>
  <c r="Q188"/>
  <c r="R188"/>
  <c r="N189"/>
  <c r="O189"/>
  <c r="P189"/>
  <c r="Q189"/>
  <c r="R189"/>
  <c r="N190"/>
  <c r="O190"/>
  <c r="P190"/>
  <c r="Q190"/>
  <c r="R190"/>
  <c r="N191"/>
  <c r="O191"/>
  <c r="P191"/>
  <c r="Q191"/>
  <c r="R191"/>
  <c r="N192"/>
  <c r="O192"/>
  <c r="P192"/>
  <c r="Q192"/>
  <c r="R192"/>
  <c r="N193"/>
  <c r="O193"/>
  <c r="P193"/>
  <c r="Q193"/>
  <c r="R193"/>
  <c r="D170"/>
  <c r="B181" i="22" s="1"/>
  <c r="E170" i="2"/>
  <c r="B181" i="25" s="1"/>
  <c r="F170" i="2"/>
  <c r="G170"/>
  <c r="B181" i="28" s="1"/>
  <c r="C181" s="1"/>
  <c r="H170" i="2"/>
  <c r="I170"/>
  <c r="B181" i="31" s="1"/>
  <c r="J170" i="2"/>
  <c r="B181" i="37" s="1"/>
  <c r="K170" i="2"/>
  <c r="B181" i="34" s="1"/>
  <c r="L170" i="2"/>
  <c r="M170"/>
  <c r="D171"/>
  <c r="B182" i="22" s="1"/>
  <c r="E171" i="2"/>
  <c r="B182" i="25" s="1"/>
  <c r="F171" i="2"/>
  <c r="G171"/>
  <c r="B182" i="28" s="1"/>
  <c r="C182" s="1"/>
  <c r="H171" i="2"/>
  <c r="I171"/>
  <c r="B182" i="31" s="1"/>
  <c r="J171" i="2"/>
  <c r="B182" i="37" s="1"/>
  <c r="K171" i="2"/>
  <c r="B182" i="34" s="1"/>
  <c r="L171" i="2"/>
  <c r="M171"/>
  <c r="D172"/>
  <c r="B183" i="22" s="1"/>
  <c r="E172" i="2"/>
  <c r="B183" i="25" s="1"/>
  <c r="I172" i="2"/>
  <c r="B183" i="31" s="1"/>
  <c r="J172" i="2"/>
  <c r="B183" i="37" s="1"/>
  <c r="K172" i="2"/>
  <c r="B183" i="34" s="1"/>
  <c r="L172" i="2"/>
  <c r="M172"/>
  <c r="D173"/>
  <c r="B184" i="22" s="1"/>
  <c r="E173" i="2"/>
  <c r="B184" i="25" s="1"/>
  <c r="I173" i="2"/>
  <c r="B184" i="31" s="1"/>
  <c r="J173" i="2"/>
  <c r="B184" i="37" s="1"/>
  <c r="K173" i="2"/>
  <c r="B184" i="34" s="1"/>
  <c r="L173" i="2"/>
  <c r="M173"/>
  <c r="D174"/>
  <c r="B185" i="22" s="1"/>
  <c r="E174" i="2"/>
  <c r="B185" i="25" s="1"/>
  <c r="F174" i="2"/>
  <c r="G174"/>
  <c r="B185" i="28" s="1"/>
  <c r="C185" s="1"/>
  <c r="H174" i="2"/>
  <c r="I174"/>
  <c r="B185" i="31" s="1"/>
  <c r="J174" i="2"/>
  <c r="B185" i="37" s="1"/>
  <c r="K174" i="2"/>
  <c r="B185" i="34" s="1"/>
  <c r="L174" i="2"/>
  <c r="M174"/>
  <c r="D175"/>
  <c r="B186" i="22" s="1"/>
  <c r="E175" i="2"/>
  <c r="B186" i="25" s="1"/>
  <c r="F175" i="2"/>
  <c r="G175"/>
  <c r="B186" i="28" s="1"/>
  <c r="C186" s="1"/>
  <c r="H175" i="2"/>
  <c r="I175"/>
  <c r="B186" i="31" s="1"/>
  <c r="J175" i="2"/>
  <c r="B186" i="37" s="1"/>
  <c r="K175" i="2"/>
  <c r="B186" i="34" s="1"/>
  <c r="L175" i="2"/>
  <c r="M175"/>
  <c r="D176"/>
  <c r="B187" i="22" s="1"/>
  <c r="E176" i="2"/>
  <c r="B187" i="25" s="1"/>
  <c r="F176" i="2"/>
  <c r="G176"/>
  <c r="B187" i="28" s="1"/>
  <c r="C187" s="1"/>
  <c r="H176" i="2"/>
  <c r="I176"/>
  <c r="B187" i="31" s="1"/>
  <c r="J176" i="2"/>
  <c r="B187" i="37" s="1"/>
  <c r="K176" i="2"/>
  <c r="B187" i="34" s="1"/>
  <c r="D177" i="2"/>
  <c r="B188" i="22" s="1"/>
  <c r="E177" i="2"/>
  <c r="B188" i="25" s="1"/>
  <c r="F177" i="2"/>
  <c r="G177"/>
  <c r="B188" i="28" s="1"/>
  <c r="C188" s="1"/>
  <c r="H177" i="2"/>
  <c r="I177"/>
  <c r="B188" i="31" s="1"/>
  <c r="J177" i="2"/>
  <c r="B188" i="37" s="1"/>
  <c r="K177" i="2"/>
  <c r="B188" i="34" s="1"/>
  <c r="D178" i="2"/>
  <c r="B189" i="22" s="1"/>
  <c r="E178" i="2"/>
  <c r="B189" i="25" s="1"/>
  <c r="F178" i="2"/>
  <c r="G178"/>
  <c r="B189" i="28" s="1"/>
  <c r="C189" s="1"/>
  <c r="H178" i="2"/>
  <c r="I178"/>
  <c r="B189" i="31" s="1"/>
  <c r="J178" i="2"/>
  <c r="B189" i="37" s="1"/>
  <c r="K178" i="2"/>
  <c r="B189" i="34" s="1"/>
  <c r="D179" i="2"/>
  <c r="B190" i="22" s="1"/>
  <c r="E179" i="2"/>
  <c r="B190" i="25" s="1"/>
  <c r="F179" i="2"/>
  <c r="G179"/>
  <c r="B190" i="28" s="1"/>
  <c r="C190" s="1"/>
  <c r="H179" i="2"/>
  <c r="I179"/>
  <c r="B190" i="31" s="1"/>
  <c r="J179" i="2"/>
  <c r="B190" i="37" s="1"/>
  <c r="K179" i="2"/>
  <c r="B190" i="34" s="1"/>
  <c r="D180" i="2"/>
  <c r="B191" i="22" s="1"/>
  <c r="E180" i="2"/>
  <c r="B191" i="25" s="1"/>
  <c r="F180" i="2"/>
  <c r="G180"/>
  <c r="B191" i="28" s="1"/>
  <c r="C191" s="1"/>
  <c r="H180" i="2"/>
  <c r="I180"/>
  <c r="B191" i="31" s="1"/>
  <c r="J180" i="2"/>
  <c r="B191" i="37" s="1"/>
  <c r="K180" i="2"/>
  <c r="B191" i="34" s="1"/>
  <c r="L180" i="2"/>
  <c r="M180"/>
  <c r="D181"/>
  <c r="B192" i="22" s="1"/>
  <c r="B192" i="25"/>
  <c r="F181" i="2"/>
  <c r="G181"/>
  <c r="B192" i="28" s="1"/>
  <c r="C192" s="1"/>
  <c r="H181" i="2"/>
  <c r="I181"/>
  <c r="B192" i="31" s="1"/>
  <c r="J181" i="2"/>
  <c r="B192" i="37" s="1"/>
  <c r="K181" i="2"/>
  <c r="B192" i="34" s="1"/>
  <c r="L181" i="2"/>
  <c r="M181"/>
  <c r="D182"/>
  <c r="B193" i="22" s="1"/>
  <c r="E182" i="2"/>
  <c r="B193" i="25" s="1"/>
  <c r="F182" i="2"/>
  <c r="G182"/>
  <c r="B193" i="28" s="1"/>
  <c r="C193" s="1"/>
  <c r="H182" i="2"/>
  <c r="I182"/>
  <c r="B193" i="31" s="1"/>
  <c r="J182" i="2"/>
  <c r="B193" i="37" s="1"/>
  <c r="K182" i="2"/>
  <c r="B193" i="34" s="1"/>
  <c r="L182" i="2"/>
  <c r="M182"/>
  <c r="D183"/>
  <c r="B194" i="22" s="1"/>
  <c r="E183" i="2"/>
  <c r="B194" i="25" s="1"/>
  <c r="F183" i="2"/>
  <c r="G183"/>
  <c r="B194" i="28" s="1"/>
  <c r="C194" s="1"/>
  <c r="H183" i="2"/>
  <c r="I183"/>
  <c r="B194" i="31" s="1"/>
  <c r="J183" i="2"/>
  <c r="B194" i="37" s="1"/>
  <c r="K183" i="2"/>
  <c r="B194" i="34" s="1"/>
  <c r="L183" i="2"/>
  <c r="M183"/>
  <c r="D184"/>
  <c r="B195" i="22" s="1"/>
  <c r="E184" i="2"/>
  <c r="B195" i="25" s="1"/>
  <c r="F184" i="2"/>
  <c r="G184"/>
  <c r="B195" i="28" s="1"/>
  <c r="C195" s="1"/>
  <c r="H184" i="2"/>
  <c r="I184"/>
  <c r="B195" i="31" s="1"/>
  <c r="J184" i="2"/>
  <c r="B195" i="37" s="1"/>
  <c r="K184" i="2"/>
  <c r="B195" i="34" s="1"/>
  <c r="L184" i="2"/>
  <c r="M184"/>
  <c r="D185"/>
  <c r="B196" i="22" s="1"/>
  <c r="E185" i="2"/>
  <c r="B196" i="25" s="1"/>
  <c r="F185" i="2"/>
  <c r="G185"/>
  <c r="B196" i="28" s="1"/>
  <c r="C196" s="1"/>
  <c r="H185" i="2"/>
  <c r="I185"/>
  <c r="B196" i="31" s="1"/>
  <c r="J185" i="2"/>
  <c r="B196" i="37" s="1"/>
  <c r="K185" i="2"/>
  <c r="B196" i="34" s="1"/>
  <c r="L185" i="2"/>
  <c r="M185"/>
  <c r="D186"/>
  <c r="B197" i="22" s="1"/>
  <c r="E186" i="2"/>
  <c r="B197" i="25" s="1"/>
  <c r="F186" i="2"/>
  <c r="G186"/>
  <c r="B197" i="28" s="1"/>
  <c r="C197" s="1"/>
  <c r="H186" i="2"/>
  <c r="I186"/>
  <c r="B197" i="31" s="1"/>
  <c r="J186" i="2"/>
  <c r="B197" i="37" s="1"/>
  <c r="K186" i="2"/>
  <c r="B197" i="34" s="1"/>
  <c r="L186" i="2"/>
  <c r="M186"/>
  <c r="D187"/>
  <c r="B198" i="22" s="1"/>
  <c r="E187" i="2"/>
  <c r="B198" i="25" s="1"/>
  <c r="F187" i="2"/>
  <c r="G187"/>
  <c r="B198" i="28" s="1"/>
  <c r="C198" s="1"/>
  <c r="H187" i="2"/>
  <c r="I187"/>
  <c r="B198" i="31" s="1"/>
  <c r="J187" i="2"/>
  <c r="B198" i="37" s="1"/>
  <c r="K187" i="2"/>
  <c r="B198" i="34" s="1"/>
  <c r="L187" i="2"/>
  <c r="M187"/>
  <c r="D188"/>
  <c r="B199" i="22" s="1"/>
  <c r="E188" i="2"/>
  <c r="B199" i="25" s="1"/>
  <c r="F188" i="2"/>
  <c r="G188"/>
  <c r="B199" i="28" s="1"/>
  <c r="C199" s="1"/>
  <c r="H188" i="2"/>
  <c r="I188"/>
  <c r="B199" i="31" s="1"/>
  <c r="J188" i="2"/>
  <c r="B199" i="37" s="1"/>
  <c r="K188" i="2"/>
  <c r="B199" i="34" s="1"/>
  <c r="L188" i="2"/>
  <c r="M188"/>
  <c r="D189"/>
  <c r="B200" i="22" s="1"/>
  <c r="E189" i="2"/>
  <c r="B200" i="25" s="1"/>
  <c r="F189" i="2"/>
  <c r="G189"/>
  <c r="B200" i="28" s="1"/>
  <c r="C200" s="1"/>
  <c r="H189" i="2"/>
  <c r="I189"/>
  <c r="B200" i="31" s="1"/>
  <c r="J189" i="2"/>
  <c r="B200" i="37" s="1"/>
  <c r="K189" i="2"/>
  <c r="B200" i="34" s="1"/>
  <c r="L189" i="2"/>
  <c r="M189"/>
  <c r="D190"/>
  <c r="B201" i="22" s="1"/>
  <c r="E190" i="2"/>
  <c r="B201" i="25" s="1"/>
  <c r="F190" i="2"/>
  <c r="G190"/>
  <c r="B201" i="28" s="1"/>
  <c r="C201" s="1"/>
  <c r="H190" i="2"/>
  <c r="I190"/>
  <c r="B201" i="31" s="1"/>
  <c r="J190" i="2"/>
  <c r="B201" i="37" s="1"/>
  <c r="K190" i="2"/>
  <c r="B201" i="34" s="1"/>
  <c r="L190" i="2"/>
  <c r="M190"/>
  <c r="D191"/>
  <c r="B202" i="22" s="1"/>
  <c r="E191" i="2"/>
  <c r="B202" i="25" s="1"/>
  <c r="F191" i="2"/>
  <c r="G191"/>
  <c r="B202" i="28" s="1"/>
  <c r="C202" s="1"/>
  <c r="H191" i="2"/>
  <c r="I191"/>
  <c r="B202" i="31" s="1"/>
  <c r="J191" i="2"/>
  <c r="B202" i="37" s="1"/>
  <c r="K191" i="2"/>
  <c r="B202" i="34" s="1"/>
  <c r="L191" i="2"/>
  <c r="M191"/>
  <c r="D192"/>
  <c r="B203" i="22" s="1"/>
  <c r="E192" i="2"/>
  <c r="B203" i="25" s="1"/>
  <c r="F192" i="2"/>
  <c r="G192"/>
  <c r="B203" i="28" s="1"/>
  <c r="C203" s="1"/>
  <c r="H192" i="2"/>
  <c r="I192"/>
  <c r="B203" i="31" s="1"/>
  <c r="J192" i="2"/>
  <c r="B203" i="37" s="1"/>
  <c r="K192" i="2"/>
  <c r="B203" i="34" s="1"/>
  <c r="L192" i="2"/>
  <c r="M192"/>
  <c r="D193"/>
  <c r="B204" i="22" s="1"/>
  <c r="E193" i="2"/>
  <c r="B204" i="25" s="1"/>
  <c r="F193" i="2"/>
  <c r="G193"/>
  <c r="B204" i="28" s="1"/>
  <c r="C204" s="1"/>
  <c r="H193" i="2"/>
  <c r="I193"/>
  <c r="B204" i="31" s="1"/>
  <c r="J193" i="2"/>
  <c r="B204" i="37" s="1"/>
  <c r="K193" i="2"/>
  <c r="B204" i="34" s="1"/>
  <c r="L193" i="2"/>
  <c r="M193"/>
  <c r="B170"/>
  <c r="B171"/>
  <c r="B172"/>
  <c r="B173"/>
  <c r="B174"/>
  <c r="B175"/>
  <c r="B180"/>
  <c r="B181"/>
  <c r="B182"/>
  <c r="B183"/>
  <c r="B184"/>
  <c r="B185"/>
  <c r="B186"/>
  <c r="B187"/>
  <c r="B188"/>
  <c r="B189"/>
  <c r="B190"/>
  <c r="B191"/>
  <c r="B192"/>
  <c r="B193"/>
  <c r="N146"/>
  <c r="O146"/>
  <c r="P146"/>
  <c r="Q146"/>
  <c r="R146"/>
  <c r="N147"/>
  <c r="O147"/>
  <c r="P147"/>
  <c r="Q147"/>
  <c r="R147"/>
  <c r="N148"/>
  <c r="O148"/>
  <c r="P148"/>
  <c r="Q148"/>
  <c r="R148"/>
  <c r="N149"/>
  <c r="O149"/>
  <c r="P149"/>
  <c r="Q149"/>
  <c r="R149"/>
  <c r="N150"/>
  <c r="O150"/>
  <c r="P150"/>
  <c r="Q150"/>
  <c r="R150"/>
  <c r="N151"/>
  <c r="O151"/>
  <c r="P151"/>
  <c r="Q151"/>
  <c r="R151"/>
  <c r="N152"/>
  <c r="O152"/>
  <c r="P152"/>
  <c r="Q152"/>
  <c r="R152"/>
  <c r="N153"/>
  <c r="O153"/>
  <c r="P153"/>
  <c r="Q153"/>
  <c r="R153"/>
  <c r="N154"/>
  <c r="O154"/>
  <c r="P154"/>
  <c r="Q154"/>
  <c r="R154"/>
  <c r="N155"/>
  <c r="O155"/>
  <c r="P155"/>
  <c r="Q155"/>
  <c r="R155"/>
  <c r="N156"/>
  <c r="O156"/>
  <c r="P156"/>
  <c r="Q156"/>
  <c r="R156"/>
  <c r="N157"/>
  <c r="O157"/>
  <c r="P157"/>
  <c r="Q157"/>
  <c r="R157"/>
  <c r="N158"/>
  <c r="O158"/>
  <c r="P158"/>
  <c r="Q158"/>
  <c r="R158"/>
  <c r="N159"/>
  <c r="O159"/>
  <c r="P159"/>
  <c r="Q159"/>
  <c r="R159"/>
  <c r="N160"/>
  <c r="O160"/>
  <c r="P160"/>
  <c r="Q160"/>
  <c r="R160"/>
  <c r="N161"/>
  <c r="O161"/>
  <c r="P161"/>
  <c r="Q161"/>
  <c r="R161"/>
  <c r="N162"/>
  <c r="O162"/>
  <c r="P162"/>
  <c r="Q162"/>
  <c r="R162"/>
  <c r="N163"/>
  <c r="O163"/>
  <c r="P163"/>
  <c r="Q163"/>
  <c r="R163"/>
  <c r="N164"/>
  <c r="O164"/>
  <c r="P164"/>
  <c r="Q164"/>
  <c r="R164"/>
  <c r="N165"/>
  <c r="O165"/>
  <c r="P165"/>
  <c r="Q165"/>
  <c r="R165"/>
  <c r="N166"/>
  <c r="O166"/>
  <c r="P166"/>
  <c r="Q166"/>
  <c r="R166"/>
  <c r="N167"/>
  <c r="O167"/>
  <c r="P167"/>
  <c r="Q167"/>
  <c r="R167"/>
  <c r="N168"/>
  <c r="O168"/>
  <c r="P168"/>
  <c r="Q168"/>
  <c r="R168"/>
  <c r="N169"/>
  <c r="O169"/>
  <c r="P169"/>
  <c r="Q169"/>
  <c r="R169"/>
  <c r="D146"/>
  <c r="B157" i="22" s="1"/>
  <c r="E146" i="2"/>
  <c r="B157" i="25" s="1"/>
  <c r="F146" i="2"/>
  <c r="G146"/>
  <c r="B157" i="28" s="1"/>
  <c r="C157" s="1"/>
  <c r="H146" i="2"/>
  <c r="I146"/>
  <c r="B157" i="31" s="1"/>
  <c r="J146" i="2"/>
  <c r="B157" i="37" s="1"/>
  <c r="K146" i="2"/>
  <c r="B157" i="34" s="1"/>
  <c r="L146" i="2"/>
  <c r="M146"/>
  <c r="D147"/>
  <c r="B158" i="22" s="1"/>
  <c r="E147" i="2"/>
  <c r="B158" i="25" s="1"/>
  <c r="F147" i="2"/>
  <c r="G147"/>
  <c r="B158" i="28" s="1"/>
  <c r="C158" s="1"/>
  <c r="H147" i="2"/>
  <c r="I147"/>
  <c r="B158" i="31" s="1"/>
  <c r="J147" i="2"/>
  <c r="B158" i="37" s="1"/>
  <c r="K147" i="2"/>
  <c r="B158" i="34" s="1"/>
  <c r="L147" i="2"/>
  <c r="M147"/>
  <c r="D148"/>
  <c r="B159" i="22" s="1"/>
  <c r="E148" i="2"/>
  <c r="B159" i="25" s="1"/>
  <c r="F148" i="2"/>
  <c r="G148"/>
  <c r="B159" i="28" s="1"/>
  <c r="C159" s="1"/>
  <c r="H148" i="2"/>
  <c r="I148"/>
  <c r="B159" i="31" s="1"/>
  <c r="J148" i="2"/>
  <c r="B159" i="37" s="1"/>
  <c r="K148" i="2"/>
  <c r="B159" i="34" s="1"/>
  <c r="L148" i="2"/>
  <c r="M148"/>
  <c r="D149"/>
  <c r="B160" i="22" s="1"/>
  <c r="E149" i="2"/>
  <c r="B160" i="25" s="1"/>
  <c r="F149" i="2"/>
  <c r="G149"/>
  <c r="B160" i="28" s="1"/>
  <c r="C160" s="1"/>
  <c r="H149" i="2"/>
  <c r="I149"/>
  <c r="B160" i="31" s="1"/>
  <c r="J149" i="2"/>
  <c r="B160" i="37" s="1"/>
  <c r="K149" i="2"/>
  <c r="B160" i="34" s="1"/>
  <c r="L149" i="2"/>
  <c r="M149"/>
  <c r="D150"/>
  <c r="B161" i="22" s="1"/>
  <c r="E150" i="2"/>
  <c r="B161" i="25" s="1"/>
  <c r="F150" i="2"/>
  <c r="G150"/>
  <c r="B161" i="28" s="1"/>
  <c r="C161" s="1"/>
  <c r="H150" i="2"/>
  <c r="I150"/>
  <c r="B161" i="31" s="1"/>
  <c r="J150" i="2"/>
  <c r="B161" i="37" s="1"/>
  <c r="K150" i="2"/>
  <c r="B161" i="34" s="1"/>
  <c r="L150" i="2"/>
  <c r="M150"/>
  <c r="D151"/>
  <c r="B162" i="22" s="1"/>
  <c r="E151" i="2"/>
  <c r="B162" i="25" s="1"/>
  <c r="F151" i="2"/>
  <c r="G151"/>
  <c r="B162" i="28" s="1"/>
  <c r="C162" s="1"/>
  <c r="H151" i="2"/>
  <c r="I151"/>
  <c r="B162" i="31" s="1"/>
  <c r="J151" i="2"/>
  <c r="B162" i="37" s="1"/>
  <c r="K151" i="2"/>
  <c r="B162" i="34" s="1"/>
  <c r="L151" i="2"/>
  <c r="M151"/>
  <c r="D152"/>
  <c r="B163" i="22" s="1"/>
  <c r="E152" i="2"/>
  <c r="B163" i="25" s="1"/>
  <c r="F152" i="2"/>
  <c r="G152"/>
  <c r="B163" i="28" s="1"/>
  <c r="C163" s="1"/>
  <c r="H152" i="2"/>
  <c r="I152"/>
  <c r="B163" i="31" s="1"/>
  <c r="J152" i="2"/>
  <c r="B163" i="37" s="1"/>
  <c r="K152" i="2"/>
  <c r="B163" i="34" s="1"/>
  <c r="L152" i="2"/>
  <c r="M152"/>
  <c r="D153"/>
  <c r="B164" i="22" s="1"/>
  <c r="E153" i="2"/>
  <c r="B164" i="25" s="1"/>
  <c r="F153" i="2"/>
  <c r="G153"/>
  <c r="B164" i="28" s="1"/>
  <c r="C164" s="1"/>
  <c r="H153" i="2"/>
  <c r="I153"/>
  <c r="B164" i="31" s="1"/>
  <c r="J153" i="2"/>
  <c r="B164" i="37" s="1"/>
  <c r="K153" i="2"/>
  <c r="B164" i="34" s="1"/>
  <c r="L153" i="2"/>
  <c r="M153"/>
  <c r="D154"/>
  <c r="B165" i="22" s="1"/>
  <c r="E154" i="2"/>
  <c r="B165" i="25" s="1"/>
  <c r="F154" i="2"/>
  <c r="G154"/>
  <c r="B165" i="28" s="1"/>
  <c r="C165" s="1"/>
  <c r="H154" i="2"/>
  <c r="I154"/>
  <c r="B165" i="31" s="1"/>
  <c r="J154" i="2"/>
  <c r="B165" i="37" s="1"/>
  <c r="K154" i="2"/>
  <c r="B165" i="34" s="1"/>
  <c r="L154" i="2"/>
  <c r="M154"/>
  <c r="D155"/>
  <c r="B166" i="22" s="1"/>
  <c r="E155" i="2"/>
  <c r="B166" i="25" s="1"/>
  <c r="F155" i="2"/>
  <c r="G155"/>
  <c r="B166" i="28" s="1"/>
  <c r="C166" s="1"/>
  <c r="H155" i="2"/>
  <c r="I155"/>
  <c r="B166" i="31" s="1"/>
  <c r="J155" i="2"/>
  <c r="B166" i="37" s="1"/>
  <c r="K155" i="2"/>
  <c r="B166" i="34" s="1"/>
  <c r="L155" i="2"/>
  <c r="M155"/>
  <c r="D156"/>
  <c r="B167" i="22" s="1"/>
  <c r="E156" i="2"/>
  <c r="B167" i="25" s="1"/>
  <c r="F156" i="2"/>
  <c r="G156"/>
  <c r="B167" i="28" s="1"/>
  <c r="C167" s="1"/>
  <c r="H156" i="2"/>
  <c r="I156"/>
  <c r="B167" i="31" s="1"/>
  <c r="J156" i="2"/>
  <c r="B167" i="37" s="1"/>
  <c r="K156" i="2"/>
  <c r="B167" i="34" s="1"/>
  <c r="L156" i="2"/>
  <c r="M156"/>
  <c r="D157"/>
  <c r="B168" i="22" s="1"/>
  <c r="E157" i="2"/>
  <c r="B168" i="25" s="1"/>
  <c r="F157" i="2"/>
  <c r="G157"/>
  <c r="B168" i="28" s="1"/>
  <c r="C168" s="1"/>
  <c r="H157" i="2"/>
  <c r="I157"/>
  <c r="B168" i="31" s="1"/>
  <c r="J157" i="2"/>
  <c r="B168" i="37" s="1"/>
  <c r="K157" i="2"/>
  <c r="B168" i="34" s="1"/>
  <c r="L157" i="2"/>
  <c r="M157"/>
  <c r="D158"/>
  <c r="B169" i="22" s="1"/>
  <c r="E158" i="2"/>
  <c r="B169" i="25" s="1"/>
  <c r="F158" i="2"/>
  <c r="G158"/>
  <c r="B169" i="28" s="1"/>
  <c r="C169" s="1"/>
  <c r="H158" i="2"/>
  <c r="I158"/>
  <c r="B169" i="31" s="1"/>
  <c r="J158" i="2"/>
  <c r="B169" i="37" s="1"/>
  <c r="K158" i="2"/>
  <c r="B169" i="34" s="1"/>
  <c r="L158" i="2"/>
  <c r="M158"/>
  <c r="D159"/>
  <c r="B170" i="22" s="1"/>
  <c r="E159" i="2"/>
  <c r="B170" i="25" s="1"/>
  <c r="F159" i="2"/>
  <c r="G159"/>
  <c r="B170" i="28" s="1"/>
  <c r="C170" s="1"/>
  <c r="H159" i="2"/>
  <c r="I159"/>
  <c r="B170" i="31" s="1"/>
  <c r="J159" i="2"/>
  <c r="B170" i="37" s="1"/>
  <c r="K159" i="2"/>
  <c r="B170" i="34" s="1"/>
  <c r="L159" i="2"/>
  <c r="M159"/>
  <c r="D160"/>
  <c r="B171" i="22" s="1"/>
  <c r="E160" i="2"/>
  <c r="B171" i="25" s="1"/>
  <c r="F160" i="2"/>
  <c r="G160"/>
  <c r="B171" i="28" s="1"/>
  <c r="C171" s="1"/>
  <c r="H160" i="2"/>
  <c r="I160"/>
  <c r="B171" i="31" s="1"/>
  <c r="J160" i="2"/>
  <c r="B171" i="37" s="1"/>
  <c r="K160" i="2"/>
  <c r="B171" i="34" s="1"/>
  <c r="L160" i="2"/>
  <c r="M160"/>
  <c r="D161"/>
  <c r="B172" i="22" s="1"/>
  <c r="E161" i="2"/>
  <c r="B172" i="25" s="1"/>
  <c r="F161" i="2"/>
  <c r="G161"/>
  <c r="B172" i="28" s="1"/>
  <c r="C172" s="1"/>
  <c r="H161" i="2"/>
  <c r="I161"/>
  <c r="B172" i="31" s="1"/>
  <c r="J161" i="2"/>
  <c r="B172" i="37" s="1"/>
  <c r="K161" i="2"/>
  <c r="B172" i="34" s="1"/>
  <c r="L161" i="2"/>
  <c r="M161"/>
  <c r="D162"/>
  <c r="B173" i="22" s="1"/>
  <c r="E162" i="2"/>
  <c r="B173" i="25" s="1"/>
  <c r="F162" i="2"/>
  <c r="G162"/>
  <c r="B173" i="28" s="1"/>
  <c r="C173" s="1"/>
  <c r="H162" i="2"/>
  <c r="I162"/>
  <c r="B173" i="31" s="1"/>
  <c r="J162" i="2"/>
  <c r="B173" i="37" s="1"/>
  <c r="K162" i="2"/>
  <c r="B173" i="34" s="1"/>
  <c r="L162" i="2"/>
  <c r="M162"/>
  <c r="D163"/>
  <c r="B174" i="22" s="1"/>
  <c r="E163" i="2"/>
  <c r="B174" i="25" s="1"/>
  <c r="F163" i="2"/>
  <c r="G163"/>
  <c r="B174" i="28" s="1"/>
  <c r="C174" s="1"/>
  <c r="H163" i="2"/>
  <c r="I163"/>
  <c r="B174" i="31" s="1"/>
  <c r="J163" i="2"/>
  <c r="B174" i="37" s="1"/>
  <c r="K163" i="2"/>
  <c r="B174" i="34" s="1"/>
  <c r="L163" i="2"/>
  <c r="M163"/>
  <c r="D164"/>
  <c r="B175" i="22" s="1"/>
  <c r="E164" i="2"/>
  <c r="B175" i="25" s="1"/>
  <c r="F164" i="2"/>
  <c r="G164"/>
  <c r="B175" i="28" s="1"/>
  <c r="C175" s="1"/>
  <c r="H164" i="2"/>
  <c r="I164"/>
  <c r="B175" i="31" s="1"/>
  <c r="J164" i="2"/>
  <c r="B175" i="37" s="1"/>
  <c r="K164" i="2"/>
  <c r="B175" i="34" s="1"/>
  <c r="L164" i="2"/>
  <c r="M164"/>
  <c r="D165"/>
  <c r="B176" i="22" s="1"/>
  <c r="E165" i="2"/>
  <c r="B176" i="25" s="1"/>
  <c r="F165" i="2"/>
  <c r="G165"/>
  <c r="B176" i="28" s="1"/>
  <c r="C176" s="1"/>
  <c r="H165" i="2"/>
  <c r="I165"/>
  <c r="B176" i="31" s="1"/>
  <c r="J165" i="2"/>
  <c r="B176" i="37" s="1"/>
  <c r="K165" i="2"/>
  <c r="B176" i="34" s="1"/>
  <c r="L165" i="2"/>
  <c r="M165"/>
  <c r="D166"/>
  <c r="B177" i="22" s="1"/>
  <c r="E166" i="2"/>
  <c r="B177" i="25" s="1"/>
  <c r="F166" i="2"/>
  <c r="G166"/>
  <c r="B177" i="28" s="1"/>
  <c r="C177" s="1"/>
  <c r="H166" i="2"/>
  <c r="I166"/>
  <c r="B177" i="31" s="1"/>
  <c r="J166" i="2"/>
  <c r="B177" i="37" s="1"/>
  <c r="K166" i="2"/>
  <c r="B177" i="34" s="1"/>
  <c r="L166" i="2"/>
  <c r="M166"/>
  <c r="D167"/>
  <c r="B178" i="22" s="1"/>
  <c r="E167" i="2"/>
  <c r="B178" i="25" s="1"/>
  <c r="F167" i="2"/>
  <c r="G167"/>
  <c r="B178" i="28" s="1"/>
  <c r="C178" s="1"/>
  <c r="H167" i="2"/>
  <c r="I167"/>
  <c r="B178" i="31" s="1"/>
  <c r="J167" i="2"/>
  <c r="B178" i="37" s="1"/>
  <c r="K167" i="2"/>
  <c r="B178" i="34" s="1"/>
  <c r="L167" i="2"/>
  <c r="M167"/>
  <c r="D168"/>
  <c r="B179" i="22" s="1"/>
  <c r="E168" i="2"/>
  <c r="B179" i="25" s="1"/>
  <c r="F168" i="2"/>
  <c r="G168"/>
  <c r="B179" i="28" s="1"/>
  <c r="C179" s="1"/>
  <c r="H168" i="2"/>
  <c r="I168"/>
  <c r="B179" i="31" s="1"/>
  <c r="J168" i="2"/>
  <c r="B179" i="37" s="1"/>
  <c r="K168" i="2"/>
  <c r="B179" i="34" s="1"/>
  <c r="L168" i="2"/>
  <c r="M168"/>
  <c r="D169"/>
  <c r="B180" i="22" s="1"/>
  <c r="E169" i="2"/>
  <c r="B180" i="25" s="1"/>
  <c r="F169" i="2"/>
  <c r="G169"/>
  <c r="B180" i="28" s="1"/>
  <c r="C180" s="1"/>
  <c r="H169" i="2"/>
  <c r="I169"/>
  <c r="B180" i="31" s="1"/>
  <c r="J169" i="2"/>
  <c r="B180" i="37" s="1"/>
  <c r="K169" i="2"/>
  <c r="B180" i="34" s="1"/>
  <c r="L169" i="2"/>
  <c r="M169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N122"/>
  <c r="O122"/>
  <c r="P122"/>
  <c r="Q122"/>
  <c r="R122"/>
  <c r="N123"/>
  <c r="O123"/>
  <c r="P123"/>
  <c r="Q123"/>
  <c r="R123"/>
  <c r="N124"/>
  <c r="O124"/>
  <c r="P124"/>
  <c r="Q124"/>
  <c r="R124"/>
  <c r="N125"/>
  <c r="O125"/>
  <c r="P125"/>
  <c r="Q125"/>
  <c r="R125"/>
  <c r="N126"/>
  <c r="O126"/>
  <c r="P126"/>
  <c r="Q126"/>
  <c r="R126"/>
  <c r="N127"/>
  <c r="O127"/>
  <c r="P127"/>
  <c r="Q127"/>
  <c r="R127"/>
  <c r="N128"/>
  <c r="O128"/>
  <c r="P128"/>
  <c r="Q128"/>
  <c r="R128"/>
  <c r="N129"/>
  <c r="O129"/>
  <c r="P129"/>
  <c r="Q129"/>
  <c r="R129"/>
  <c r="N130"/>
  <c r="O130"/>
  <c r="P130"/>
  <c r="Q130"/>
  <c r="R130"/>
  <c r="N131"/>
  <c r="O131"/>
  <c r="P131"/>
  <c r="Q131"/>
  <c r="R131"/>
  <c r="N132"/>
  <c r="O132"/>
  <c r="P132"/>
  <c r="Q132"/>
  <c r="R132"/>
  <c r="N133"/>
  <c r="O133"/>
  <c r="P133"/>
  <c r="Q133"/>
  <c r="R133"/>
  <c r="N134"/>
  <c r="O134"/>
  <c r="P134"/>
  <c r="Q134"/>
  <c r="R134"/>
  <c r="N135"/>
  <c r="O135"/>
  <c r="P135"/>
  <c r="Q135"/>
  <c r="R135"/>
  <c r="N136"/>
  <c r="O136"/>
  <c r="P136"/>
  <c r="Q136"/>
  <c r="R136"/>
  <c r="N137"/>
  <c r="O137"/>
  <c r="P137"/>
  <c r="Q137"/>
  <c r="R137"/>
  <c r="N138"/>
  <c r="O138"/>
  <c r="P138"/>
  <c r="Q138"/>
  <c r="R138"/>
  <c r="N139"/>
  <c r="O139"/>
  <c r="P139"/>
  <c r="Q139"/>
  <c r="R139"/>
  <c r="N140"/>
  <c r="O140"/>
  <c r="P140"/>
  <c r="Q140"/>
  <c r="R140"/>
  <c r="N141"/>
  <c r="O141"/>
  <c r="P141"/>
  <c r="Q141"/>
  <c r="R141"/>
  <c r="N142"/>
  <c r="O142"/>
  <c r="P142"/>
  <c r="Q142"/>
  <c r="R142"/>
  <c r="N143"/>
  <c r="O143"/>
  <c r="P143"/>
  <c r="Q143"/>
  <c r="R143"/>
  <c r="N144"/>
  <c r="O144"/>
  <c r="P144"/>
  <c r="Q144"/>
  <c r="R144"/>
  <c r="N145"/>
  <c r="O145"/>
  <c r="P145"/>
  <c r="Q145"/>
  <c r="R145"/>
  <c r="D122"/>
  <c r="B133" i="22" s="1"/>
  <c r="E122" i="2"/>
  <c r="B133" i="25" s="1"/>
  <c r="F122" i="2"/>
  <c r="G122"/>
  <c r="B133" i="28" s="1"/>
  <c r="C133" s="1"/>
  <c r="H122" i="2"/>
  <c r="I122"/>
  <c r="B133" i="31" s="1"/>
  <c r="J122" i="2"/>
  <c r="B133" i="37" s="1"/>
  <c r="K122" i="2"/>
  <c r="B133" i="34" s="1"/>
  <c r="L122" i="2"/>
  <c r="M122"/>
  <c r="D123"/>
  <c r="B134" i="22" s="1"/>
  <c r="E123" i="2"/>
  <c r="B134" i="25" s="1"/>
  <c r="F123" i="2"/>
  <c r="G123"/>
  <c r="B134" i="28" s="1"/>
  <c r="C134" s="1"/>
  <c r="H123" i="2"/>
  <c r="I123"/>
  <c r="B134" i="31" s="1"/>
  <c r="J123" i="2"/>
  <c r="B134" i="37" s="1"/>
  <c r="K123" i="2"/>
  <c r="B134" i="34" s="1"/>
  <c r="L123" i="2"/>
  <c r="M123"/>
  <c r="D124"/>
  <c r="B135" i="22" s="1"/>
  <c r="E124" i="2"/>
  <c r="B135" i="25" s="1"/>
  <c r="F124" i="2"/>
  <c r="G124"/>
  <c r="B135" i="28" s="1"/>
  <c r="C135" s="1"/>
  <c r="H124" i="2"/>
  <c r="I124"/>
  <c r="B135" i="31" s="1"/>
  <c r="J124" i="2"/>
  <c r="B135" i="37" s="1"/>
  <c r="K124" i="2"/>
  <c r="B135" i="34" s="1"/>
  <c r="L124" i="2"/>
  <c r="M124"/>
  <c r="D125"/>
  <c r="B136" i="22" s="1"/>
  <c r="E125" i="2"/>
  <c r="B136" i="25" s="1"/>
  <c r="F125" i="2"/>
  <c r="G125"/>
  <c r="B136" i="28" s="1"/>
  <c r="C136" s="1"/>
  <c r="H125" i="2"/>
  <c r="I125"/>
  <c r="B136" i="31" s="1"/>
  <c r="J125" i="2"/>
  <c r="B136" i="37" s="1"/>
  <c r="K125" i="2"/>
  <c r="B136" i="34" s="1"/>
  <c r="L125" i="2"/>
  <c r="M125"/>
  <c r="D126"/>
  <c r="B137" i="22" s="1"/>
  <c r="E126" i="2"/>
  <c r="B137" i="25" s="1"/>
  <c r="F126" i="2"/>
  <c r="G126"/>
  <c r="B137" i="28" s="1"/>
  <c r="C137" s="1"/>
  <c r="H126" i="2"/>
  <c r="I126"/>
  <c r="B137" i="31" s="1"/>
  <c r="J126" i="2"/>
  <c r="B137" i="37" s="1"/>
  <c r="K126" i="2"/>
  <c r="B137" i="34" s="1"/>
  <c r="L126" i="2"/>
  <c r="M126"/>
  <c r="D127"/>
  <c r="B138" i="22" s="1"/>
  <c r="E127" i="2"/>
  <c r="B138" i="25" s="1"/>
  <c r="F127" i="2"/>
  <c r="G127"/>
  <c r="B138" i="28" s="1"/>
  <c r="C138" s="1"/>
  <c r="H127" i="2"/>
  <c r="I127"/>
  <c r="B138" i="31" s="1"/>
  <c r="J127" i="2"/>
  <c r="B138" i="37" s="1"/>
  <c r="K127" i="2"/>
  <c r="B138" i="34" s="1"/>
  <c r="L127" i="2"/>
  <c r="M127"/>
  <c r="D128"/>
  <c r="B139" i="22" s="1"/>
  <c r="E128" i="2"/>
  <c r="B139" i="25" s="1"/>
  <c r="F128" i="2"/>
  <c r="G128"/>
  <c r="B139" i="28" s="1"/>
  <c r="C139" s="1"/>
  <c r="H128" i="2"/>
  <c r="I128"/>
  <c r="B139" i="31" s="1"/>
  <c r="J128" i="2"/>
  <c r="B139" i="37" s="1"/>
  <c r="K128" i="2"/>
  <c r="B139" i="34" s="1"/>
  <c r="L128" i="2"/>
  <c r="M128"/>
  <c r="D129"/>
  <c r="B140" i="22" s="1"/>
  <c r="E129" i="2"/>
  <c r="B140" i="25" s="1"/>
  <c r="F129" i="2"/>
  <c r="G129"/>
  <c r="B140" i="28" s="1"/>
  <c r="C140" s="1"/>
  <c r="H129" i="2"/>
  <c r="I129"/>
  <c r="B140" i="31" s="1"/>
  <c r="J129" i="2"/>
  <c r="B140" i="37" s="1"/>
  <c r="K129" i="2"/>
  <c r="B140" i="34" s="1"/>
  <c r="L129" i="2"/>
  <c r="M129"/>
  <c r="D130"/>
  <c r="B141" i="22" s="1"/>
  <c r="E130" i="2"/>
  <c r="B141" i="25" s="1"/>
  <c r="F130" i="2"/>
  <c r="G130"/>
  <c r="B141" i="28" s="1"/>
  <c r="C141" s="1"/>
  <c r="H130" i="2"/>
  <c r="I130"/>
  <c r="B141" i="31" s="1"/>
  <c r="J130" i="2"/>
  <c r="B141" i="37" s="1"/>
  <c r="K130" i="2"/>
  <c r="B141" i="34" s="1"/>
  <c r="L130" i="2"/>
  <c r="M130"/>
  <c r="D131"/>
  <c r="B142" i="22" s="1"/>
  <c r="E131" i="2"/>
  <c r="B142" i="25" s="1"/>
  <c r="F131" i="2"/>
  <c r="G131"/>
  <c r="B142" i="28" s="1"/>
  <c r="C142" s="1"/>
  <c r="H131" i="2"/>
  <c r="I131"/>
  <c r="B142" i="31" s="1"/>
  <c r="J131" i="2"/>
  <c r="B142" i="37" s="1"/>
  <c r="K131" i="2"/>
  <c r="B142" i="34" s="1"/>
  <c r="L131" i="2"/>
  <c r="M131"/>
  <c r="D132"/>
  <c r="B143" i="22" s="1"/>
  <c r="E132" i="2"/>
  <c r="B143" i="25" s="1"/>
  <c r="F132" i="2"/>
  <c r="G132"/>
  <c r="B143" i="28" s="1"/>
  <c r="C143" s="1"/>
  <c r="H132" i="2"/>
  <c r="I132"/>
  <c r="B143" i="31" s="1"/>
  <c r="J132" i="2"/>
  <c r="B143" i="37" s="1"/>
  <c r="K132" i="2"/>
  <c r="B143" i="34" s="1"/>
  <c r="L132" i="2"/>
  <c r="M132"/>
  <c r="D133"/>
  <c r="B144" i="22" s="1"/>
  <c r="E133" i="2"/>
  <c r="B144" i="25" s="1"/>
  <c r="F133" i="2"/>
  <c r="G133"/>
  <c r="B144" i="28" s="1"/>
  <c r="C144" s="1"/>
  <c r="H133" i="2"/>
  <c r="I133"/>
  <c r="B144" i="31" s="1"/>
  <c r="J133" i="2"/>
  <c r="B144" i="37" s="1"/>
  <c r="K133" i="2"/>
  <c r="B144" i="34" s="1"/>
  <c r="L133" i="2"/>
  <c r="M133"/>
  <c r="D134"/>
  <c r="B145" i="22" s="1"/>
  <c r="E134" i="2"/>
  <c r="B145" i="25" s="1"/>
  <c r="F134" i="2"/>
  <c r="G134"/>
  <c r="B145" i="28" s="1"/>
  <c r="C145" s="1"/>
  <c r="H134" i="2"/>
  <c r="I134"/>
  <c r="B145" i="31" s="1"/>
  <c r="J134" i="2"/>
  <c r="B145" i="37" s="1"/>
  <c r="K134" i="2"/>
  <c r="B145" i="34" s="1"/>
  <c r="L134" i="2"/>
  <c r="M134"/>
  <c r="D135"/>
  <c r="B146" i="22" s="1"/>
  <c r="E135" i="2"/>
  <c r="B146" i="25" s="1"/>
  <c r="F135" i="2"/>
  <c r="G135"/>
  <c r="B146" i="28" s="1"/>
  <c r="C146" s="1"/>
  <c r="H135" i="2"/>
  <c r="I135"/>
  <c r="B146" i="31" s="1"/>
  <c r="J135" i="2"/>
  <c r="B146" i="37" s="1"/>
  <c r="K135" i="2"/>
  <c r="B146" i="34" s="1"/>
  <c r="L135" i="2"/>
  <c r="M135"/>
  <c r="D136"/>
  <c r="B147" i="22" s="1"/>
  <c r="E136" i="2"/>
  <c r="B147" i="25" s="1"/>
  <c r="F136" i="2"/>
  <c r="G136"/>
  <c r="B147" i="28" s="1"/>
  <c r="C147" s="1"/>
  <c r="H136" i="2"/>
  <c r="I136"/>
  <c r="B147" i="31" s="1"/>
  <c r="J136" i="2"/>
  <c r="B147" i="37" s="1"/>
  <c r="K136" i="2"/>
  <c r="B147" i="34" s="1"/>
  <c r="L136" i="2"/>
  <c r="M136"/>
  <c r="D137"/>
  <c r="B148" i="22" s="1"/>
  <c r="E137" i="2"/>
  <c r="B148" i="25" s="1"/>
  <c r="F137" i="2"/>
  <c r="G137"/>
  <c r="B148" i="28" s="1"/>
  <c r="C148" s="1"/>
  <c r="H137" i="2"/>
  <c r="I137"/>
  <c r="B148" i="31" s="1"/>
  <c r="J137" i="2"/>
  <c r="B148" i="37" s="1"/>
  <c r="K137" i="2"/>
  <c r="B148" i="34" s="1"/>
  <c r="L137" i="2"/>
  <c r="M137"/>
  <c r="D138"/>
  <c r="B149" i="22" s="1"/>
  <c r="E138" i="2"/>
  <c r="B149" i="25" s="1"/>
  <c r="F138" i="2"/>
  <c r="G138"/>
  <c r="B149" i="28" s="1"/>
  <c r="C149" s="1"/>
  <c r="H138" i="2"/>
  <c r="I138"/>
  <c r="B149" i="31" s="1"/>
  <c r="J138" i="2"/>
  <c r="B149" i="37" s="1"/>
  <c r="K138" i="2"/>
  <c r="B149" i="34" s="1"/>
  <c r="L138" i="2"/>
  <c r="M138"/>
  <c r="D139"/>
  <c r="B150" i="22" s="1"/>
  <c r="E139" i="2"/>
  <c r="B150" i="25" s="1"/>
  <c r="F139" i="2"/>
  <c r="G139"/>
  <c r="B150" i="28" s="1"/>
  <c r="C150" s="1"/>
  <c r="H139" i="2"/>
  <c r="I139"/>
  <c r="B150" i="31" s="1"/>
  <c r="J139" i="2"/>
  <c r="B150" i="37" s="1"/>
  <c r="K139" i="2"/>
  <c r="B150" i="34" s="1"/>
  <c r="L139" i="2"/>
  <c r="M139"/>
  <c r="D140"/>
  <c r="B151" i="22" s="1"/>
  <c r="E140" i="2"/>
  <c r="B151" i="25" s="1"/>
  <c r="F140" i="2"/>
  <c r="G140"/>
  <c r="B151" i="28" s="1"/>
  <c r="C151" s="1"/>
  <c r="H140" i="2"/>
  <c r="I140"/>
  <c r="B151" i="31" s="1"/>
  <c r="J140" i="2"/>
  <c r="B151" i="37" s="1"/>
  <c r="K140" i="2"/>
  <c r="B151" i="34" s="1"/>
  <c r="L140" i="2"/>
  <c r="M140"/>
  <c r="D141"/>
  <c r="B152" i="22" s="1"/>
  <c r="E141" i="2"/>
  <c r="B152" i="25" s="1"/>
  <c r="F141" i="2"/>
  <c r="G141"/>
  <c r="B152" i="28" s="1"/>
  <c r="C152" s="1"/>
  <c r="H141" i="2"/>
  <c r="I141"/>
  <c r="B152" i="31" s="1"/>
  <c r="J141" i="2"/>
  <c r="B152" i="37" s="1"/>
  <c r="K141" i="2"/>
  <c r="B152" i="34" s="1"/>
  <c r="L141" i="2"/>
  <c r="M141"/>
  <c r="D142"/>
  <c r="B153" i="22" s="1"/>
  <c r="E142" i="2"/>
  <c r="B153" i="25" s="1"/>
  <c r="F142" i="2"/>
  <c r="G142"/>
  <c r="B153" i="28" s="1"/>
  <c r="C153" s="1"/>
  <c r="H142" i="2"/>
  <c r="I142"/>
  <c r="B153" i="31" s="1"/>
  <c r="J142" i="2"/>
  <c r="B153" i="37" s="1"/>
  <c r="K142" i="2"/>
  <c r="B153" i="34" s="1"/>
  <c r="L142" i="2"/>
  <c r="M142"/>
  <c r="D143"/>
  <c r="B154" i="22" s="1"/>
  <c r="E143" i="2"/>
  <c r="B154" i="25" s="1"/>
  <c r="F143" i="2"/>
  <c r="G143"/>
  <c r="B154" i="28" s="1"/>
  <c r="C154" s="1"/>
  <c r="H143" i="2"/>
  <c r="I143"/>
  <c r="B154" i="31" s="1"/>
  <c r="J143" i="2"/>
  <c r="B154" i="37" s="1"/>
  <c r="K143" i="2"/>
  <c r="B154" i="34" s="1"/>
  <c r="L143" i="2"/>
  <c r="M143"/>
  <c r="D144"/>
  <c r="B155" i="22" s="1"/>
  <c r="E144" i="2"/>
  <c r="B155" i="25" s="1"/>
  <c r="F144" i="2"/>
  <c r="G144"/>
  <c r="B155" i="28" s="1"/>
  <c r="C155" s="1"/>
  <c r="H144" i="2"/>
  <c r="I144"/>
  <c r="B155" i="31" s="1"/>
  <c r="J144" i="2"/>
  <c r="B155" i="37" s="1"/>
  <c r="K144" i="2"/>
  <c r="B155" i="34" s="1"/>
  <c r="L144" i="2"/>
  <c r="M144"/>
  <c r="D145"/>
  <c r="B156" i="22" s="1"/>
  <c r="E145" i="2"/>
  <c r="B156" i="25" s="1"/>
  <c r="F145" i="2"/>
  <c r="G145"/>
  <c r="B156" i="28" s="1"/>
  <c r="C156" s="1"/>
  <c r="H145" i="2"/>
  <c r="I145"/>
  <c r="B156" i="31" s="1"/>
  <c r="J145" i="2"/>
  <c r="B156" i="37" s="1"/>
  <c r="K145" i="2"/>
  <c r="B156" i="34" s="1"/>
  <c r="L145" i="2"/>
  <c r="M145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N98"/>
  <c r="O98"/>
  <c r="P98"/>
  <c r="Q98"/>
  <c r="R98"/>
  <c r="N99"/>
  <c r="O99"/>
  <c r="P99"/>
  <c r="Q99"/>
  <c r="R99"/>
  <c r="N100"/>
  <c r="O100"/>
  <c r="P100"/>
  <c r="Q100"/>
  <c r="R100"/>
  <c r="N101"/>
  <c r="O101"/>
  <c r="P101"/>
  <c r="Q101"/>
  <c r="R101"/>
  <c r="N102"/>
  <c r="O102"/>
  <c r="P102"/>
  <c r="Q102"/>
  <c r="R102"/>
  <c r="N103"/>
  <c r="O103"/>
  <c r="P103"/>
  <c r="Q103"/>
  <c r="R103"/>
  <c r="N104"/>
  <c r="O104"/>
  <c r="P104"/>
  <c r="Q104"/>
  <c r="R104"/>
  <c r="N105"/>
  <c r="O105"/>
  <c r="P105"/>
  <c r="Q105"/>
  <c r="R105"/>
  <c r="N106"/>
  <c r="O106"/>
  <c r="P106"/>
  <c r="Q106"/>
  <c r="R106"/>
  <c r="N107"/>
  <c r="O107"/>
  <c r="P107"/>
  <c r="Q107"/>
  <c r="R107"/>
  <c r="N108"/>
  <c r="O108"/>
  <c r="P108"/>
  <c r="Q108"/>
  <c r="R108"/>
  <c r="N109"/>
  <c r="O109"/>
  <c r="P109"/>
  <c r="Q109"/>
  <c r="R109"/>
  <c r="N110"/>
  <c r="O110"/>
  <c r="P110"/>
  <c r="Q110"/>
  <c r="R110"/>
  <c r="N111"/>
  <c r="O111"/>
  <c r="P111"/>
  <c r="Q111"/>
  <c r="R111"/>
  <c r="N112"/>
  <c r="O112"/>
  <c r="P112"/>
  <c r="Q112"/>
  <c r="R112"/>
  <c r="N113"/>
  <c r="O113"/>
  <c r="P113"/>
  <c r="Q113"/>
  <c r="R113"/>
  <c r="N114"/>
  <c r="O114"/>
  <c r="P114"/>
  <c r="Q114"/>
  <c r="R114"/>
  <c r="N115"/>
  <c r="O115"/>
  <c r="P115"/>
  <c r="Q115"/>
  <c r="R115"/>
  <c r="N116"/>
  <c r="O116"/>
  <c r="P116"/>
  <c r="Q116"/>
  <c r="R116"/>
  <c r="N117"/>
  <c r="O117"/>
  <c r="P117"/>
  <c r="Q117"/>
  <c r="R117"/>
  <c r="N118"/>
  <c r="O118"/>
  <c r="P118"/>
  <c r="Q118"/>
  <c r="R118"/>
  <c r="N119"/>
  <c r="O119"/>
  <c r="P119"/>
  <c r="Q119"/>
  <c r="R119"/>
  <c r="N120"/>
  <c r="O120"/>
  <c r="P120"/>
  <c r="Q120"/>
  <c r="R120"/>
  <c r="N121"/>
  <c r="O121"/>
  <c r="P121"/>
  <c r="Q121"/>
  <c r="R121"/>
  <c r="D98"/>
  <c r="B109" i="22" s="1"/>
  <c r="E98" i="2"/>
  <c r="B109" i="25" s="1"/>
  <c r="F98" i="2"/>
  <c r="G98"/>
  <c r="B109" i="28" s="1"/>
  <c r="C109" s="1"/>
  <c r="H98" i="2"/>
  <c r="I98"/>
  <c r="B109" i="31" s="1"/>
  <c r="J98" i="2"/>
  <c r="B109" i="37" s="1"/>
  <c r="K98" i="2"/>
  <c r="B109" i="34" s="1"/>
  <c r="L98" i="2"/>
  <c r="M98"/>
  <c r="D99"/>
  <c r="B110" i="22" s="1"/>
  <c r="E99" i="2"/>
  <c r="B110" i="25" s="1"/>
  <c r="F99" i="2"/>
  <c r="G99"/>
  <c r="B110" i="28" s="1"/>
  <c r="C110" s="1"/>
  <c r="H99" i="2"/>
  <c r="I99"/>
  <c r="B110" i="31" s="1"/>
  <c r="J99" i="2"/>
  <c r="B110" i="37" s="1"/>
  <c r="K99" i="2"/>
  <c r="B110" i="34" s="1"/>
  <c r="L99" i="2"/>
  <c r="M99"/>
  <c r="D100"/>
  <c r="B111" i="22" s="1"/>
  <c r="E100" i="2"/>
  <c r="B111" i="25" s="1"/>
  <c r="F100" i="2"/>
  <c r="G100"/>
  <c r="B111" i="28" s="1"/>
  <c r="C111" s="1"/>
  <c r="H100" i="2"/>
  <c r="I100"/>
  <c r="B111" i="31" s="1"/>
  <c r="J100" i="2"/>
  <c r="B111" i="37" s="1"/>
  <c r="K100" i="2"/>
  <c r="B111" i="34" s="1"/>
  <c r="L100" i="2"/>
  <c r="M100"/>
  <c r="D101"/>
  <c r="B112" i="22" s="1"/>
  <c r="E101" i="2"/>
  <c r="B112" i="25" s="1"/>
  <c r="F101" i="2"/>
  <c r="G101"/>
  <c r="B112" i="28" s="1"/>
  <c r="C112" s="1"/>
  <c r="H101" i="2"/>
  <c r="I101"/>
  <c r="B112" i="31" s="1"/>
  <c r="J101" i="2"/>
  <c r="B112" i="37" s="1"/>
  <c r="K101" i="2"/>
  <c r="B112" i="34" s="1"/>
  <c r="L101" i="2"/>
  <c r="M101"/>
  <c r="D102"/>
  <c r="B113" i="22" s="1"/>
  <c r="E102" i="2"/>
  <c r="B113" i="25" s="1"/>
  <c r="F102" i="2"/>
  <c r="G102"/>
  <c r="B113" i="28" s="1"/>
  <c r="C113" s="1"/>
  <c r="H102" i="2"/>
  <c r="I102"/>
  <c r="B113" i="31" s="1"/>
  <c r="J102" i="2"/>
  <c r="B113" i="37" s="1"/>
  <c r="K102" i="2"/>
  <c r="B113" i="34" s="1"/>
  <c r="L102" i="2"/>
  <c r="M102"/>
  <c r="D103"/>
  <c r="B114" i="22" s="1"/>
  <c r="E103" i="2"/>
  <c r="B114" i="25" s="1"/>
  <c r="F103" i="2"/>
  <c r="G103"/>
  <c r="B114" i="28" s="1"/>
  <c r="C114" s="1"/>
  <c r="H103" i="2"/>
  <c r="I103"/>
  <c r="B114" i="31" s="1"/>
  <c r="J103" i="2"/>
  <c r="B114" i="37" s="1"/>
  <c r="K103" i="2"/>
  <c r="B114" i="34" s="1"/>
  <c r="L103" i="2"/>
  <c r="M103"/>
  <c r="D104"/>
  <c r="B115" i="22" s="1"/>
  <c r="E104" i="2"/>
  <c r="B115" i="25" s="1"/>
  <c r="F104" i="2"/>
  <c r="G104"/>
  <c r="B115" i="28" s="1"/>
  <c r="C115" s="1"/>
  <c r="H104" i="2"/>
  <c r="I104"/>
  <c r="B115" i="31" s="1"/>
  <c r="J104" i="2"/>
  <c r="B115" i="37" s="1"/>
  <c r="K104" i="2"/>
  <c r="B115" i="34" s="1"/>
  <c r="L104" i="2"/>
  <c r="M104"/>
  <c r="D105"/>
  <c r="B116" i="22" s="1"/>
  <c r="E105" i="2"/>
  <c r="B116" i="25" s="1"/>
  <c r="F105" i="2"/>
  <c r="G105"/>
  <c r="B116" i="28" s="1"/>
  <c r="C116" s="1"/>
  <c r="H105" i="2"/>
  <c r="I105"/>
  <c r="B116" i="31" s="1"/>
  <c r="J105" i="2"/>
  <c r="B116" i="37" s="1"/>
  <c r="K105" i="2"/>
  <c r="B116" i="34" s="1"/>
  <c r="L105" i="2"/>
  <c r="M105"/>
  <c r="D106"/>
  <c r="B117" i="22" s="1"/>
  <c r="E106" i="2"/>
  <c r="B117" i="25" s="1"/>
  <c r="F106" i="2"/>
  <c r="G106"/>
  <c r="B117" i="28" s="1"/>
  <c r="C117" s="1"/>
  <c r="H106" i="2"/>
  <c r="I106"/>
  <c r="B117" i="31" s="1"/>
  <c r="J106" i="2"/>
  <c r="B117" i="37" s="1"/>
  <c r="K106" i="2"/>
  <c r="B117" i="34" s="1"/>
  <c r="L106" i="2"/>
  <c r="M106"/>
  <c r="D107"/>
  <c r="B118" i="22" s="1"/>
  <c r="E107" i="2"/>
  <c r="B118" i="25" s="1"/>
  <c r="F107" i="2"/>
  <c r="G107"/>
  <c r="B118" i="28" s="1"/>
  <c r="C118" s="1"/>
  <c r="H107" i="2"/>
  <c r="I107"/>
  <c r="B118" i="31" s="1"/>
  <c r="J107" i="2"/>
  <c r="B118" i="37" s="1"/>
  <c r="K107" i="2"/>
  <c r="B118" i="34" s="1"/>
  <c r="L107" i="2"/>
  <c r="M107"/>
  <c r="D108"/>
  <c r="B119" i="22" s="1"/>
  <c r="E108" i="2"/>
  <c r="B119" i="25" s="1"/>
  <c r="F108" i="2"/>
  <c r="G108"/>
  <c r="B119" i="28" s="1"/>
  <c r="C119" s="1"/>
  <c r="H108" i="2"/>
  <c r="I108"/>
  <c r="B119" i="31" s="1"/>
  <c r="J108" i="2"/>
  <c r="B119" i="37" s="1"/>
  <c r="K108" i="2"/>
  <c r="B119" i="34" s="1"/>
  <c r="L108" i="2"/>
  <c r="M108"/>
  <c r="D109"/>
  <c r="B120" i="22" s="1"/>
  <c r="E109" i="2"/>
  <c r="B120" i="25" s="1"/>
  <c r="F109" i="2"/>
  <c r="G109"/>
  <c r="B120" i="28" s="1"/>
  <c r="C120" s="1"/>
  <c r="H109" i="2"/>
  <c r="I109"/>
  <c r="B120" i="31" s="1"/>
  <c r="J109" i="2"/>
  <c r="B120" i="37" s="1"/>
  <c r="K109" i="2"/>
  <c r="B120" i="34" s="1"/>
  <c r="L109" i="2"/>
  <c r="M109"/>
  <c r="D110"/>
  <c r="B121" i="22" s="1"/>
  <c r="E110" i="2"/>
  <c r="B121" i="25" s="1"/>
  <c r="F110" i="2"/>
  <c r="G110"/>
  <c r="B121" i="28" s="1"/>
  <c r="C121" s="1"/>
  <c r="H110" i="2"/>
  <c r="I110"/>
  <c r="B121" i="31" s="1"/>
  <c r="J110" i="2"/>
  <c r="B121" i="37" s="1"/>
  <c r="K110" i="2"/>
  <c r="B121" i="34" s="1"/>
  <c r="L110" i="2"/>
  <c r="M110"/>
  <c r="D111"/>
  <c r="B122" i="22" s="1"/>
  <c r="E111" i="2"/>
  <c r="B122" i="25" s="1"/>
  <c r="F111" i="2"/>
  <c r="G111"/>
  <c r="B122" i="28" s="1"/>
  <c r="C122" s="1"/>
  <c r="H111" i="2"/>
  <c r="I111"/>
  <c r="B122" i="31" s="1"/>
  <c r="J111" i="2"/>
  <c r="B122" i="37" s="1"/>
  <c r="K111" i="2"/>
  <c r="B122" i="34" s="1"/>
  <c r="L111" i="2"/>
  <c r="M111"/>
  <c r="D112"/>
  <c r="B123" i="22" s="1"/>
  <c r="E112" i="2"/>
  <c r="B123" i="25" s="1"/>
  <c r="F112" i="2"/>
  <c r="G112"/>
  <c r="B123" i="28" s="1"/>
  <c r="C123" s="1"/>
  <c r="H112" i="2"/>
  <c r="I112"/>
  <c r="B123" i="31" s="1"/>
  <c r="J112" i="2"/>
  <c r="B123" i="37" s="1"/>
  <c r="K112" i="2"/>
  <c r="B123" i="34" s="1"/>
  <c r="L112" i="2"/>
  <c r="M112"/>
  <c r="D113"/>
  <c r="B124" i="22" s="1"/>
  <c r="E113" i="2"/>
  <c r="B124" i="25" s="1"/>
  <c r="F113" i="2"/>
  <c r="G113"/>
  <c r="B124" i="28" s="1"/>
  <c r="C124" s="1"/>
  <c r="H113" i="2"/>
  <c r="I113"/>
  <c r="B124" i="31" s="1"/>
  <c r="J113" i="2"/>
  <c r="B124" i="37" s="1"/>
  <c r="K113" i="2"/>
  <c r="B124" i="34" s="1"/>
  <c r="L113" i="2"/>
  <c r="M113"/>
  <c r="D114"/>
  <c r="B125" i="22" s="1"/>
  <c r="E114" i="2"/>
  <c r="B125" i="25" s="1"/>
  <c r="F114" i="2"/>
  <c r="G114"/>
  <c r="B125" i="28" s="1"/>
  <c r="C125" s="1"/>
  <c r="H114" i="2"/>
  <c r="I114"/>
  <c r="B125" i="31" s="1"/>
  <c r="J114" i="2"/>
  <c r="B125" i="37" s="1"/>
  <c r="K114" i="2"/>
  <c r="B125" i="34" s="1"/>
  <c r="L114" i="2"/>
  <c r="M114"/>
  <c r="D115"/>
  <c r="B126" i="22" s="1"/>
  <c r="E115" i="2"/>
  <c r="B126" i="25" s="1"/>
  <c r="F115" i="2"/>
  <c r="G115"/>
  <c r="B126" i="28" s="1"/>
  <c r="C126" s="1"/>
  <c r="H115" i="2"/>
  <c r="I115"/>
  <c r="B126" i="31" s="1"/>
  <c r="J115" i="2"/>
  <c r="B126" i="37" s="1"/>
  <c r="K115" i="2"/>
  <c r="B126" i="34" s="1"/>
  <c r="L115" i="2"/>
  <c r="M115"/>
  <c r="D116"/>
  <c r="B127" i="22" s="1"/>
  <c r="E116" i="2"/>
  <c r="B127" i="25" s="1"/>
  <c r="F116" i="2"/>
  <c r="G116"/>
  <c r="B127" i="28" s="1"/>
  <c r="C127" s="1"/>
  <c r="H116" i="2"/>
  <c r="I116"/>
  <c r="B127" i="31" s="1"/>
  <c r="J116" i="2"/>
  <c r="B127" i="37" s="1"/>
  <c r="K116" i="2"/>
  <c r="B127" i="34" s="1"/>
  <c r="L116" i="2"/>
  <c r="M116"/>
  <c r="D117"/>
  <c r="B128" i="22" s="1"/>
  <c r="E117" i="2"/>
  <c r="B128" i="25" s="1"/>
  <c r="F117" i="2"/>
  <c r="G117"/>
  <c r="B128" i="28" s="1"/>
  <c r="C128" s="1"/>
  <c r="H117" i="2"/>
  <c r="I117"/>
  <c r="B128" i="31" s="1"/>
  <c r="J117" i="2"/>
  <c r="B128" i="37" s="1"/>
  <c r="K117" i="2"/>
  <c r="B128" i="34" s="1"/>
  <c r="L117" i="2"/>
  <c r="M117"/>
  <c r="D118"/>
  <c r="B129" i="22" s="1"/>
  <c r="E118" i="2"/>
  <c r="B129" i="25" s="1"/>
  <c r="F118" i="2"/>
  <c r="G118"/>
  <c r="B129" i="28" s="1"/>
  <c r="C129" s="1"/>
  <c r="H118" i="2"/>
  <c r="I118"/>
  <c r="B129" i="31" s="1"/>
  <c r="J118" i="2"/>
  <c r="B129" i="37" s="1"/>
  <c r="K118" i="2"/>
  <c r="B129" i="34" s="1"/>
  <c r="L118" i="2"/>
  <c r="M118"/>
  <c r="D119"/>
  <c r="B130" i="22" s="1"/>
  <c r="E119" i="2"/>
  <c r="B130" i="25" s="1"/>
  <c r="F119" i="2"/>
  <c r="G119"/>
  <c r="B130" i="28" s="1"/>
  <c r="C130" s="1"/>
  <c r="H119" i="2"/>
  <c r="I119"/>
  <c r="B130" i="31" s="1"/>
  <c r="J119" i="2"/>
  <c r="B130" i="37" s="1"/>
  <c r="K119" i="2"/>
  <c r="B130" i="34" s="1"/>
  <c r="L119" i="2"/>
  <c r="M119"/>
  <c r="D120"/>
  <c r="B131" i="22" s="1"/>
  <c r="E120" i="2"/>
  <c r="B131" i="25" s="1"/>
  <c r="F120" i="2"/>
  <c r="G120"/>
  <c r="B131" i="28" s="1"/>
  <c r="C131" s="1"/>
  <c r="H120" i="2"/>
  <c r="I120"/>
  <c r="B131" i="31" s="1"/>
  <c r="J120" i="2"/>
  <c r="B131" i="37" s="1"/>
  <c r="K120" i="2"/>
  <c r="B131" i="34" s="1"/>
  <c r="L120" i="2"/>
  <c r="M120"/>
  <c r="D121"/>
  <c r="B132" i="22" s="1"/>
  <c r="E121" i="2"/>
  <c r="B132" i="25" s="1"/>
  <c r="F121" i="2"/>
  <c r="G121"/>
  <c r="B132" i="28" s="1"/>
  <c r="C132" s="1"/>
  <c r="H121" i="2"/>
  <c r="I121"/>
  <c r="B132" i="31" s="1"/>
  <c r="J121" i="2"/>
  <c r="B132" i="37" s="1"/>
  <c r="K121" i="2"/>
  <c r="B132" i="34" s="1"/>
  <c r="L121" i="2"/>
  <c r="M121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N74"/>
  <c r="O74"/>
  <c r="P74"/>
  <c r="Q74"/>
  <c r="R74"/>
  <c r="N75"/>
  <c r="O75"/>
  <c r="P75"/>
  <c r="Q75"/>
  <c r="R75"/>
  <c r="N76"/>
  <c r="O76"/>
  <c r="P76"/>
  <c r="Q76"/>
  <c r="R76"/>
  <c r="N77"/>
  <c r="O77"/>
  <c r="P77"/>
  <c r="Q77"/>
  <c r="R77"/>
  <c r="N78"/>
  <c r="O78"/>
  <c r="P78"/>
  <c r="Q78"/>
  <c r="R78"/>
  <c r="N79"/>
  <c r="O79"/>
  <c r="P79"/>
  <c r="Q79"/>
  <c r="R79"/>
  <c r="N80"/>
  <c r="O80"/>
  <c r="P80"/>
  <c r="Q80"/>
  <c r="R80"/>
  <c r="N81"/>
  <c r="O81"/>
  <c r="P81"/>
  <c r="Q81"/>
  <c r="R81"/>
  <c r="N82"/>
  <c r="O82"/>
  <c r="P82"/>
  <c r="Q82"/>
  <c r="R82"/>
  <c r="N83"/>
  <c r="O83"/>
  <c r="P83"/>
  <c r="Q83"/>
  <c r="R83"/>
  <c r="N84"/>
  <c r="O84"/>
  <c r="P84"/>
  <c r="Q84"/>
  <c r="R84"/>
  <c r="N85"/>
  <c r="O85"/>
  <c r="P85"/>
  <c r="Q85"/>
  <c r="R85"/>
  <c r="N86"/>
  <c r="O86"/>
  <c r="P86"/>
  <c r="Q86"/>
  <c r="R86"/>
  <c r="N87"/>
  <c r="O87"/>
  <c r="P87"/>
  <c r="Q87"/>
  <c r="R87"/>
  <c r="N88"/>
  <c r="O88"/>
  <c r="P88"/>
  <c r="Q88"/>
  <c r="R88"/>
  <c r="N89"/>
  <c r="O89"/>
  <c r="P89"/>
  <c r="Q89"/>
  <c r="R89"/>
  <c r="N90"/>
  <c r="O90"/>
  <c r="P90"/>
  <c r="Q90"/>
  <c r="R90"/>
  <c r="N91"/>
  <c r="O91"/>
  <c r="P91"/>
  <c r="Q91"/>
  <c r="R91"/>
  <c r="N92"/>
  <c r="O92"/>
  <c r="P92"/>
  <c r="Q92"/>
  <c r="R92"/>
  <c r="N93"/>
  <c r="O93"/>
  <c r="P93"/>
  <c r="Q93"/>
  <c r="R93"/>
  <c r="N94"/>
  <c r="O94"/>
  <c r="P94"/>
  <c r="Q94"/>
  <c r="R94"/>
  <c r="N95"/>
  <c r="O95"/>
  <c r="P95"/>
  <c r="Q95"/>
  <c r="R95"/>
  <c r="N96"/>
  <c r="O96"/>
  <c r="P96"/>
  <c r="Q96"/>
  <c r="R96"/>
  <c r="N97"/>
  <c r="O97"/>
  <c r="P97"/>
  <c r="Q97"/>
  <c r="R97"/>
  <c r="D74"/>
  <c r="B85" i="22" s="1"/>
  <c r="E74" i="2"/>
  <c r="B85" i="25" s="1"/>
  <c r="F74" i="2"/>
  <c r="G74"/>
  <c r="B85" i="28" s="1"/>
  <c r="C85" s="1"/>
  <c r="H74" i="2"/>
  <c r="I74"/>
  <c r="B85" i="31" s="1"/>
  <c r="J74" i="2"/>
  <c r="B85" i="37" s="1"/>
  <c r="K74" i="2"/>
  <c r="B85" i="34" s="1"/>
  <c r="L74" i="2"/>
  <c r="M74"/>
  <c r="D75"/>
  <c r="B86" i="22" s="1"/>
  <c r="E75" i="2"/>
  <c r="B86" i="25" s="1"/>
  <c r="F75" i="2"/>
  <c r="G75"/>
  <c r="B86" i="28" s="1"/>
  <c r="C86" s="1"/>
  <c r="H75" i="2"/>
  <c r="I75"/>
  <c r="B86" i="31" s="1"/>
  <c r="J75" i="2"/>
  <c r="B86" i="37" s="1"/>
  <c r="K75" i="2"/>
  <c r="B86" i="34" s="1"/>
  <c r="L75" i="2"/>
  <c r="M75"/>
  <c r="D76"/>
  <c r="B87" i="22" s="1"/>
  <c r="E76" i="2"/>
  <c r="B87" i="25" s="1"/>
  <c r="F76" i="2"/>
  <c r="G76"/>
  <c r="B87" i="28" s="1"/>
  <c r="C87" s="1"/>
  <c r="H76" i="2"/>
  <c r="I76"/>
  <c r="B87" i="31" s="1"/>
  <c r="J76" i="2"/>
  <c r="B87" i="37" s="1"/>
  <c r="K76" i="2"/>
  <c r="B87" i="34" s="1"/>
  <c r="L76" i="2"/>
  <c r="M76"/>
  <c r="D77"/>
  <c r="B88" i="22" s="1"/>
  <c r="E77" i="2"/>
  <c r="B88" i="25" s="1"/>
  <c r="F77" i="2"/>
  <c r="G77"/>
  <c r="B88" i="28" s="1"/>
  <c r="C88" s="1"/>
  <c r="H77" i="2"/>
  <c r="I77"/>
  <c r="B88" i="31" s="1"/>
  <c r="J77" i="2"/>
  <c r="B88" i="37" s="1"/>
  <c r="K77" i="2"/>
  <c r="B88" i="34" s="1"/>
  <c r="L77" i="2"/>
  <c r="M77"/>
  <c r="D78"/>
  <c r="B89" i="22" s="1"/>
  <c r="E78" i="2"/>
  <c r="B89" i="25" s="1"/>
  <c r="F78" i="2"/>
  <c r="G78"/>
  <c r="B89" i="28" s="1"/>
  <c r="C89" s="1"/>
  <c r="H78" i="2"/>
  <c r="I78"/>
  <c r="B89" i="31" s="1"/>
  <c r="J78" i="2"/>
  <c r="B89" i="37" s="1"/>
  <c r="K78" i="2"/>
  <c r="B89" i="34" s="1"/>
  <c r="L78" i="2"/>
  <c r="M78"/>
  <c r="D79"/>
  <c r="B90" i="22" s="1"/>
  <c r="E79" i="2"/>
  <c r="B90" i="25" s="1"/>
  <c r="F79" i="2"/>
  <c r="G79"/>
  <c r="B90" i="28" s="1"/>
  <c r="C90" s="1"/>
  <c r="H79" i="2"/>
  <c r="I79"/>
  <c r="B90" i="31" s="1"/>
  <c r="J79" i="2"/>
  <c r="B90" i="37" s="1"/>
  <c r="K79" i="2"/>
  <c r="B90" i="34" s="1"/>
  <c r="L79" i="2"/>
  <c r="M79"/>
  <c r="D80"/>
  <c r="B91" i="22" s="1"/>
  <c r="E80" i="2"/>
  <c r="B91" i="25" s="1"/>
  <c r="F80" i="2"/>
  <c r="G80"/>
  <c r="B91" i="28" s="1"/>
  <c r="C91" s="1"/>
  <c r="H80" i="2"/>
  <c r="I80"/>
  <c r="B91" i="31" s="1"/>
  <c r="J80" i="2"/>
  <c r="B91" i="37" s="1"/>
  <c r="K80" i="2"/>
  <c r="B91" i="34" s="1"/>
  <c r="L80" i="2"/>
  <c r="M80"/>
  <c r="D81"/>
  <c r="B92" i="22" s="1"/>
  <c r="E81" i="2"/>
  <c r="B92" i="25" s="1"/>
  <c r="F81" i="2"/>
  <c r="G81"/>
  <c r="B92" i="28" s="1"/>
  <c r="C92" s="1"/>
  <c r="H81" i="2"/>
  <c r="I81"/>
  <c r="B92" i="31" s="1"/>
  <c r="J81" i="2"/>
  <c r="B92" i="37" s="1"/>
  <c r="K81" i="2"/>
  <c r="B92" i="34" s="1"/>
  <c r="L81" i="2"/>
  <c r="M81"/>
  <c r="D82"/>
  <c r="B93" i="22" s="1"/>
  <c r="E82" i="2"/>
  <c r="B93" i="25" s="1"/>
  <c r="F82" i="2"/>
  <c r="G82"/>
  <c r="B93" i="28" s="1"/>
  <c r="C93" s="1"/>
  <c r="H82" i="2"/>
  <c r="I82"/>
  <c r="B93" i="31" s="1"/>
  <c r="J82" i="2"/>
  <c r="B93" i="37" s="1"/>
  <c r="K82" i="2"/>
  <c r="B93" i="34" s="1"/>
  <c r="L82" i="2"/>
  <c r="M82"/>
  <c r="D83"/>
  <c r="B94" i="22" s="1"/>
  <c r="E83" i="2"/>
  <c r="B94" i="25" s="1"/>
  <c r="F83" i="2"/>
  <c r="G83"/>
  <c r="B94" i="28" s="1"/>
  <c r="C94" s="1"/>
  <c r="H83" i="2"/>
  <c r="I83"/>
  <c r="B94" i="31" s="1"/>
  <c r="J83" i="2"/>
  <c r="B94" i="37" s="1"/>
  <c r="K83" i="2"/>
  <c r="B94" i="34" s="1"/>
  <c r="L83" i="2"/>
  <c r="M83"/>
  <c r="D84"/>
  <c r="B95" i="22" s="1"/>
  <c r="E84" i="2"/>
  <c r="B95" i="25" s="1"/>
  <c r="F84" i="2"/>
  <c r="G84"/>
  <c r="B95" i="28" s="1"/>
  <c r="C95" s="1"/>
  <c r="H84" i="2"/>
  <c r="I84"/>
  <c r="B95" i="31" s="1"/>
  <c r="J84" i="2"/>
  <c r="B95" i="37" s="1"/>
  <c r="K84" i="2"/>
  <c r="B95" i="34" s="1"/>
  <c r="L84" i="2"/>
  <c r="M84"/>
  <c r="D85"/>
  <c r="B96" i="22" s="1"/>
  <c r="E85" i="2"/>
  <c r="B96" i="25" s="1"/>
  <c r="F85" i="2"/>
  <c r="G85"/>
  <c r="B96" i="28" s="1"/>
  <c r="C96" s="1"/>
  <c r="H85" i="2"/>
  <c r="I85"/>
  <c r="B96" i="31" s="1"/>
  <c r="J85" i="2"/>
  <c r="B96" i="37" s="1"/>
  <c r="K85" i="2"/>
  <c r="B96" i="34" s="1"/>
  <c r="L85" i="2"/>
  <c r="M85"/>
  <c r="D86"/>
  <c r="B97" i="22" s="1"/>
  <c r="E86" i="2"/>
  <c r="B97" i="25" s="1"/>
  <c r="F86" i="2"/>
  <c r="G86"/>
  <c r="B97" i="28" s="1"/>
  <c r="C97" s="1"/>
  <c r="H86" i="2"/>
  <c r="I86"/>
  <c r="B97" i="31" s="1"/>
  <c r="J86" i="2"/>
  <c r="B97" i="37" s="1"/>
  <c r="K86" i="2"/>
  <c r="B97" i="34" s="1"/>
  <c r="L86" i="2"/>
  <c r="M86"/>
  <c r="D87"/>
  <c r="B98" i="22" s="1"/>
  <c r="E87" i="2"/>
  <c r="B98" i="25" s="1"/>
  <c r="F87" i="2"/>
  <c r="G87"/>
  <c r="B98" i="28" s="1"/>
  <c r="C98" s="1"/>
  <c r="H87" i="2"/>
  <c r="I87"/>
  <c r="B98" i="31" s="1"/>
  <c r="J87" i="2"/>
  <c r="B98" i="37" s="1"/>
  <c r="K87" i="2"/>
  <c r="B98" i="34" s="1"/>
  <c r="L87" i="2"/>
  <c r="M87"/>
  <c r="D88"/>
  <c r="B99" i="22" s="1"/>
  <c r="E88" i="2"/>
  <c r="B99" i="25" s="1"/>
  <c r="F88" i="2"/>
  <c r="G88"/>
  <c r="B99" i="28" s="1"/>
  <c r="C99" s="1"/>
  <c r="H88" i="2"/>
  <c r="I88"/>
  <c r="B99" i="31" s="1"/>
  <c r="J88" i="2"/>
  <c r="B99" i="37" s="1"/>
  <c r="K88" i="2"/>
  <c r="B99" i="34" s="1"/>
  <c r="L88" i="2"/>
  <c r="M88"/>
  <c r="D89"/>
  <c r="B100" i="22" s="1"/>
  <c r="E89" i="2"/>
  <c r="B100" i="25" s="1"/>
  <c r="F89" i="2"/>
  <c r="G89"/>
  <c r="B100" i="28" s="1"/>
  <c r="C100" s="1"/>
  <c r="H89" i="2"/>
  <c r="I89"/>
  <c r="B100" i="31" s="1"/>
  <c r="J89" i="2"/>
  <c r="B100" i="37" s="1"/>
  <c r="K89" i="2"/>
  <c r="B100" i="34" s="1"/>
  <c r="L89" i="2"/>
  <c r="M89"/>
  <c r="D90"/>
  <c r="B101" i="22" s="1"/>
  <c r="E90" i="2"/>
  <c r="B101" i="25" s="1"/>
  <c r="F90" i="2"/>
  <c r="G90"/>
  <c r="B101" i="28" s="1"/>
  <c r="C101" s="1"/>
  <c r="H90" i="2"/>
  <c r="I90"/>
  <c r="B101" i="31" s="1"/>
  <c r="J90" i="2"/>
  <c r="B101" i="37" s="1"/>
  <c r="K90" i="2"/>
  <c r="B101" i="34" s="1"/>
  <c r="L90" i="2"/>
  <c r="M90"/>
  <c r="D91"/>
  <c r="B102" i="22" s="1"/>
  <c r="E91" i="2"/>
  <c r="B102" i="25" s="1"/>
  <c r="F91" i="2"/>
  <c r="G91"/>
  <c r="B102" i="28" s="1"/>
  <c r="C102" s="1"/>
  <c r="H91" i="2"/>
  <c r="I91"/>
  <c r="B102" i="31" s="1"/>
  <c r="J91" i="2"/>
  <c r="B102" i="37" s="1"/>
  <c r="K91" i="2"/>
  <c r="B102" i="34" s="1"/>
  <c r="L91" i="2"/>
  <c r="M91"/>
  <c r="D92"/>
  <c r="B103" i="22" s="1"/>
  <c r="E92" i="2"/>
  <c r="B103" i="25" s="1"/>
  <c r="F92" i="2"/>
  <c r="G92"/>
  <c r="B103" i="28" s="1"/>
  <c r="C103" s="1"/>
  <c r="H92" i="2"/>
  <c r="I92"/>
  <c r="B103" i="31" s="1"/>
  <c r="J92" i="2"/>
  <c r="B103" i="37" s="1"/>
  <c r="K92" i="2"/>
  <c r="B103" i="34" s="1"/>
  <c r="L92" i="2"/>
  <c r="M92"/>
  <c r="D93"/>
  <c r="B104" i="22" s="1"/>
  <c r="E93" i="2"/>
  <c r="B104" i="25" s="1"/>
  <c r="F93" i="2"/>
  <c r="G93"/>
  <c r="B104" i="28" s="1"/>
  <c r="C104" s="1"/>
  <c r="H93" i="2"/>
  <c r="I93"/>
  <c r="B104" i="31" s="1"/>
  <c r="J93" i="2"/>
  <c r="B104" i="37" s="1"/>
  <c r="K93" i="2"/>
  <c r="B104" i="34" s="1"/>
  <c r="L93" i="2"/>
  <c r="M93"/>
  <c r="D94"/>
  <c r="B105" i="22" s="1"/>
  <c r="E94" i="2"/>
  <c r="B105" i="25" s="1"/>
  <c r="F94" i="2"/>
  <c r="G94"/>
  <c r="B105" i="28" s="1"/>
  <c r="C105" s="1"/>
  <c r="H94" i="2"/>
  <c r="I94"/>
  <c r="B105" i="31" s="1"/>
  <c r="J94" i="2"/>
  <c r="B105" i="37" s="1"/>
  <c r="K94" i="2"/>
  <c r="B105" i="34" s="1"/>
  <c r="L94" i="2"/>
  <c r="M94"/>
  <c r="D95"/>
  <c r="B106" i="22" s="1"/>
  <c r="E95" i="2"/>
  <c r="B106" i="25" s="1"/>
  <c r="F95" i="2"/>
  <c r="G95"/>
  <c r="B106" i="28" s="1"/>
  <c r="C106" s="1"/>
  <c r="H95" i="2"/>
  <c r="I95"/>
  <c r="B106" i="31" s="1"/>
  <c r="J95" i="2"/>
  <c r="B106" i="37" s="1"/>
  <c r="K95" i="2"/>
  <c r="B106" i="34" s="1"/>
  <c r="L95" i="2"/>
  <c r="M95"/>
  <c r="D96"/>
  <c r="B107" i="22" s="1"/>
  <c r="E96" i="2"/>
  <c r="B107" i="25" s="1"/>
  <c r="F96" i="2"/>
  <c r="G96"/>
  <c r="B107" i="28" s="1"/>
  <c r="C107" s="1"/>
  <c r="H96" i="2"/>
  <c r="I96"/>
  <c r="B107" i="31" s="1"/>
  <c r="J96" i="2"/>
  <c r="B107" i="37" s="1"/>
  <c r="K96" i="2"/>
  <c r="B107" i="34" s="1"/>
  <c r="L96" i="2"/>
  <c r="M96"/>
  <c r="D97"/>
  <c r="B108" i="22" s="1"/>
  <c r="E97" i="2"/>
  <c r="B108" i="25" s="1"/>
  <c r="F97" i="2"/>
  <c r="G97"/>
  <c r="B108" i="28" s="1"/>
  <c r="C108" s="1"/>
  <c r="H97" i="2"/>
  <c r="I97"/>
  <c r="B108" i="31" s="1"/>
  <c r="J97" i="2"/>
  <c r="B108" i="37" s="1"/>
  <c r="K97" i="2"/>
  <c r="B108" i="34" s="1"/>
  <c r="L97" i="2"/>
  <c r="M97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N50"/>
  <c r="O50"/>
  <c r="P50"/>
  <c r="Q50"/>
  <c r="R50"/>
  <c r="N51"/>
  <c r="O51"/>
  <c r="P51"/>
  <c r="Q51"/>
  <c r="R51"/>
  <c r="N52"/>
  <c r="O52"/>
  <c r="P52"/>
  <c r="Q52"/>
  <c r="R52"/>
  <c r="N53"/>
  <c r="O53"/>
  <c r="P53"/>
  <c r="Q53"/>
  <c r="R53"/>
  <c r="N54"/>
  <c r="O54"/>
  <c r="P54"/>
  <c r="Q54"/>
  <c r="R54"/>
  <c r="N55"/>
  <c r="O55"/>
  <c r="P55"/>
  <c r="Q55"/>
  <c r="R55"/>
  <c r="N56"/>
  <c r="O56"/>
  <c r="P56"/>
  <c r="Q56"/>
  <c r="R56"/>
  <c r="N57"/>
  <c r="O57"/>
  <c r="P57"/>
  <c r="Q57"/>
  <c r="R57"/>
  <c r="N58"/>
  <c r="O58"/>
  <c r="P58"/>
  <c r="Q58"/>
  <c r="R58"/>
  <c r="N59"/>
  <c r="O59"/>
  <c r="P59"/>
  <c r="Q59"/>
  <c r="R59"/>
  <c r="N60"/>
  <c r="O60"/>
  <c r="P60"/>
  <c r="Q60"/>
  <c r="R60"/>
  <c r="N61"/>
  <c r="O61"/>
  <c r="P61"/>
  <c r="Q61"/>
  <c r="R61"/>
  <c r="N62"/>
  <c r="O62"/>
  <c r="P62"/>
  <c r="Q62"/>
  <c r="R62"/>
  <c r="N63"/>
  <c r="O63"/>
  <c r="P63"/>
  <c r="Q63"/>
  <c r="R63"/>
  <c r="N66"/>
  <c r="O66"/>
  <c r="P66"/>
  <c r="Q66"/>
  <c r="R66"/>
  <c r="N67"/>
  <c r="O67"/>
  <c r="P67"/>
  <c r="Q67"/>
  <c r="R67"/>
  <c r="N68"/>
  <c r="O68"/>
  <c r="P68"/>
  <c r="Q68"/>
  <c r="R68"/>
  <c r="N69"/>
  <c r="O69"/>
  <c r="P69"/>
  <c r="Q69"/>
  <c r="R69"/>
  <c r="N70"/>
  <c r="O70"/>
  <c r="P70"/>
  <c r="Q70"/>
  <c r="R70"/>
  <c r="N71"/>
  <c r="O71"/>
  <c r="P71"/>
  <c r="Q71"/>
  <c r="R71"/>
  <c r="N72"/>
  <c r="O72"/>
  <c r="P72"/>
  <c r="Q72"/>
  <c r="R72"/>
  <c r="N73"/>
  <c r="O73"/>
  <c r="P73"/>
  <c r="Q73"/>
  <c r="R73"/>
  <c r="D50"/>
  <c r="B61" i="22" s="1"/>
  <c r="E50" i="2"/>
  <c r="B61" i="25" s="1"/>
  <c r="F50" i="2"/>
  <c r="G50"/>
  <c r="B61" i="28" s="1"/>
  <c r="C61" s="1"/>
  <c r="H50" i="2"/>
  <c r="I50"/>
  <c r="B61" i="31" s="1"/>
  <c r="J50" i="2"/>
  <c r="B61" i="37" s="1"/>
  <c r="K50" i="2"/>
  <c r="B61" i="34" s="1"/>
  <c r="L50" i="2"/>
  <c r="M50"/>
  <c r="D51"/>
  <c r="B62" i="22" s="1"/>
  <c r="E51" i="2"/>
  <c r="B62" i="25" s="1"/>
  <c r="F51" i="2"/>
  <c r="G51"/>
  <c r="B62" i="28" s="1"/>
  <c r="C62" s="1"/>
  <c r="H51" i="2"/>
  <c r="I51"/>
  <c r="B62" i="31" s="1"/>
  <c r="J51" i="2"/>
  <c r="B62" i="37" s="1"/>
  <c r="K51" i="2"/>
  <c r="B62" i="34" s="1"/>
  <c r="L51" i="2"/>
  <c r="M51"/>
  <c r="D52"/>
  <c r="B63" i="22" s="1"/>
  <c r="E52" i="2"/>
  <c r="B63" i="25" s="1"/>
  <c r="F52" i="2"/>
  <c r="G52"/>
  <c r="B63" i="28" s="1"/>
  <c r="C63" s="1"/>
  <c r="H52" i="2"/>
  <c r="I52"/>
  <c r="B63" i="31" s="1"/>
  <c r="J52" i="2"/>
  <c r="B63" i="37" s="1"/>
  <c r="K52" i="2"/>
  <c r="B63" i="34" s="1"/>
  <c r="L52" i="2"/>
  <c r="M52"/>
  <c r="D53"/>
  <c r="B64" i="22" s="1"/>
  <c r="E53" i="2"/>
  <c r="B64" i="25" s="1"/>
  <c r="F53" i="2"/>
  <c r="G53"/>
  <c r="B64" i="28" s="1"/>
  <c r="C64" s="1"/>
  <c r="H53" i="2"/>
  <c r="I53"/>
  <c r="B64" i="31" s="1"/>
  <c r="J53" i="2"/>
  <c r="B64" i="37" s="1"/>
  <c r="K53" i="2"/>
  <c r="B64" i="34" s="1"/>
  <c r="L53" i="2"/>
  <c r="M53"/>
  <c r="D54"/>
  <c r="B65" i="22" s="1"/>
  <c r="E54" i="2"/>
  <c r="B65" i="25" s="1"/>
  <c r="F54" i="2"/>
  <c r="G54"/>
  <c r="B65" i="28" s="1"/>
  <c r="C65" s="1"/>
  <c r="H54" i="2"/>
  <c r="I54"/>
  <c r="B65" i="31" s="1"/>
  <c r="J54" i="2"/>
  <c r="B65" i="37" s="1"/>
  <c r="K54" i="2"/>
  <c r="B65" i="34" s="1"/>
  <c r="L54" i="2"/>
  <c r="M54"/>
  <c r="D55"/>
  <c r="B66" i="22" s="1"/>
  <c r="E55" i="2"/>
  <c r="B66" i="25" s="1"/>
  <c r="F55" i="2"/>
  <c r="G55"/>
  <c r="B66" i="28" s="1"/>
  <c r="C66" s="1"/>
  <c r="H55" i="2"/>
  <c r="I55"/>
  <c r="B66" i="31" s="1"/>
  <c r="J55" i="2"/>
  <c r="B66" i="37" s="1"/>
  <c r="K55" i="2"/>
  <c r="B66" i="34" s="1"/>
  <c r="L55" i="2"/>
  <c r="M55"/>
  <c r="D56"/>
  <c r="B67" i="22" s="1"/>
  <c r="E56" i="2"/>
  <c r="B67" i="25" s="1"/>
  <c r="F56" i="2"/>
  <c r="G56"/>
  <c r="B67" i="28" s="1"/>
  <c r="C67" s="1"/>
  <c r="H56" i="2"/>
  <c r="I56"/>
  <c r="B67" i="31" s="1"/>
  <c r="J56" i="2"/>
  <c r="B67" i="37" s="1"/>
  <c r="K56" i="2"/>
  <c r="B67" i="34" s="1"/>
  <c r="L56" i="2"/>
  <c r="M56"/>
  <c r="D57"/>
  <c r="B68" i="22" s="1"/>
  <c r="E57" i="2"/>
  <c r="B68" i="25" s="1"/>
  <c r="F57" i="2"/>
  <c r="G57"/>
  <c r="B68" i="28" s="1"/>
  <c r="C68" s="1"/>
  <c r="H57" i="2"/>
  <c r="I57"/>
  <c r="B68" i="31" s="1"/>
  <c r="J57" i="2"/>
  <c r="B68" i="37" s="1"/>
  <c r="K57" i="2"/>
  <c r="B68" i="34" s="1"/>
  <c r="L57" i="2"/>
  <c r="M57"/>
  <c r="D58"/>
  <c r="B69" i="22" s="1"/>
  <c r="E58" i="2"/>
  <c r="B69" i="25" s="1"/>
  <c r="F58" i="2"/>
  <c r="G58"/>
  <c r="B69" i="28" s="1"/>
  <c r="C69" s="1"/>
  <c r="H58" i="2"/>
  <c r="I58"/>
  <c r="B69" i="31" s="1"/>
  <c r="J58" i="2"/>
  <c r="B69" i="37" s="1"/>
  <c r="K58" i="2"/>
  <c r="B69" i="34" s="1"/>
  <c r="L58" i="2"/>
  <c r="M58"/>
  <c r="D59"/>
  <c r="B70" i="22" s="1"/>
  <c r="E59" i="2"/>
  <c r="B70" i="25" s="1"/>
  <c r="F59" i="2"/>
  <c r="G59"/>
  <c r="B70" i="28" s="1"/>
  <c r="C70" s="1"/>
  <c r="H59" i="2"/>
  <c r="I59"/>
  <c r="B70" i="31" s="1"/>
  <c r="J59" i="2"/>
  <c r="B70" i="37" s="1"/>
  <c r="K59" i="2"/>
  <c r="B70" i="34" s="1"/>
  <c r="L59" i="2"/>
  <c r="M59"/>
  <c r="D60"/>
  <c r="B71" i="22" s="1"/>
  <c r="E60" i="2"/>
  <c r="B71" i="25" s="1"/>
  <c r="F60" i="2"/>
  <c r="G60"/>
  <c r="B71" i="28" s="1"/>
  <c r="C71" s="1"/>
  <c r="H60" i="2"/>
  <c r="I60"/>
  <c r="B71" i="31" s="1"/>
  <c r="J60" i="2"/>
  <c r="B71" i="37" s="1"/>
  <c r="K60" i="2"/>
  <c r="B71" i="34" s="1"/>
  <c r="L60" i="2"/>
  <c r="M60"/>
  <c r="F61"/>
  <c r="G61"/>
  <c r="B72" i="28" s="1"/>
  <c r="C72" s="1"/>
  <c r="H61" i="2"/>
  <c r="I61"/>
  <c r="B72" i="31" s="1"/>
  <c r="J61" i="2"/>
  <c r="B72" i="37" s="1"/>
  <c r="K61" i="2"/>
  <c r="B72" i="34" s="1"/>
  <c r="L61" i="2"/>
  <c r="M61"/>
  <c r="D62"/>
  <c r="B73" i="22" s="1"/>
  <c r="E62" i="2"/>
  <c r="B73" i="25" s="1"/>
  <c r="F62" i="2"/>
  <c r="G62"/>
  <c r="B73" i="28" s="1"/>
  <c r="C73" s="1"/>
  <c r="H62" i="2"/>
  <c r="I62"/>
  <c r="B73" i="31" s="1"/>
  <c r="J62" i="2"/>
  <c r="B73" i="37" s="1"/>
  <c r="K62" i="2"/>
  <c r="B73" i="34" s="1"/>
  <c r="L62" i="2"/>
  <c r="M62"/>
  <c r="D63"/>
  <c r="B74" i="22" s="1"/>
  <c r="E63" i="2"/>
  <c r="B74" i="25" s="1"/>
  <c r="F63" i="2"/>
  <c r="G63"/>
  <c r="B74" i="28" s="1"/>
  <c r="C74" s="1"/>
  <c r="H63" i="2"/>
  <c r="I63"/>
  <c r="B74" i="31" s="1"/>
  <c r="J63" i="2"/>
  <c r="B74" i="37" s="1"/>
  <c r="K63" i="2"/>
  <c r="B74" i="34" s="1"/>
  <c r="L63" i="2"/>
  <c r="M63"/>
  <c r="D64"/>
  <c r="B75" i="22" s="1"/>
  <c r="E64" i="2"/>
  <c r="B75" i="25" s="1"/>
  <c r="F64" i="2"/>
  <c r="G64"/>
  <c r="B75" i="28" s="1"/>
  <c r="C75" s="1"/>
  <c r="H64" i="2"/>
  <c r="I64"/>
  <c r="B75" i="31" s="1"/>
  <c r="J64" i="2"/>
  <c r="B75" i="37" s="1"/>
  <c r="K64" i="2"/>
  <c r="B75" i="34" s="1"/>
  <c r="D65" i="2"/>
  <c r="B76" i="22" s="1"/>
  <c r="E65" i="2"/>
  <c r="B76" i="25" s="1"/>
  <c r="F65" i="2"/>
  <c r="G65"/>
  <c r="B76" i="28" s="1"/>
  <c r="C76" s="1"/>
  <c r="H65" i="2"/>
  <c r="I65"/>
  <c r="B76" i="31" s="1"/>
  <c r="J65" i="2"/>
  <c r="B76" i="37" s="1"/>
  <c r="K65" i="2"/>
  <c r="B76" i="34" s="1"/>
  <c r="D66" i="2"/>
  <c r="B77" i="22" s="1"/>
  <c r="E66" i="2"/>
  <c r="B77" i="25" s="1"/>
  <c r="F66" i="2"/>
  <c r="G66"/>
  <c r="B77" i="28" s="1"/>
  <c r="C77" s="1"/>
  <c r="H66" i="2"/>
  <c r="I66"/>
  <c r="B77" i="31" s="1"/>
  <c r="J66" i="2"/>
  <c r="B77" i="37" s="1"/>
  <c r="K66" i="2"/>
  <c r="B77" i="34" s="1"/>
  <c r="L66" i="2"/>
  <c r="M66"/>
  <c r="D67"/>
  <c r="B78" i="22" s="1"/>
  <c r="E67" i="2"/>
  <c r="B78" i="25" s="1"/>
  <c r="F67" i="2"/>
  <c r="G67"/>
  <c r="B78" i="28" s="1"/>
  <c r="C78" s="1"/>
  <c r="H67" i="2"/>
  <c r="I67"/>
  <c r="B78" i="31" s="1"/>
  <c r="J67" i="2"/>
  <c r="B78" i="37" s="1"/>
  <c r="K67" i="2"/>
  <c r="B78" i="34" s="1"/>
  <c r="L67" i="2"/>
  <c r="M67"/>
  <c r="D68"/>
  <c r="B79" i="22" s="1"/>
  <c r="E68" i="2"/>
  <c r="B79" i="25" s="1"/>
  <c r="F68" i="2"/>
  <c r="G68"/>
  <c r="B79" i="28" s="1"/>
  <c r="C79" s="1"/>
  <c r="H68" i="2"/>
  <c r="I68"/>
  <c r="B79" i="31" s="1"/>
  <c r="J68" i="2"/>
  <c r="B79" i="37" s="1"/>
  <c r="K68" i="2"/>
  <c r="B79" i="34" s="1"/>
  <c r="L68" i="2"/>
  <c r="M68"/>
  <c r="D69"/>
  <c r="B80" i="22" s="1"/>
  <c r="E69" i="2"/>
  <c r="B80" i="25" s="1"/>
  <c r="F69" i="2"/>
  <c r="G69"/>
  <c r="B80" i="28" s="1"/>
  <c r="C80" s="1"/>
  <c r="H69" i="2"/>
  <c r="I69"/>
  <c r="B80" i="31" s="1"/>
  <c r="J69" i="2"/>
  <c r="B80" i="37" s="1"/>
  <c r="K69" i="2"/>
  <c r="B80" i="34" s="1"/>
  <c r="L69" i="2"/>
  <c r="M69"/>
  <c r="D70"/>
  <c r="B81" i="22" s="1"/>
  <c r="E70" i="2"/>
  <c r="B81" i="25" s="1"/>
  <c r="F70" i="2"/>
  <c r="G70"/>
  <c r="B81" i="28" s="1"/>
  <c r="C81" s="1"/>
  <c r="H70" i="2"/>
  <c r="I70"/>
  <c r="B81" i="31" s="1"/>
  <c r="J70" i="2"/>
  <c r="B81" i="37" s="1"/>
  <c r="K70" i="2"/>
  <c r="B81" i="34" s="1"/>
  <c r="L70" i="2"/>
  <c r="M70"/>
  <c r="D71"/>
  <c r="B82" i="22" s="1"/>
  <c r="E71" i="2"/>
  <c r="B82" i="25" s="1"/>
  <c r="F71" i="2"/>
  <c r="G71"/>
  <c r="B82" i="28" s="1"/>
  <c r="C82" s="1"/>
  <c r="H71" i="2"/>
  <c r="I71"/>
  <c r="B82" i="31" s="1"/>
  <c r="J71" i="2"/>
  <c r="B82" i="37" s="1"/>
  <c r="K71" i="2"/>
  <c r="B82" i="34" s="1"/>
  <c r="L71" i="2"/>
  <c r="M71"/>
  <c r="D72"/>
  <c r="B83" i="22" s="1"/>
  <c r="E72" i="2"/>
  <c r="B83" i="25" s="1"/>
  <c r="F72" i="2"/>
  <c r="G72"/>
  <c r="B83" i="28" s="1"/>
  <c r="C83" s="1"/>
  <c r="H72" i="2"/>
  <c r="I72"/>
  <c r="B83" i="31" s="1"/>
  <c r="J72" i="2"/>
  <c r="B83" i="37" s="1"/>
  <c r="K72" i="2"/>
  <c r="B83" i="34" s="1"/>
  <c r="L72" i="2"/>
  <c r="M72"/>
  <c r="D73"/>
  <c r="B84" i="22" s="1"/>
  <c r="E73" i="2"/>
  <c r="B84" i="25" s="1"/>
  <c r="F73" i="2"/>
  <c r="G73"/>
  <c r="B84" i="28" s="1"/>
  <c r="C84" s="1"/>
  <c r="H73" i="2"/>
  <c r="I73"/>
  <c r="B84" i="31" s="1"/>
  <c r="J73" i="2"/>
  <c r="B84" i="37" s="1"/>
  <c r="K73" i="2"/>
  <c r="B84" i="34" s="1"/>
  <c r="L73" i="2"/>
  <c r="M73"/>
  <c r="B50"/>
  <c r="B51"/>
  <c r="B52"/>
  <c r="B53"/>
  <c r="B54"/>
  <c r="B55"/>
  <c r="B56"/>
  <c r="B57"/>
  <c r="B58"/>
  <c r="B59"/>
  <c r="B60"/>
  <c r="B61"/>
  <c r="B62"/>
  <c r="B63"/>
  <c r="B67"/>
  <c r="B68"/>
  <c r="B69"/>
  <c r="B70"/>
  <c r="B71"/>
  <c r="B72"/>
  <c r="B73"/>
  <c r="N26"/>
  <c r="O26"/>
  <c r="P26"/>
  <c r="Q26"/>
  <c r="R26"/>
  <c r="N27"/>
  <c r="O27"/>
  <c r="P27"/>
  <c r="Q27"/>
  <c r="R27"/>
  <c r="N28"/>
  <c r="O28"/>
  <c r="P28"/>
  <c r="Q28"/>
  <c r="R28"/>
  <c r="N29"/>
  <c r="O29"/>
  <c r="P29"/>
  <c r="Q29"/>
  <c r="R29"/>
  <c r="N30"/>
  <c r="O30"/>
  <c r="P30"/>
  <c r="Q30"/>
  <c r="R30"/>
  <c r="N31"/>
  <c r="O31"/>
  <c r="P31"/>
  <c r="Q31"/>
  <c r="R31"/>
  <c r="N32"/>
  <c r="O32"/>
  <c r="P32"/>
  <c r="Q32"/>
  <c r="R32"/>
  <c r="N33"/>
  <c r="O33"/>
  <c r="P33"/>
  <c r="Q33"/>
  <c r="R33"/>
  <c r="N34"/>
  <c r="O34"/>
  <c r="P34"/>
  <c r="Q34"/>
  <c r="R34"/>
  <c r="N35"/>
  <c r="O35"/>
  <c r="P35"/>
  <c r="Q35"/>
  <c r="R35"/>
  <c r="N36"/>
  <c r="O36"/>
  <c r="P36"/>
  <c r="Q36"/>
  <c r="R36"/>
  <c r="N37"/>
  <c r="O37"/>
  <c r="P37"/>
  <c r="Q37"/>
  <c r="R37"/>
  <c r="N38"/>
  <c r="O38"/>
  <c r="P38"/>
  <c r="Q38"/>
  <c r="R38"/>
  <c r="N39"/>
  <c r="O39"/>
  <c r="P39"/>
  <c r="Q39"/>
  <c r="R39"/>
  <c r="N40"/>
  <c r="O40"/>
  <c r="P40"/>
  <c r="Q40"/>
  <c r="R40"/>
  <c r="N41"/>
  <c r="O41"/>
  <c r="P41"/>
  <c r="Q41"/>
  <c r="N42"/>
  <c r="O42"/>
  <c r="P42"/>
  <c r="Q42"/>
  <c r="R42"/>
  <c r="N43"/>
  <c r="O43"/>
  <c r="P43"/>
  <c r="Q43"/>
  <c r="R43"/>
  <c r="N44"/>
  <c r="O44"/>
  <c r="P44"/>
  <c r="Q44"/>
  <c r="R44"/>
  <c r="N45"/>
  <c r="O45"/>
  <c r="P45"/>
  <c r="Q45"/>
  <c r="R45"/>
  <c r="N46"/>
  <c r="O46"/>
  <c r="P46"/>
  <c r="Q46"/>
  <c r="R46"/>
  <c r="N47"/>
  <c r="O47"/>
  <c r="P47"/>
  <c r="Q47"/>
  <c r="R47"/>
  <c r="N48"/>
  <c r="O48"/>
  <c r="P48"/>
  <c r="Q48"/>
  <c r="R48"/>
  <c r="N49"/>
  <c r="O49"/>
  <c r="P49"/>
  <c r="Q49"/>
  <c r="R49"/>
  <c r="D26"/>
  <c r="B37" i="22" s="1"/>
  <c r="E26" i="2"/>
  <c r="B37" i="25" s="1"/>
  <c r="F26" i="2"/>
  <c r="G26"/>
  <c r="B37" i="28" s="1"/>
  <c r="C37" s="1"/>
  <c r="H26" i="2"/>
  <c r="I26"/>
  <c r="B37" i="31" s="1"/>
  <c r="J26" i="2"/>
  <c r="B37" i="37" s="1"/>
  <c r="K26" i="2"/>
  <c r="B37" i="34" s="1"/>
  <c r="L26" i="2"/>
  <c r="M26"/>
  <c r="D27"/>
  <c r="B38" i="22" s="1"/>
  <c r="E27" i="2"/>
  <c r="B38" i="25" s="1"/>
  <c r="F27" i="2"/>
  <c r="G27"/>
  <c r="B38" i="28" s="1"/>
  <c r="C38" s="1"/>
  <c r="H27" i="2"/>
  <c r="I27"/>
  <c r="B38" i="31" s="1"/>
  <c r="J27" i="2"/>
  <c r="B38" i="37" s="1"/>
  <c r="K27" i="2"/>
  <c r="B38" i="34" s="1"/>
  <c r="L27" i="2"/>
  <c r="M27"/>
  <c r="D28"/>
  <c r="B39" i="22" s="1"/>
  <c r="E28" i="2"/>
  <c r="B39" i="25" s="1"/>
  <c r="F28" i="2"/>
  <c r="G28"/>
  <c r="B39" i="28" s="1"/>
  <c r="C39" s="1"/>
  <c r="H28" i="2"/>
  <c r="I28"/>
  <c r="B39" i="31" s="1"/>
  <c r="J28" i="2"/>
  <c r="B39" i="37" s="1"/>
  <c r="K28" i="2"/>
  <c r="B39" i="34" s="1"/>
  <c r="L28" i="2"/>
  <c r="M28"/>
  <c r="D29"/>
  <c r="B40" i="22" s="1"/>
  <c r="E29" i="2"/>
  <c r="B40" i="25" s="1"/>
  <c r="F29" i="2"/>
  <c r="G29"/>
  <c r="B40" i="28" s="1"/>
  <c r="C40" s="1"/>
  <c r="H29" i="2"/>
  <c r="I29"/>
  <c r="B40" i="31" s="1"/>
  <c r="J29" i="2"/>
  <c r="B40" i="37" s="1"/>
  <c r="K29" i="2"/>
  <c r="B40" i="34" s="1"/>
  <c r="L29" i="2"/>
  <c r="M29"/>
  <c r="D30"/>
  <c r="B41" i="22" s="1"/>
  <c r="E30" i="2"/>
  <c r="B41" i="25" s="1"/>
  <c r="F30" i="2"/>
  <c r="G30"/>
  <c r="B41" i="28" s="1"/>
  <c r="C41" s="1"/>
  <c r="H30" i="2"/>
  <c r="I30"/>
  <c r="B41" i="31" s="1"/>
  <c r="J30" i="2"/>
  <c r="B41" i="37" s="1"/>
  <c r="K30" i="2"/>
  <c r="B41" i="34" s="1"/>
  <c r="L30" i="2"/>
  <c r="M30"/>
  <c r="D31"/>
  <c r="B42" i="22" s="1"/>
  <c r="E31" i="2"/>
  <c r="B42" i="25" s="1"/>
  <c r="F31" i="2"/>
  <c r="G31"/>
  <c r="B42" i="28" s="1"/>
  <c r="C42" s="1"/>
  <c r="H31" i="2"/>
  <c r="I31"/>
  <c r="B42" i="31" s="1"/>
  <c r="J31" i="2"/>
  <c r="B42" i="37" s="1"/>
  <c r="K31" i="2"/>
  <c r="B42" i="34" s="1"/>
  <c r="L31" i="2"/>
  <c r="M31"/>
  <c r="D32"/>
  <c r="B43" i="22" s="1"/>
  <c r="E32" i="2"/>
  <c r="B43" i="25" s="1"/>
  <c r="F32" i="2"/>
  <c r="G32"/>
  <c r="B43" i="28" s="1"/>
  <c r="C43" s="1"/>
  <c r="H32" i="2"/>
  <c r="I32"/>
  <c r="B43" i="31" s="1"/>
  <c r="J32" i="2"/>
  <c r="B43" i="37" s="1"/>
  <c r="K32" i="2"/>
  <c r="B43" i="34" s="1"/>
  <c r="L32" i="2"/>
  <c r="M32"/>
  <c r="D33"/>
  <c r="B44" i="22" s="1"/>
  <c r="E33" i="2"/>
  <c r="B44" i="25" s="1"/>
  <c r="F33" i="2"/>
  <c r="G33"/>
  <c r="B44" i="28" s="1"/>
  <c r="C44" s="1"/>
  <c r="H33" i="2"/>
  <c r="I33"/>
  <c r="B44" i="31" s="1"/>
  <c r="J33" i="2"/>
  <c r="B44" i="37" s="1"/>
  <c r="K33" i="2"/>
  <c r="B44" i="34" s="1"/>
  <c r="L33" i="2"/>
  <c r="M33"/>
  <c r="D34"/>
  <c r="B45" i="22" s="1"/>
  <c r="E34" i="2"/>
  <c r="B45" i="25" s="1"/>
  <c r="F34" i="2"/>
  <c r="G34"/>
  <c r="B45" i="28" s="1"/>
  <c r="C45" s="1"/>
  <c r="H34" i="2"/>
  <c r="I34"/>
  <c r="B45" i="31" s="1"/>
  <c r="J34" i="2"/>
  <c r="B45" i="37" s="1"/>
  <c r="K34" i="2"/>
  <c r="B45" i="34" s="1"/>
  <c r="L34" i="2"/>
  <c r="M34"/>
  <c r="D35"/>
  <c r="B46" i="22" s="1"/>
  <c r="F35" i="2"/>
  <c r="G35"/>
  <c r="B46" i="28" s="1"/>
  <c r="C46" s="1"/>
  <c r="H35" i="2"/>
  <c r="I35"/>
  <c r="B46" i="31" s="1"/>
  <c r="J35" i="2"/>
  <c r="B46" i="37" s="1"/>
  <c r="L35" i="2"/>
  <c r="M35"/>
  <c r="D36"/>
  <c r="B47" i="22" s="1"/>
  <c r="F36" i="2"/>
  <c r="G36"/>
  <c r="B47" i="28" s="1"/>
  <c r="C47" s="1"/>
  <c r="H36" i="2"/>
  <c r="I36"/>
  <c r="B47" i="31" s="1"/>
  <c r="J36" i="2"/>
  <c r="B47" i="37" s="1"/>
  <c r="L36" i="2"/>
  <c r="M36"/>
  <c r="D37"/>
  <c r="B48" i="22" s="1"/>
  <c r="F37" i="2"/>
  <c r="G37"/>
  <c r="B48" i="28" s="1"/>
  <c r="C48" s="1"/>
  <c r="H37" i="2"/>
  <c r="I37"/>
  <c r="B48" i="31" s="1"/>
  <c r="L37" i="2"/>
  <c r="M37"/>
  <c r="D38"/>
  <c r="B49" i="22" s="1"/>
  <c r="E38" i="2"/>
  <c r="B49" i="25" s="1"/>
  <c r="F38" i="2"/>
  <c r="G38"/>
  <c r="B49" i="28" s="1"/>
  <c r="C49" s="1"/>
  <c r="H38" i="2"/>
  <c r="I38"/>
  <c r="B49" i="31" s="1"/>
  <c r="K38" i="2"/>
  <c r="B49" i="34" s="1"/>
  <c r="L38" i="2"/>
  <c r="M38"/>
  <c r="E39"/>
  <c r="B50" i="25" s="1"/>
  <c r="F39" i="2"/>
  <c r="G39"/>
  <c r="B50" i="28" s="1"/>
  <c r="C50" s="1"/>
  <c r="H39" i="2"/>
  <c r="I39"/>
  <c r="B50" i="31" s="1"/>
  <c r="J39" i="2"/>
  <c r="B50" i="37" s="1"/>
  <c r="K39" i="2"/>
  <c r="B50" i="34" s="1"/>
  <c r="L39" i="2"/>
  <c r="M39"/>
  <c r="E40"/>
  <c r="B51" i="25" s="1"/>
  <c r="I40" i="2"/>
  <c r="B51" i="31" s="1"/>
  <c r="J40" i="2"/>
  <c r="B51" i="37" s="1"/>
  <c r="K40" i="2"/>
  <c r="B51" i="34" s="1"/>
  <c r="L40" i="2"/>
  <c r="M40"/>
  <c r="D41"/>
  <c r="B52" i="22" s="1"/>
  <c r="E41" i="2"/>
  <c r="B52" i="25" s="1"/>
  <c r="J41" i="2"/>
  <c r="B52" i="37" s="1"/>
  <c r="K41" i="2"/>
  <c r="B52" i="34" s="1"/>
  <c r="L41" i="2"/>
  <c r="M41"/>
  <c r="D42"/>
  <c r="B53" i="22" s="1"/>
  <c r="E42" i="2"/>
  <c r="B53" i="25" s="1"/>
  <c r="F42" i="2"/>
  <c r="G42"/>
  <c r="B53" i="28" s="1"/>
  <c r="C53" s="1"/>
  <c r="H42" i="2"/>
  <c r="J42"/>
  <c r="B53" i="37" s="1"/>
  <c r="K42" i="2"/>
  <c r="B53" i="34" s="1"/>
  <c r="L42" i="2"/>
  <c r="M42"/>
  <c r="D43"/>
  <c r="B54" i="22" s="1"/>
  <c r="E43" i="2"/>
  <c r="B54" i="25" s="1"/>
  <c r="F43" i="2"/>
  <c r="G43"/>
  <c r="B54" i="28" s="1"/>
  <c r="C54" s="1"/>
  <c r="H43" i="2"/>
  <c r="I43"/>
  <c r="B54" i="31" s="1"/>
  <c r="J43" i="2"/>
  <c r="B54" i="37" s="1"/>
  <c r="K43" i="2"/>
  <c r="B54" i="34" s="1"/>
  <c r="L43" i="2"/>
  <c r="M43"/>
  <c r="D44"/>
  <c r="B55" i="22" s="1"/>
  <c r="E44" i="2"/>
  <c r="B55" i="25" s="1"/>
  <c r="F44" i="2"/>
  <c r="G44"/>
  <c r="B55" i="28" s="1"/>
  <c r="C55" s="1"/>
  <c r="H44" i="2"/>
  <c r="I44"/>
  <c r="B55" i="31" s="1"/>
  <c r="J44" i="2"/>
  <c r="B55" i="37" s="1"/>
  <c r="K44" i="2"/>
  <c r="B55" i="34" s="1"/>
  <c r="L44" i="2"/>
  <c r="M44"/>
  <c r="D45"/>
  <c r="B56" i="22" s="1"/>
  <c r="E45" i="2"/>
  <c r="B56" i="25" s="1"/>
  <c r="F45" i="2"/>
  <c r="G45"/>
  <c r="B56" i="28" s="1"/>
  <c r="C56" s="1"/>
  <c r="H45" i="2"/>
  <c r="I45"/>
  <c r="B56" i="31" s="1"/>
  <c r="J45" i="2"/>
  <c r="B56" i="37" s="1"/>
  <c r="K45" i="2"/>
  <c r="B56" i="34" s="1"/>
  <c r="L45" i="2"/>
  <c r="M45"/>
  <c r="D46"/>
  <c r="B57" i="22" s="1"/>
  <c r="E46" i="2"/>
  <c r="B57" i="25" s="1"/>
  <c r="F46" i="2"/>
  <c r="G46"/>
  <c r="B57" i="28" s="1"/>
  <c r="C57" s="1"/>
  <c r="H46" i="2"/>
  <c r="I46"/>
  <c r="B57" i="31" s="1"/>
  <c r="J46" i="2"/>
  <c r="B57" i="37" s="1"/>
  <c r="K46" i="2"/>
  <c r="B57" i="34" s="1"/>
  <c r="L46" i="2"/>
  <c r="M46"/>
  <c r="D47"/>
  <c r="B58" i="22" s="1"/>
  <c r="E47" i="2"/>
  <c r="B58" i="25" s="1"/>
  <c r="F47" i="2"/>
  <c r="G47"/>
  <c r="B58" i="28" s="1"/>
  <c r="C58" s="1"/>
  <c r="H47" i="2"/>
  <c r="I47"/>
  <c r="B58" i="31" s="1"/>
  <c r="J47" i="2"/>
  <c r="B58" i="37" s="1"/>
  <c r="K47" i="2"/>
  <c r="B58" i="34" s="1"/>
  <c r="L47" i="2"/>
  <c r="M47"/>
  <c r="D48"/>
  <c r="B59" i="22" s="1"/>
  <c r="E48" i="2"/>
  <c r="B59" i="25" s="1"/>
  <c r="F48" i="2"/>
  <c r="G48"/>
  <c r="B59" i="28" s="1"/>
  <c r="C59" s="1"/>
  <c r="H48" i="2"/>
  <c r="I48"/>
  <c r="B59" i="31" s="1"/>
  <c r="J48" i="2"/>
  <c r="B59" i="37" s="1"/>
  <c r="K48" i="2"/>
  <c r="B59" i="34" s="1"/>
  <c r="L48" i="2"/>
  <c r="M48"/>
  <c r="D49"/>
  <c r="B60" i="22" s="1"/>
  <c r="E49" i="2"/>
  <c r="B60" i="25" s="1"/>
  <c r="F49" i="2"/>
  <c r="G49"/>
  <c r="B60" i="28" s="1"/>
  <c r="C60" s="1"/>
  <c r="H49" i="2"/>
  <c r="I49"/>
  <c r="B60" i="31" s="1"/>
  <c r="J49" i="2"/>
  <c r="B60" i="37" s="1"/>
  <c r="K49" i="2"/>
  <c r="B60" i="34" s="1"/>
  <c r="L49" i="2"/>
  <c r="M49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N2"/>
  <c r="O2"/>
  <c r="P2"/>
  <c r="Q2"/>
  <c r="R2"/>
  <c r="N3"/>
  <c r="O3"/>
  <c r="P3"/>
  <c r="Q3"/>
  <c r="R3"/>
  <c r="N4"/>
  <c r="O4"/>
  <c r="P4"/>
  <c r="Q4"/>
  <c r="R4"/>
  <c r="N5"/>
  <c r="O5"/>
  <c r="P5"/>
  <c r="Q5"/>
  <c r="R5"/>
  <c r="N6"/>
  <c r="O6"/>
  <c r="P6"/>
  <c r="Q6"/>
  <c r="R6"/>
  <c r="N7"/>
  <c r="O7"/>
  <c r="P7"/>
  <c r="Q7"/>
  <c r="R7"/>
  <c r="N8"/>
  <c r="O8"/>
  <c r="P8"/>
  <c r="Q8"/>
  <c r="R8"/>
  <c r="N9"/>
  <c r="O9"/>
  <c r="P9"/>
  <c r="Q9"/>
  <c r="R9"/>
  <c r="N10"/>
  <c r="O10"/>
  <c r="P10"/>
  <c r="Q10"/>
  <c r="R10"/>
  <c r="N11"/>
  <c r="O11"/>
  <c r="P11"/>
  <c r="Q11"/>
  <c r="R11"/>
  <c r="N12"/>
  <c r="O12"/>
  <c r="P12"/>
  <c r="Q12"/>
  <c r="R12"/>
  <c r="N13"/>
  <c r="O13"/>
  <c r="P13"/>
  <c r="Q13"/>
  <c r="R13"/>
  <c r="N14"/>
  <c r="O14"/>
  <c r="P14"/>
  <c r="Q14"/>
  <c r="R14"/>
  <c r="N15"/>
  <c r="O15"/>
  <c r="P15"/>
  <c r="Q15"/>
  <c r="R15"/>
  <c r="N16"/>
  <c r="O16"/>
  <c r="P16"/>
  <c r="Q16"/>
  <c r="R16"/>
  <c r="N17"/>
  <c r="O17"/>
  <c r="P17"/>
  <c r="Q17"/>
  <c r="R17"/>
  <c r="N18"/>
  <c r="O18"/>
  <c r="P18"/>
  <c r="Q18"/>
  <c r="R18"/>
  <c r="N19"/>
  <c r="O19"/>
  <c r="P19"/>
  <c r="Q19"/>
  <c r="R19"/>
  <c r="N20"/>
  <c r="O20"/>
  <c r="P20"/>
  <c r="Q20"/>
  <c r="R20"/>
  <c r="N21"/>
  <c r="O21"/>
  <c r="P21"/>
  <c r="Q21"/>
  <c r="R21"/>
  <c r="N22"/>
  <c r="O22"/>
  <c r="P22"/>
  <c r="Q22"/>
  <c r="R22"/>
  <c r="N23"/>
  <c r="O23"/>
  <c r="P23"/>
  <c r="Q23"/>
  <c r="R23"/>
  <c r="N24"/>
  <c r="O24"/>
  <c r="P24"/>
  <c r="Q24"/>
  <c r="R24"/>
  <c r="N25"/>
  <c r="O25"/>
  <c r="P25"/>
  <c r="Q25"/>
  <c r="R25"/>
  <c r="D2"/>
  <c r="B13" i="22" s="1"/>
  <c r="F2" i="2"/>
  <c r="G2"/>
  <c r="B13" i="28" s="1"/>
  <c r="C13" s="1"/>
  <c r="H2" i="2"/>
  <c r="I2"/>
  <c r="B13" i="31" s="1"/>
  <c r="J2" i="2"/>
  <c r="B13" i="37" s="1"/>
  <c r="K2" i="2"/>
  <c r="B13" i="34" s="1"/>
  <c r="L2" i="2"/>
  <c r="M2"/>
  <c r="D3"/>
  <c r="B14" i="22" s="1"/>
  <c r="F3" i="2"/>
  <c r="G3"/>
  <c r="B14" i="28" s="1"/>
  <c r="C14" s="1"/>
  <c r="H3" i="2"/>
  <c r="I3"/>
  <c r="B14" i="31" s="1"/>
  <c r="J3" i="2"/>
  <c r="B14" i="37" s="1"/>
  <c r="K3" i="2"/>
  <c r="B14" i="34" s="1"/>
  <c r="L3" i="2"/>
  <c r="M3"/>
  <c r="D4"/>
  <c r="B15" i="22" s="1"/>
  <c r="F4" i="2"/>
  <c r="G4"/>
  <c r="B15" i="28" s="1"/>
  <c r="C15" s="1"/>
  <c r="H4" i="2"/>
  <c r="I4"/>
  <c r="B15" i="31" s="1"/>
  <c r="J4" i="2"/>
  <c r="B15" i="37" s="1"/>
  <c r="K4" i="2"/>
  <c r="B15" i="34" s="1"/>
  <c r="L4" i="2"/>
  <c r="M4"/>
  <c r="D5"/>
  <c r="B16" i="22" s="1"/>
  <c r="F5" i="2"/>
  <c r="G5"/>
  <c r="B16" i="28" s="1"/>
  <c r="C16" s="1"/>
  <c r="H5" i="2"/>
  <c r="I5"/>
  <c r="B16" i="31" s="1"/>
  <c r="J5" i="2"/>
  <c r="B16" i="37" s="1"/>
  <c r="K5" i="2"/>
  <c r="B16" i="34" s="1"/>
  <c r="L5" i="2"/>
  <c r="M5"/>
  <c r="D6"/>
  <c r="B17" i="22" s="1"/>
  <c r="F6" i="2"/>
  <c r="G6"/>
  <c r="B17" i="28" s="1"/>
  <c r="C17" s="1"/>
  <c r="H6" i="2"/>
  <c r="I6"/>
  <c r="B17" i="31" s="1"/>
  <c r="J6" i="2"/>
  <c r="B17" i="37" s="1"/>
  <c r="K6" i="2"/>
  <c r="B17" i="34" s="1"/>
  <c r="L6" i="2"/>
  <c r="M6"/>
  <c r="D7"/>
  <c r="B18" i="22" s="1"/>
  <c r="F7" i="2"/>
  <c r="G7"/>
  <c r="B18" i="28" s="1"/>
  <c r="C18" s="1"/>
  <c r="H7" i="2"/>
  <c r="I7"/>
  <c r="B18" i="31" s="1"/>
  <c r="J7" i="2"/>
  <c r="B18" i="37" s="1"/>
  <c r="K7" i="2"/>
  <c r="B18" i="34" s="1"/>
  <c r="L7" i="2"/>
  <c r="M7"/>
  <c r="D8"/>
  <c r="B19" i="22" s="1"/>
  <c r="F8" i="2"/>
  <c r="G8"/>
  <c r="B19" i="28" s="1"/>
  <c r="C19" s="1"/>
  <c r="H8" i="2"/>
  <c r="I8"/>
  <c r="B19" i="31" s="1"/>
  <c r="J8" i="2"/>
  <c r="B19" i="37" s="1"/>
  <c r="K8" i="2"/>
  <c r="B19" i="34" s="1"/>
  <c r="L8" i="2"/>
  <c r="M8"/>
  <c r="D9"/>
  <c r="B20" i="22" s="1"/>
  <c r="F9" i="2"/>
  <c r="G9"/>
  <c r="B20" i="28" s="1"/>
  <c r="C20" s="1"/>
  <c r="H9" i="2"/>
  <c r="I9"/>
  <c r="B20" i="31" s="1"/>
  <c r="J9" i="2"/>
  <c r="B20" i="37" s="1"/>
  <c r="K9" i="2"/>
  <c r="B20" i="34" s="1"/>
  <c r="L9" i="2"/>
  <c r="M9"/>
  <c r="D10"/>
  <c r="B21" i="22" s="1"/>
  <c r="F10" i="2"/>
  <c r="G10"/>
  <c r="B21" i="28" s="1"/>
  <c r="C21" s="1"/>
  <c r="H10" i="2"/>
  <c r="I10"/>
  <c r="B21" i="31" s="1"/>
  <c r="J10" i="2"/>
  <c r="B21" i="37" s="1"/>
  <c r="K10" i="2"/>
  <c r="B21" i="34" s="1"/>
  <c r="L10" i="2"/>
  <c r="M10"/>
  <c r="D11"/>
  <c r="B22" i="22" s="1"/>
  <c r="F11" i="2"/>
  <c r="G11"/>
  <c r="B22" i="28" s="1"/>
  <c r="C22" s="1"/>
  <c r="H11" i="2"/>
  <c r="I11"/>
  <c r="B22" i="31" s="1"/>
  <c r="J11" i="2"/>
  <c r="B22" i="37" s="1"/>
  <c r="K11" i="2"/>
  <c r="B22" i="34" s="1"/>
  <c r="L11" i="2"/>
  <c r="M11"/>
  <c r="D12"/>
  <c r="B23" i="22" s="1"/>
  <c r="F12" i="2"/>
  <c r="G12"/>
  <c r="B23" i="28" s="1"/>
  <c r="C23" s="1"/>
  <c r="H12" i="2"/>
  <c r="I12"/>
  <c r="B23" i="31" s="1"/>
  <c r="J12" i="2"/>
  <c r="B23" i="37" s="1"/>
  <c r="K12" i="2"/>
  <c r="B23" i="34" s="1"/>
  <c r="L12" i="2"/>
  <c r="M12"/>
  <c r="D13"/>
  <c r="B24" i="22" s="1"/>
  <c r="F13" i="2"/>
  <c r="G13"/>
  <c r="B24" i="28" s="1"/>
  <c r="C24" s="1"/>
  <c r="H13" i="2"/>
  <c r="I13"/>
  <c r="B24" i="31" s="1"/>
  <c r="J13" i="2"/>
  <c r="B24" i="37" s="1"/>
  <c r="K13" i="2"/>
  <c r="B24" i="34" s="1"/>
  <c r="L13" i="2"/>
  <c r="M13"/>
  <c r="D14"/>
  <c r="B25" i="22" s="1"/>
  <c r="F14" i="2"/>
  <c r="G14"/>
  <c r="B25" i="28" s="1"/>
  <c r="C25" s="1"/>
  <c r="H14" i="2"/>
  <c r="I14"/>
  <c r="B25" i="31" s="1"/>
  <c r="J14" i="2"/>
  <c r="B25" i="37" s="1"/>
  <c r="K14" i="2"/>
  <c r="B25" i="34" s="1"/>
  <c r="L14" i="2"/>
  <c r="M14"/>
  <c r="D15"/>
  <c r="B26" i="22" s="1"/>
  <c r="F15" i="2"/>
  <c r="G15"/>
  <c r="B26" i="28" s="1"/>
  <c r="C26" s="1"/>
  <c r="H15" i="2"/>
  <c r="I15"/>
  <c r="B26" i="31" s="1"/>
  <c r="J15" i="2"/>
  <c r="B26" i="37" s="1"/>
  <c r="K15" i="2"/>
  <c r="B26" i="34" s="1"/>
  <c r="L15" i="2"/>
  <c r="M15"/>
  <c r="D16"/>
  <c r="B27" i="22" s="1"/>
  <c r="F16" i="2"/>
  <c r="G16"/>
  <c r="B27" i="28" s="1"/>
  <c r="C27" s="1"/>
  <c r="H16" i="2"/>
  <c r="I16"/>
  <c r="B27" i="31" s="1"/>
  <c r="J16" i="2"/>
  <c r="B27" i="37" s="1"/>
  <c r="K16" i="2"/>
  <c r="B27" i="34" s="1"/>
  <c r="L16" i="2"/>
  <c r="M16"/>
  <c r="D17"/>
  <c r="B28" i="22" s="1"/>
  <c r="F17" i="2"/>
  <c r="G17"/>
  <c r="B28" i="28" s="1"/>
  <c r="C28" s="1"/>
  <c r="H17" i="2"/>
  <c r="I17"/>
  <c r="B28" i="31" s="1"/>
  <c r="J17" i="2"/>
  <c r="B28" i="37" s="1"/>
  <c r="K17" i="2"/>
  <c r="B28" i="34" s="1"/>
  <c r="L17" i="2"/>
  <c r="M17"/>
  <c r="D18"/>
  <c r="B29" i="22" s="1"/>
  <c r="F18" i="2"/>
  <c r="G18"/>
  <c r="B29" i="28" s="1"/>
  <c r="C29" s="1"/>
  <c r="H18" i="2"/>
  <c r="I18"/>
  <c r="B29" i="31" s="1"/>
  <c r="J18" i="2"/>
  <c r="B29" i="37" s="1"/>
  <c r="K18" i="2"/>
  <c r="B29" i="34" s="1"/>
  <c r="L18" i="2"/>
  <c r="M18"/>
  <c r="D19"/>
  <c r="B30" i="22" s="1"/>
  <c r="F19" i="2"/>
  <c r="G19"/>
  <c r="B30" i="28" s="1"/>
  <c r="C30" s="1"/>
  <c r="H19" i="2"/>
  <c r="I19"/>
  <c r="B30" i="31" s="1"/>
  <c r="J19" i="2"/>
  <c r="B30" i="37" s="1"/>
  <c r="K19" i="2"/>
  <c r="B30" i="34" s="1"/>
  <c r="L19" i="2"/>
  <c r="M19"/>
  <c r="D20"/>
  <c r="B31" i="22" s="1"/>
  <c r="F20" i="2"/>
  <c r="G20"/>
  <c r="B31" i="28" s="1"/>
  <c r="C31" s="1"/>
  <c r="H20" i="2"/>
  <c r="I20"/>
  <c r="B31" i="31" s="1"/>
  <c r="J20" i="2"/>
  <c r="B31" i="37" s="1"/>
  <c r="K20" i="2"/>
  <c r="B31" i="34" s="1"/>
  <c r="L20" i="2"/>
  <c r="M20"/>
  <c r="D21"/>
  <c r="B32" i="22" s="1"/>
  <c r="E21" i="2"/>
  <c r="B32" i="25" s="1"/>
  <c r="F21" i="2"/>
  <c r="G21"/>
  <c r="B32" i="28" s="1"/>
  <c r="C32" s="1"/>
  <c r="H21" i="2"/>
  <c r="I21"/>
  <c r="B32" i="31" s="1"/>
  <c r="J21" i="2"/>
  <c r="B32" i="37" s="1"/>
  <c r="K21" i="2"/>
  <c r="B32" i="34" s="1"/>
  <c r="L21" i="2"/>
  <c r="M21"/>
  <c r="D22"/>
  <c r="B33" i="22" s="1"/>
  <c r="E22" i="2"/>
  <c r="B33" i="25" s="1"/>
  <c r="F22" i="2"/>
  <c r="G22"/>
  <c r="B33" i="28" s="1"/>
  <c r="C33" s="1"/>
  <c r="H22" i="2"/>
  <c r="I22"/>
  <c r="B33" i="31" s="1"/>
  <c r="J22" i="2"/>
  <c r="B33" i="37" s="1"/>
  <c r="K22" i="2"/>
  <c r="B33" i="34" s="1"/>
  <c r="L22" i="2"/>
  <c r="M22"/>
  <c r="D23"/>
  <c r="B34" i="22" s="1"/>
  <c r="E23" i="2"/>
  <c r="B34" i="25" s="1"/>
  <c r="F23" i="2"/>
  <c r="G23"/>
  <c r="B34" i="28" s="1"/>
  <c r="C34" s="1"/>
  <c r="H23" i="2"/>
  <c r="I23"/>
  <c r="B34" i="31" s="1"/>
  <c r="J23" i="2"/>
  <c r="B34" i="37" s="1"/>
  <c r="K23" i="2"/>
  <c r="B34" i="34" s="1"/>
  <c r="L23" i="2"/>
  <c r="M23"/>
  <c r="D24"/>
  <c r="B35" i="22" s="1"/>
  <c r="E24" i="2"/>
  <c r="B35" i="25" s="1"/>
  <c r="F24" i="2"/>
  <c r="G24"/>
  <c r="B35" i="28" s="1"/>
  <c r="C35" s="1"/>
  <c r="H24" i="2"/>
  <c r="I24"/>
  <c r="B35" i="31" s="1"/>
  <c r="J24" i="2"/>
  <c r="B35" i="37" s="1"/>
  <c r="K24" i="2"/>
  <c r="B35" i="34" s="1"/>
  <c r="L24" i="2"/>
  <c r="M24"/>
  <c r="D25"/>
  <c r="B36" i="22" s="1"/>
  <c r="E25" i="2"/>
  <c r="B36" i="25" s="1"/>
  <c r="F25" i="2"/>
  <c r="G25"/>
  <c r="B36" i="28" s="1"/>
  <c r="C36" s="1"/>
  <c r="H25" i="2"/>
  <c r="I25"/>
  <c r="B36" i="31" s="1"/>
  <c r="L25" i="2"/>
  <c r="M25"/>
  <c r="B2"/>
  <c r="B3"/>
  <c r="B4"/>
  <c r="B5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C425" i="22" l="1"/>
  <c r="L669" i="28"/>
  <c r="M669" s="1"/>
  <c r="D669"/>
  <c r="E669" s="1"/>
  <c r="H669"/>
  <c r="I669" s="1"/>
  <c r="J669"/>
  <c r="K669" s="1"/>
  <c r="F669"/>
  <c r="G669" s="1"/>
  <c r="D668"/>
  <c r="H668"/>
  <c r="I668" s="1"/>
  <c r="J668"/>
  <c r="K668" s="1"/>
  <c r="F668"/>
  <c r="G668" s="1"/>
  <c r="L668"/>
  <c r="M668" s="1"/>
  <c r="L667"/>
  <c r="M667" s="1"/>
  <c r="D667"/>
  <c r="J667"/>
  <c r="K667" s="1"/>
  <c r="F667"/>
  <c r="G667" s="1"/>
  <c r="H667"/>
  <c r="I667" s="1"/>
  <c r="F666"/>
  <c r="G666" s="1"/>
  <c r="H666"/>
  <c r="I666" s="1"/>
  <c r="J666"/>
  <c r="K666" s="1"/>
  <c r="D666"/>
  <c r="E666" s="1"/>
  <c r="L666"/>
  <c r="M666" s="1"/>
  <c r="J665"/>
  <c r="K665" s="1"/>
  <c r="D665"/>
  <c r="F665"/>
  <c r="G665" s="1"/>
  <c r="H665"/>
  <c r="I665" s="1"/>
  <c r="L665"/>
  <c r="M665" s="1"/>
  <c r="L664"/>
  <c r="M664" s="1"/>
  <c r="D664"/>
  <c r="J664"/>
  <c r="K664" s="1"/>
  <c r="H664"/>
  <c r="I664" s="1"/>
  <c r="F664"/>
  <c r="G664" s="1"/>
  <c r="L663"/>
  <c r="M663" s="1"/>
  <c r="F663"/>
  <c r="G663" s="1"/>
  <c r="J663"/>
  <c r="K663" s="1"/>
  <c r="H663"/>
  <c r="I663" s="1"/>
  <c r="D663"/>
  <c r="E663" s="1"/>
  <c r="H662"/>
  <c r="I662" s="1"/>
  <c r="L662"/>
  <c r="M662" s="1"/>
  <c r="F662"/>
  <c r="G662" s="1"/>
  <c r="J662"/>
  <c r="K662" s="1"/>
  <c r="D662"/>
  <c r="E662" s="1"/>
  <c r="F661"/>
  <c r="G661" s="1"/>
  <c r="J661"/>
  <c r="K661" s="1"/>
  <c r="D661"/>
  <c r="E661" s="1"/>
  <c r="L661"/>
  <c r="M661" s="1"/>
  <c r="H661"/>
  <c r="I661" s="1"/>
  <c r="C539" i="25"/>
  <c r="C538"/>
  <c r="C537"/>
  <c r="C536"/>
  <c r="C535"/>
  <c r="C534"/>
  <c r="C533"/>
  <c r="H630" i="28"/>
  <c r="I630" s="1"/>
  <c r="J630"/>
  <c r="K630" s="1"/>
  <c r="L630"/>
  <c r="M630" s="1"/>
  <c r="F630"/>
  <c r="G630" s="1"/>
  <c r="D630"/>
  <c r="E630" s="1"/>
  <c r="H627"/>
  <c r="I627" s="1"/>
  <c r="D627"/>
  <c r="E627" s="1"/>
  <c r="J627"/>
  <c r="K627" s="1"/>
  <c r="L627"/>
  <c r="M627" s="1"/>
  <c r="F627"/>
  <c r="G627" s="1"/>
  <c r="L621"/>
  <c r="M621" s="1"/>
  <c r="H621"/>
  <c r="I621" s="1"/>
  <c r="J621"/>
  <c r="K621" s="1"/>
  <c r="F621"/>
  <c r="G621" s="1"/>
  <c r="D621"/>
  <c r="E621" s="1"/>
  <c r="L658"/>
  <c r="M658" s="1"/>
  <c r="H658"/>
  <c r="I658" s="1"/>
  <c r="F658"/>
  <c r="G658" s="1"/>
  <c r="D658"/>
  <c r="E658" s="1"/>
  <c r="J658"/>
  <c r="K658" s="1"/>
  <c r="L651"/>
  <c r="M651" s="1"/>
  <c r="F651"/>
  <c r="G651" s="1"/>
  <c r="H651"/>
  <c r="I651" s="1"/>
  <c r="D651"/>
  <c r="E651" s="1"/>
  <c r="J651"/>
  <c r="K651" s="1"/>
  <c r="D647"/>
  <c r="H647"/>
  <c r="I647" s="1"/>
  <c r="L647"/>
  <c r="M647" s="1"/>
  <c r="J647"/>
  <c r="K647" s="1"/>
  <c r="F647"/>
  <c r="G647" s="1"/>
  <c r="L644"/>
  <c r="M644" s="1"/>
  <c r="H644"/>
  <c r="I644" s="1"/>
  <c r="F644"/>
  <c r="G644" s="1"/>
  <c r="D644"/>
  <c r="J644"/>
  <c r="K644" s="1"/>
  <c r="J641"/>
  <c r="K641" s="1"/>
  <c r="H641"/>
  <c r="I641" s="1"/>
  <c r="D641"/>
  <c r="E641" s="1"/>
  <c r="F641"/>
  <c r="G641" s="1"/>
  <c r="L641"/>
  <c r="M641" s="1"/>
  <c r="C437" i="22"/>
  <c r="C38" i="37"/>
  <c r="H38" s="1"/>
  <c r="I38" s="1"/>
  <c r="C39"/>
  <c r="C539" i="22"/>
  <c r="C538"/>
  <c r="C537"/>
  <c r="C536"/>
  <c r="C535"/>
  <c r="C534"/>
  <c r="C533"/>
  <c r="C523"/>
  <c r="C82"/>
  <c r="C137"/>
  <c r="L635" i="28"/>
  <c r="M635" s="1"/>
  <c r="F635"/>
  <c r="G635" s="1"/>
  <c r="D635"/>
  <c r="E635" s="1"/>
  <c r="H635"/>
  <c r="I635" s="1"/>
  <c r="J635"/>
  <c r="K635" s="1"/>
  <c r="J623"/>
  <c r="K623" s="1"/>
  <c r="F623"/>
  <c r="G623" s="1"/>
  <c r="D623"/>
  <c r="L623"/>
  <c r="M623" s="1"/>
  <c r="H623"/>
  <c r="I623" s="1"/>
  <c r="J615"/>
  <c r="K615" s="1"/>
  <c r="H615"/>
  <c r="I615" s="1"/>
  <c r="D615"/>
  <c r="E615" s="1"/>
  <c r="L615"/>
  <c r="M615" s="1"/>
  <c r="F615"/>
  <c r="G615" s="1"/>
  <c r="H660"/>
  <c r="I660" s="1"/>
  <c r="L660"/>
  <c r="M660" s="1"/>
  <c r="D660"/>
  <c r="J660"/>
  <c r="K660" s="1"/>
  <c r="F660"/>
  <c r="G660" s="1"/>
  <c r="J657"/>
  <c r="K657" s="1"/>
  <c r="L657"/>
  <c r="M657" s="1"/>
  <c r="D657"/>
  <c r="E657" s="1"/>
  <c r="F657"/>
  <c r="G657" s="1"/>
  <c r="H657"/>
  <c r="I657" s="1"/>
  <c r="J655"/>
  <c r="K655" s="1"/>
  <c r="D655"/>
  <c r="E655" s="1"/>
  <c r="F655"/>
  <c r="G655" s="1"/>
  <c r="H655"/>
  <c r="I655" s="1"/>
  <c r="L655"/>
  <c r="M655" s="1"/>
  <c r="L649"/>
  <c r="M649" s="1"/>
  <c r="J649"/>
  <c r="K649" s="1"/>
  <c r="D649"/>
  <c r="E649" s="1"/>
  <c r="F649"/>
  <c r="G649" s="1"/>
  <c r="H649"/>
  <c r="I649" s="1"/>
  <c r="L639"/>
  <c r="M639" s="1"/>
  <c r="J639"/>
  <c r="K639" s="1"/>
  <c r="H639"/>
  <c r="I639" s="1"/>
  <c r="D639"/>
  <c r="E639" s="1"/>
  <c r="F639"/>
  <c r="G639" s="1"/>
  <c r="C46" i="25"/>
  <c r="H612" i="28"/>
  <c r="I612" s="1"/>
  <c r="F612"/>
  <c r="G612" s="1"/>
  <c r="L612"/>
  <c r="M612" s="1"/>
  <c r="D612"/>
  <c r="E612" s="1"/>
  <c r="J612"/>
  <c r="K612" s="1"/>
  <c r="F611"/>
  <c r="G611" s="1"/>
  <c r="D611"/>
  <c r="H611"/>
  <c r="I611" s="1"/>
  <c r="J611"/>
  <c r="K611" s="1"/>
  <c r="L611"/>
  <c r="M611" s="1"/>
  <c r="J610"/>
  <c r="K610" s="1"/>
  <c r="L610"/>
  <c r="M610" s="1"/>
  <c r="F610"/>
  <c r="G610" s="1"/>
  <c r="D610"/>
  <c r="H610"/>
  <c r="I610" s="1"/>
  <c r="D609"/>
  <c r="E609" s="1"/>
  <c r="J609"/>
  <c r="K609" s="1"/>
  <c r="H609"/>
  <c r="I609" s="1"/>
  <c r="L609"/>
  <c r="M609" s="1"/>
  <c r="F609"/>
  <c r="G609" s="1"/>
  <c r="F608"/>
  <c r="G608" s="1"/>
  <c r="D608"/>
  <c r="E608" s="1"/>
  <c r="J608"/>
  <c r="K608" s="1"/>
  <c r="L608"/>
  <c r="M608" s="1"/>
  <c r="H608"/>
  <c r="I608" s="1"/>
  <c r="F607"/>
  <c r="G607" s="1"/>
  <c r="L607"/>
  <c r="M607" s="1"/>
  <c r="J607"/>
  <c r="K607" s="1"/>
  <c r="D607"/>
  <c r="E607" s="1"/>
  <c r="H607"/>
  <c r="I607" s="1"/>
  <c r="J606"/>
  <c r="K606" s="1"/>
  <c r="H606"/>
  <c r="I606" s="1"/>
  <c r="F606"/>
  <c r="G606" s="1"/>
  <c r="L606"/>
  <c r="M606" s="1"/>
  <c r="D606"/>
  <c r="E606" s="1"/>
  <c r="J598"/>
  <c r="K598" s="1"/>
  <c r="F598"/>
  <c r="G598" s="1"/>
  <c r="L598"/>
  <c r="M598" s="1"/>
  <c r="H598"/>
  <c r="I598" s="1"/>
  <c r="D598"/>
  <c r="E598" s="1"/>
  <c r="F597"/>
  <c r="G597" s="1"/>
  <c r="L597"/>
  <c r="M597" s="1"/>
  <c r="D597"/>
  <c r="E597" s="1"/>
  <c r="H597"/>
  <c r="I597" s="1"/>
  <c r="J597"/>
  <c r="K597" s="1"/>
  <c r="F596"/>
  <c r="G596" s="1"/>
  <c r="D596"/>
  <c r="E596" s="1"/>
  <c r="H596"/>
  <c r="I596" s="1"/>
  <c r="J596"/>
  <c r="K596" s="1"/>
  <c r="L596"/>
  <c r="M596" s="1"/>
  <c r="F595"/>
  <c r="G595" s="1"/>
  <c r="J595"/>
  <c r="K595" s="1"/>
  <c r="L595"/>
  <c r="M595" s="1"/>
  <c r="H595"/>
  <c r="I595" s="1"/>
  <c r="D595"/>
  <c r="E595" s="1"/>
  <c r="L594"/>
  <c r="M594" s="1"/>
  <c r="D594"/>
  <c r="J594"/>
  <c r="K594" s="1"/>
  <c r="H594"/>
  <c r="I594" s="1"/>
  <c r="F594"/>
  <c r="G594" s="1"/>
  <c r="C454" i="25"/>
  <c r="C453"/>
  <c r="C452"/>
  <c r="C451"/>
  <c r="C450"/>
  <c r="C449"/>
  <c r="C448"/>
  <c r="C447"/>
  <c r="C446"/>
  <c r="C445"/>
  <c r="C444"/>
  <c r="C443"/>
  <c r="C442"/>
  <c r="C441"/>
  <c r="C440"/>
  <c r="C439"/>
  <c r="C38" i="31"/>
  <c r="C438" i="25"/>
  <c r="C471"/>
  <c r="C470"/>
  <c r="C469"/>
  <c r="C468"/>
  <c r="C467"/>
  <c r="C466"/>
  <c r="C465"/>
  <c r="C464"/>
  <c r="C463"/>
  <c r="C462"/>
  <c r="C461"/>
  <c r="C460"/>
  <c r="C459"/>
  <c r="C458"/>
  <c r="C457"/>
  <c r="C456"/>
  <c r="C39" i="31"/>
  <c r="C455" i="25"/>
  <c r="C473"/>
  <c r="C472"/>
  <c r="D756" i="28"/>
  <c r="J756"/>
  <c r="K756" s="1"/>
  <c r="L756"/>
  <c r="M756" s="1"/>
  <c r="F756"/>
  <c r="G756" s="1"/>
  <c r="H756"/>
  <c r="I756" s="1"/>
  <c r="J755"/>
  <c r="K755" s="1"/>
  <c r="H755"/>
  <c r="I755" s="1"/>
  <c r="L755"/>
  <c r="M755" s="1"/>
  <c r="D755"/>
  <c r="E755" s="1"/>
  <c r="F755"/>
  <c r="G755" s="1"/>
  <c r="D754"/>
  <c r="J754"/>
  <c r="K754" s="1"/>
  <c r="F754"/>
  <c r="G754" s="1"/>
  <c r="H754"/>
  <c r="I754" s="1"/>
  <c r="L754"/>
  <c r="M754" s="1"/>
  <c r="J753"/>
  <c r="K753" s="1"/>
  <c r="F753"/>
  <c r="G753" s="1"/>
  <c r="L753"/>
  <c r="M753" s="1"/>
  <c r="H753"/>
  <c r="I753" s="1"/>
  <c r="D753"/>
  <c r="E753" s="1"/>
  <c r="D752"/>
  <c r="J752"/>
  <c r="K752" s="1"/>
  <c r="L752"/>
  <c r="M752" s="1"/>
  <c r="H752"/>
  <c r="I752" s="1"/>
  <c r="F752"/>
  <c r="G752" s="1"/>
  <c r="L751"/>
  <c r="M751" s="1"/>
  <c r="H751"/>
  <c r="I751" s="1"/>
  <c r="D751"/>
  <c r="J751"/>
  <c r="K751" s="1"/>
  <c r="F751"/>
  <c r="G751" s="1"/>
  <c r="F750"/>
  <c r="G750" s="1"/>
  <c r="J750"/>
  <c r="K750" s="1"/>
  <c r="D750"/>
  <c r="E750" s="1"/>
  <c r="L750"/>
  <c r="M750" s="1"/>
  <c r="H750"/>
  <c r="I750" s="1"/>
  <c r="J749"/>
  <c r="K749" s="1"/>
  <c r="H749"/>
  <c r="I749" s="1"/>
  <c r="D749"/>
  <c r="E749" s="1"/>
  <c r="L749"/>
  <c r="M749" s="1"/>
  <c r="F749"/>
  <c r="G749" s="1"/>
  <c r="D748"/>
  <c r="J748"/>
  <c r="K748" s="1"/>
  <c r="H748"/>
  <c r="I748" s="1"/>
  <c r="L748"/>
  <c r="M748" s="1"/>
  <c r="F748"/>
  <c r="G748" s="1"/>
  <c r="J747"/>
  <c r="K747" s="1"/>
  <c r="F747"/>
  <c r="G747" s="1"/>
  <c r="D747"/>
  <c r="L747"/>
  <c r="M747" s="1"/>
  <c r="H747"/>
  <c r="I747" s="1"/>
  <c r="J746"/>
  <c r="K746" s="1"/>
  <c r="H746"/>
  <c r="I746" s="1"/>
  <c r="D746"/>
  <c r="E746" s="1"/>
  <c r="F746"/>
  <c r="G746" s="1"/>
  <c r="L746"/>
  <c r="M746" s="1"/>
  <c r="H745"/>
  <c r="I745" s="1"/>
  <c r="J745"/>
  <c r="K745" s="1"/>
  <c r="D745"/>
  <c r="F745"/>
  <c r="G745" s="1"/>
  <c r="L745"/>
  <c r="M745" s="1"/>
  <c r="L744"/>
  <c r="M744" s="1"/>
  <c r="F744"/>
  <c r="G744" s="1"/>
  <c r="H744"/>
  <c r="I744" s="1"/>
  <c r="J744"/>
  <c r="K744" s="1"/>
  <c r="D744"/>
  <c r="E744" s="1"/>
  <c r="C369" i="25"/>
  <c r="C437"/>
  <c r="D636" i="28"/>
  <c r="H636"/>
  <c r="I636" s="1"/>
  <c r="L636"/>
  <c r="M636" s="1"/>
  <c r="J636"/>
  <c r="K636" s="1"/>
  <c r="F636"/>
  <c r="G636" s="1"/>
  <c r="J634"/>
  <c r="K634" s="1"/>
  <c r="L634"/>
  <c r="M634" s="1"/>
  <c r="F634"/>
  <c r="G634" s="1"/>
  <c r="H634"/>
  <c r="I634" s="1"/>
  <c r="D634"/>
  <c r="E634" s="1"/>
  <c r="J633"/>
  <c r="K633" s="1"/>
  <c r="H633"/>
  <c r="I633" s="1"/>
  <c r="F633"/>
  <c r="G633" s="1"/>
  <c r="L633"/>
  <c r="M633" s="1"/>
  <c r="D633"/>
  <c r="E633" s="1"/>
  <c r="D632"/>
  <c r="L632"/>
  <c r="M632" s="1"/>
  <c r="H632"/>
  <c r="I632" s="1"/>
  <c r="F632"/>
  <c r="G632" s="1"/>
  <c r="J632"/>
  <c r="K632" s="1"/>
  <c r="J631"/>
  <c r="K631" s="1"/>
  <c r="F631"/>
  <c r="G631" s="1"/>
  <c r="D631"/>
  <c r="E631" s="1"/>
  <c r="L631"/>
  <c r="M631" s="1"/>
  <c r="H631"/>
  <c r="I631" s="1"/>
  <c r="J629"/>
  <c r="K629" s="1"/>
  <c r="L629"/>
  <c r="M629" s="1"/>
  <c r="D629"/>
  <c r="E629" s="1"/>
  <c r="H629"/>
  <c r="I629" s="1"/>
  <c r="F629"/>
  <c r="G629" s="1"/>
  <c r="D628"/>
  <c r="F628"/>
  <c r="G628" s="1"/>
  <c r="H628"/>
  <c r="I628" s="1"/>
  <c r="J628"/>
  <c r="K628" s="1"/>
  <c r="L628"/>
  <c r="M628" s="1"/>
  <c r="J626"/>
  <c r="K626" s="1"/>
  <c r="H626"/>
  <c r="I626" s="1"/>
  <c r="L626"/>
  <c r="M626" s="1"/>
  <c r="F626"/>
  <c r="G626" s="1"/>
  <c r="D626"/>
  <c r="E626" s="1"/>
  <c r="H625"/>
  <c r="I625" s="1"/>
  <c r="F625"/>
  <c r="G625" s="1"/>
  <c r="J625"/>
  <c r="K625" s="1"/>
  <c r="L625"/>
  <c r="M625" s="1"/>
  <c r="D625"/>
  <c r="E625" s="1"/>
  <c r="J624"/>
  <c r="K624" s="1"/>
  <c r="D624"/>
  <c r="H624"/>
  <c r="I624" s="1"/>
  <c r="F624"/>
  <c r="G624" s="1"/>
  <c r="L624"/>
  <c r="M624" s="1"/>
  <c r="L622"/>
  <c r="M622" s="1"/>
  <c r="J622"/>
  <c r="K622" s="1"/>
  <c r="H622"/>
  <c r="I622" s="1"/>
  <c r="D622"/>
  <c r="E622" s="1"/>
  <c r="F622"/>
  <c r="G622" s="1"/>
  <c r="H620"/>
  <c r="I620" s="1"/>
  <c r="D620"/>
  <c r="E620" s="1"/>
  <c r="F620"/>
  <c r="G620" s="1"/>
  <c r="L620"/>
  <c r="M620" s="1"/>
  <c r="J620"/>
  <c r="K620" s="1"/>
  <c r="D619"/>
  <c r="E619" s="1"/>
  <c r="L619"/>
  <c r="M619" s="1"/>
  <c r="F619"/>
  <c r="G619" s="1"/>
  <c r="J619"/>
  <c r="K619" s="1"/>
  <c r="H619"/>
  <c r="I619" s="1"/>
  <c r="J618"/>
  <c r="K618" s="1"/>
  <c r="H618"/>
  <c r="I618" s="1"/>
  <c r="D618"/>
  <c r="E618" s="1"/>
  <c r="F618"/>
  <c r="G618" s="1"/>
  <c r="L618"/>
  <c r="M618" s="1"/>
  <c r="L617"/>
  <c r="M617" s="1"/>
  <c r="D617"/>
  <c r="E617" s="1"/>
  <c r="J617"/>
  <c r="K617" s="1"/>
  <c r="H617"/>
  <c r="I617" s="1"/>
  <c r="F617"/>
  <c r="G617" s="1"/>
  <c r="H616"/>
  <c r="I616" s="1"/>
  <c r="L616"/>
  <c r="M616" s="1"/>
  <c r="F616"/>
  <c r="G616" s="1"/>
  <c r="D616"/>
  <c r="E616" s="1"/>
  <c r="J616"/>
  <c r="K616" s="1"/>
  <c r="J614"/>
  <c r="K614" s="1"/>
  <c r="D614"/>
  <c r="E614" s="1"/>
  <c r="H614"/>
  <c r="I614" s="1"/>
  <c r="F614"/>
  <c r="G614" s="1"/>
  <c r="L614"/>
  <c r="M614" s="1"/>
  <c r="H613"/>
  <c r="I613" s="1"/>
  <c r="J613"/>
  <c r="K613" s="1"/>
  <c r="F613"/>
  <c r="G613" s="1"/>
  <c r="L613"/>
  <c r="M613" s="1"/>
  <c r="D613"/>
  <c r="E613" s="1"/>
  <c r="L659"/>
  <c r="M659" s="1"/>
  <c r="F659"/>
  <c r="G659" s="1"/>
  <c r="D659"/>
  <c r="E659" s="1"/>
  <c r="H659"/>
  <c r="I659" s="1"/>
  <c r="J659"/>
  <c r="K659" s="1"/>
  <c r="H656"/>
  <c r="I656" s="1"/>
  <c r="L656"/>
  <c r="M656" s="1"/>
  <c r="D656"/>
  <c r="E656" s="1"/>
  <c r="J656"/>
  <c r="K656" s="1"/>
  <c r="F656"/>
  <c r="G656" s="1"/>
  <c r="H654"/>
  <c r="I654" s="1"/>
  <c r="D654"/>
  <c r="E654" s="1"/>
  <c r="L654"/>
  <c r="M654" s="1"/>
  <c r="F654"/>
  <c r="G654" s="1"/>
  <c r="J654"/>
  <c r="K654" s="1"/>
  <c r="J653"/>
  <c r="K653" s="1"/>
  <c r="H653"/>
  <c r="I653" s="1"/>
  <c r="D653"/>
  <c r="E653" s="1"/>
  <c r="F653"/>
  <c r="G653" s="1"/>
  <c r="L653"/>
  <c r="M653" s="1"/>
  <c r="L652"/>
  <c r="M652" s="1"/>
  <c r="H652"/>
  <c r="I652" s="1"/>
  <c r="D652"/>
  <c r="F652"/>
  <c r="G652" s="1"/>
  <c r="J652"/>
  <c r="K652" s="1"/>
  <c r="H650"/>
  <c r="I650" s="1"/>
  <c r="F650"/>
  <c r="G650" s="1"/>
  <c r="D650"/>
  <c r="E650" s="1"/>
  <c r="L650"/>
  <c r="M650" s="1"/>
  <c r="J650"/>
  <c r="K650" s="1"/>
  <c r="D648"/>
  <c r="L648"/>
  <c r="M648" s="1"/>
  <c r="H648"/>
  <c r="I648" s="1"/>
  <c r="F648"/>
  <c r="G648" s="1"/>
  <c r="J648"/>
  <c r="K648" s="1"/>
  <c r="L646"/>
  <c r="M646" s="1"/>
  <c r="D646"/>
  <c r="E646" s="1"/>
  <c r="H646"/>
  <c r="I646" s="1"/>
  <c r="F646"/>
  <c r="G646" s="1"/>
  <c r="J646"/>
  <c r="K646" s="1"/>
  <c r="F645"/>
  <c r="G645" s="1"/>
  <c r="H645"/>
  <c r="I645" s="1"/>
  <c r="J645"/>
  <c r="K645" s="1"/>
  <c r="D645"/>
  <c r="L645"/>
  <c r="M645" s="1"/>
  <c r="L643"/>
  <c r="M643" s="1"/>
  <c r="F643"/>
  <c r="G643" s="1"/>
  <c r="D643"/>
  <c r="J643"/>
  <c r="K643" s="1"/>
  <c r="H643"/>
  <c r="I643" s="1"/>
  <c r="F642"/>
  <c r="G642" s="1"/>
  <c r="D642"/>
  <c r="E642" s="1"/>
  <c r="J642"/>
  <c r="K642" s="1"/>
  <c r="H642"/>
  <c r="I642" s="1"/>
  <c r="L642"/>
  <c r="M642" s="1"/>
  <c r="F640"/>
  <c r="G640" s="1"/>
  <c r="L640"/>
  <c r="M640" s="1"/>
  <c r="J640"/>
  <c r="K640" s="1"/>
  <c r="H640"/>
  <c r="I640" s="1"/>
  <c r="D640"/>
  <c r="E640" s="1"/>
  <c r="D638"/>
  <c r="E638" s="1"/>
  <c r="J638"/>
  <c r="K638" s="1"/>
  <c r="L638"/>
  <c r="M638" s="1"/>
  <c r="F638"/>
  <c r="G638" s="1"/>
  <c r="H638"/>
  <c r="I638" s="1"/>
  <c r="J637"/>
  <c r="K637" s="1"/>
  <c r="D637"/>
  <c r="E637" s="1"/>
  <c r="F637"/>
  <c r="G637" s="1"/>
  <c r="H637"/>
  <c r="I637" s="1"/>
  <c r="L637"/>
  <c r="M637" s="1"/>
  <c r="C44" i="22"/>
  <c r="C454"/>
  <c r="C453"/>
  <c r="C452"/>
  <c r="C451"/>
  <c r="C450"/>
  <c r="C449"/>
  <c r="C448"/>
  <c r="C447"/>
  <c r="C446"/>
  <c r="C445"/>
  <c r="C444"/>
  <c r="C443"/>
  <c r="C442"/>
  <c r="C441"/>
  <c r="C440"/>
  <c r="C439"/>
  <c r="C438"/>
  <c r="C471"/>
  <c r="C470"/>
  <c r="C469"/>
  <c r="C468"/>
  <c r="C467"/>
  <c r="C466"/>
  <c r="C465"/>
  <c r="C464"/>
  <c r="C463"/>
  <c r="C462"/>
  <c r="C461"/>
  <c r="C460"/>
  <c r="C459"/>
  <c r="C458"/>
  <c r="C457"/>
  <c r="C456"/>
  <c r="C455"/>
  <c r="C473"/>
  <c r="C472"/>
  <c r="F38" i="37"/>
  <c r="G38" s="1"/>
  <c r="J38"/>
  <c r="K38" s="1"/>
  <c r="D38"/>
  <c r="C39" i="34"/>
  <c r="F39" s="1"/>
  <c r="G39" s="1"/>
  <c r="C38"/>
  <c r="H38" s="1"/>
  <c r="I38" s="1"/>
  <c r="L743" i="28"/>
  <c r="M743" s="1"/>
  <c r="J743"/>
  <c r="K743" s="1"/>
  <c r="H743"/>
  <c r="I743" s="1"/>
  <c r="F743"/>
  <c r="G743" s="1"/>
  <c r="D743"/>
  <c r="E743" s="1"/>
  <c r="L742"/>
  <c r="M742" s="1"/>
  <c r="H742"/>
  <c r="I742" s="1"/>
  <c r="J742"/>
  <c r="K742" s="1"/>
  <c r="D742"/>
  <c r="F742"/>
  <c r="G742" s="1"/>
  <c r="J737"/>
  <c r="K737" s="1"/>
  <c r="H737"/>
  <c r="I737" s="1"/>
  <c r="L737"/>
  <c r="M737" s="1"/>
  <c r="D737"/>
  <c r="E737" s="1"/>
  <c r="F737"/>
  <c r="G737" s="1"/>
  <c r="J736"/>
  <c r="K736" s="1"/>
  <c r="L736"/>
  <c r="M736" s="1"/>
  <c r="D736"/>
  <c r="E736" s="1"/>
  <c r="H736"/>
  <c r="I736" s="1"/>
  <c r="F736"/>
  <c r="G736" s="1"/>
  <c r="F735"/>
  <c r="G735" s="1"/>
  <c r="J735"/>
  <c r="K735" s="1"/>
  <c r="H735"/>
  <c r="I735" s="1"/>
  <c r="L735"/>
  <c r="M735" s="1"/>
  <c r="D735"/>
  <c r="F734"/>
  <c r="G734" s="1"/>
  <c r="J734"/>
  <c r="K734" s="1"/>
  <c r="D734"/>
  <c r="E734" s="1"/>
  <c r="L734"/>
  <c r="M734" s="1"/>
  <c r="H734"/>
  <c r="I734" s="1"/>
  <c r="C43" i="34"/>
  <c r="C532" i="25"/>
  <c r="C531"/>
  <c r="C530"/>
  <c r="C529"/>
  <c r="C528"/>
  <c r="C527"/>
  <c r="C526"/>
  <c r="C525"/>
  <c r="C524"/>
  <c r="C43" i="31"/>
  <c r="C523" i="25"/>
  <c r="C532" i="22"/>
  <c r="C531"/>
  <c r="C530"/>
  <c r="C529"/>
  <c r="C528"/>
  <c r="C527"/>
  <c r="C526"/>
  <c r="C525"/>
  <c r="C524"/>
  <c r="H741" i="28"/>
  <c r="I741" s="1"/>
  <c r="J741"/>
  <c r="K741" s="1"/>
  <c r="D741"/>
  <c r="E741" s="1"/>
  <c r="L741"/>
  <c r="M741" s="1"/>
  <c r="F741"/>
  <c r="G741" s="1"/>
  <c r="H740"/>
  <c r="I740" s="1"/>
  <c r="F740"/>
  <c r="G740" s="1"/>
  <c r="J740"/>
  <c r="K740" s="1"/>
  <c r="L740"/>
  <c r="M740" s="1"/>
  <c r="D740"/>
  <c r="F739"/>
  <c r="G739" s="1"/>
  <c r="L739"/>
  <c r="M739" s="1"/>
  <c r="D739"/>
  <c r="E739" s="1"/>
  <c r="H739"/>
  <c r="I739" s="1"/>
  <c r="J739"/>
  <c r="K739" s="1"/>
  <c r="L738"/>
  <c r="M738" s="1"/>
  <c r="J738"/>
  <c r="K738" s="1"/>
  <c r="H738"/>
  <c r="I738" s="1"/>
  <c r="F738"/>
  <c r="G738" s="1"/>
  <c r="D738"/>
  <c r="E738" s="1"/>
  <c r="F733"/>
  <c r="G733" s="1"/>
  <c r="H733"/>
  <c r="I733" s="1"/>
  <c r="J733"/>
  <c r="K733" s="1"/>
  <c r="L733"/>
  <c r="M733" s="1"/>
  <c r="D733"/>
  <c r="C43" i="37"/>
  <c r="D732" i="28"/>
  <c r="F732"/>
  <c r="G732" s="1"/>
  <c r="H732"/>
  <c r="I732" s="1"/>
  <c r="J732"/>
  <c r="K732" s="1"/>
  <c r="L732"/>
  <c r="M732" s="1"/>
  <c r="J729"/>
  <c r="K729" s="1"/>
  <c r="H729"/>
  <c r="I729" s="1"/>
  <c r="L729"/>
  <c r="M729" s="1"/>
  <c r="F729"/>
  <c r="G729" s="1"/>
  <c r="D729"/>
  <c r="E729" s="1"/>
  <c r="D726"/>
  <c r="E726" s="1"/>
  <c r="H726"/>
  <c r="I726" s="1"/>
  <c r="L726"/>
  <c r="M726" s="1"/>
  <c r="J726"/>
  <c r="K726" s="1"/>
  <c r="F726"/>
  <c r="G726" s="1"/>
  <c r="L731"/>
  <c r="M731" s="1"/>
  <c r="J731"/>
  <c r="K731" s="1"/>
  <c r="F731"/>
  <c r="G731" s="1"/>
  <c r="H731"/>
  <c r="I731" s="1"/>
  <c r="D731"/>
  <c r="E731" s="1"/>
  <c r="J728"/>
  <c r="K728" s="1"/>
  <c r="H728"/>
  <c r="I728" s="1"/>
  <c r="F728"/>
  <c r="G728" s="1"/>
  <c r="L728"/>
  <c r="M728" s="1"/>
  <c r="D728"/>
  <c r="E728" s="1"/>
  <c r="F727"/>
  <c r="G727" s="1"/>
  <c r="D727"/>
  <c r="J727"/>
  <c r="K727" s="1"/>
  <c r="H727"/>
  <c r="I727" s="1"/>
  <c r="L727"/>
  <c r="M727" s="1"/>
  <c r="C522" i="25"/>
  <c r="L730" i="28"/>
  <c r="M730" s="1"/>
  <c r="D730"/>
  <c r="H730"/>
  <c r="I730" s="1"/>
  <c r="F730"/>
  <c r="G730" s="1"/>
  <c r="J730"/>
  <c r="K730" s="1"/>
  <c r="C522" i="22"/>
  <c r="F725" i="28"/>
  <c r="G725" s="1"/>
  <c r="D725"/>
  <c r="E725" s="1"/>
  <c r="H725"/>
  <c r="I725" s="1"/>
  <c r="J725"/>
  <c r="K725" s="1"/>
  <c r="L725"/>
  <c r="M725" s="1"/>
  <c r="J724"/>
  <c r="K724" s="1"/>
  <c r="F724"/>
  <c r="G724" s="1"/>
  <c r="H724"/>
  <c r="I724" s="1"/>
  <c r="D724"/>
  <c r="E724" s="1"/>
  <c r="L724"/>
  <c r="M724" s="1"/>
  <c r="C521" i="25"/>
  <c r="C520"/>
  <c r="C521" i="22"/>
  <c r="C520"/>
  <c r="J722" i="28"/>
  <c r="K722" s="1"/>
  <c r="H722"/>
  <c r="I722" s="1"/>
  <c r="L722"/>
  <c r="M722" s="1"/>
  <c r="F722"/>
  <c r="G722" s="1"/>
  <c r="D722"/>
  <c r="E722" s="1"/>
  <c r="J720"/>
  <c r="K720" s="1"/>
  <c r="F720"/>
  <c r="G720" s="1"/>
  <c r="D720"/>
  <c r="E720" s="1"/>
  <c r="H720"/>
  <c r="I720" s="1"/>
  <c r="L720"/>
  <c r="M720" s="1"/>
  <c r="C515" i="25"/>
  <c r="F721" i="28"/>
  <c r="G721" s="1"/>
  <c r="D721"/>
  <c r="E721" s="1"/>
  <c r="J721"/>
  <c r="K721" s="1"/>
  <c r="L721"/>
  <c r="M721" s="1"/>
  <c r="H721"/>
  <c r="I721" s="1"/>
  <c r="J719"/>
  <c r="K719" s="1"/>
  <c r="L719"/>
  <c r="M719" s="1"/>
  <c r="D719"/>
  <c r="E719" s="1"/>
  <c r="H719"/>
  <c r="I719" s="1"/>
  <c r="F719"/>
  <c r="G719" s="1"/>
  <c r="C519" i="25"/>
  <c r="C518"/>
  <c r="C517"/>
  <c r="C516"/>
  <c r="C515" i="22"/>
  <c r="H723" i="28"/>
  <c r="I723" s="1"/>
  <c r="J723"/>
  <c r="K723" s="1"/>
  <c r="F723"/>
  <c r="G723" s="1"/>
  <c r="D723"/>
  <c r="E723" s="1"/>
  <c r="L723"/>
  <c r="M723" s="1"/>
  <c r="C519" i="22"/>
  <c r="C518"/>
  <c r="C517"/>
  <c r="C516"/>
  <c r="C513" i="25"/>
  <c r="C509"/>
  <c r="C507"/>
  <c r="C514" i="22"/>
  <c r="C513"/>
  <c r="C512"/>
  <c r="C511"/>
  <c r="C510"/>
  <c r="C509"/>
  <c r="C508"/>
  <c r="C507"/>
  <c r="C506"/>
  <c r="C512" i="25"/>
  <c r="C510"/>
  <c r="C508"/>
  <c r="C42" i="31"/>
  <c r="H717" i="28"/>
  <c r="I717" s="1"/>
  <c r="D717"/>
  <c r="E717" s="1"/>
  <c r="J717"/>
  <c r="K717" s="1"/>
  <c r="L717"/>
  <c r="M717" s="1"/>
  <c r="F717"/>
  <c r="G717" s="1"/>
  <c r="L716"/>
  <c r="M716" s="1"/>
  <c r="H716"/>
  <c r="I716" s="1"/>
  <c r="D716"/>
  <c r="J716"/>
  <c r="K716" s="1"/>
  <c r="F716"/>
  <c r="G716" s="1"/>
  <c r="L715"/>
  <c r="M715" s="1"/>
  <c r="F715"/>
  <c r="G715" s="1"/>
  <c r="D715"/>
  <c r="E715" s="1"/>
  <c r="H715"/>
  <c r="I715" s="1"/>
  <c r="J715"/>
  <c r="K715" s="1"/>
  <c r="F714"/>
  <c r="G714" s="1"/>
  <c r="L714"/>
  <c r="M714" s="1"/>
  <c r="J714"/>
  <c r="K714" s="1"/>
  <c r="D714"/>
  <c r="E714" s="1"/>
  <c r="H714"/>
  <c r="I714" s="1"/>
  <c r="L713"/>
  <c r="M713" s="1"/>
  <c r="D713"/>
  <c r="J713"/>
  <c r="K713" s="1"/>
  <c r="H713"/>
  <c r="I713" s="1"/>
  <c r="F713"/>
  <c r="G713" s="1"/>
  <c r="H712"/>
  <c r="I712" s="1"/>
  <c r="D712"/>
  <c r="J712"/>
  <c r="K712" s="1"/>
  <c r="F712"/>
  <c r="G712" s="1"/>
  <c r="L712"/>
  <c r="M712" s="1"/>
  <c r="J711"/>
  <c r="K711" s="1"/>
  <c r="D711"/>
  <c r="E711" s="1"/>
  <c r="L711"/>
  <c r="M711" s="1"/>
  <c r="H711"/>
  <c r="I711" s="1"/>
  <c r="F711"/>
  <c r="G711" s="1"/>
  <c r="J710"/>
  <c r="K710" s="1"/>
  <c r="H710"/>
  <c r="I710" s="1"/>
  <c r="L710"/>
  <c r="M710" s="1"/>
  <c r="D710"/>
  <c r="E710" s="1"/>
  <c r="F710"/>
  <c r="G710" s="1"/>
  <c r="C42" i="34"/>
  <c r="F709" i="28"/>
  <c r="G709" s="1"/>
  <c r="H709"/>
  <c r="I709" s="1"/>
  <c r="J709"/>
  <c r="K709" s="1"/>
  <c r="L709"/>
  <c r="M709" s="1"/>
  <c r="D709"/>
  <c r="E709" s="1"/>
  <c r="C514" i="25"/>
  <c r="C511"/>
  <c r="C506"/>
  <c r="C42" i="37"/>
  <c r="D708" i="28"/>
  <c r="L708"/>
  <c r="M708" s="1"/>
  <c r="J708"/>
  <c r="K708" s="1"/>
  <c r="H708"/>
  <c r="I708" s="1"/>
  <c r="F708"/>
  <c r="G708" s="1"/>
  <c r="J707"/>
  <c r="K707" s="1"/>
  <c r="L707"/>
  <c r="M707" s="1"/>
  <c r="D707"/>
  <c r="E707" s="1"/>
  <c r="H707"/>
  <c r="I707" s="1"/>
  <c r="F707"/>
  <c r="G707" s="1"/>
  <c r="F706"/>
  <c r="G706" s="1"/>
  <c r="D706"/>
  <c r="J706"/>
  <c r="K706" s="1"/>
  <c r="L706"/>
  <c r="M706" s="1"/>
  <c r="H706"/>
  <c r="I706" s="1"/>
  <c r="L705"/>
  <c r="M705" s="1"/>
  <c r="H705"/>
  <c r="I705" s="1"/>
  <c r="F705"/>
  <c r="G705" s="1"/>
  <c r="D705"/>
  <c r="E705" s="1"/>
  <c r="J705"/>
  <c r="K705" s="1"/>
  <c r="L704"/>
  <c r="M704" s="1"/>
  <c r="D704"/>
  <c r="E704" s="1"/>
  <c r="J704"/>
  <c r="K704" s="1"/>
  <c r="H704"/>
  <c r="I704" s="1"/>
  <c r="F704"/>
  <c r="G704" s="1"/>
  <c r="J703"/>
  <c r="K703" s="1"/>
  <c r="H703"/>
  <c r="I703" s="1"/>
  <c r="F703"/>
  <c r="G703" s="1"/>
  <c r="L703"/>
  <c r="M703" s="1"/>
  <c r="D703"/>
  <c r="E703" s="1"/>
  <c r="L702"/>
  <c r="M702" s="1"/>
  <c r="D702"/>
  <c r="J702"/>
  <c r="K702" s="1"/>
  <c r="F702"/>
  <c r="G702" s="1"/>
  <c r="H702"/>
  <c r="I702" s="1"/>
  <c r="C505" i="25"/>
  <c r="C505" i="22"/>
  <c r="C497" i="25"/>
  <c r="C504"/>
  <c r="C501"/>
  <c r="C504" i="22"/>
  <c r="C503"/>
  <c r="C502"/>
  <c r="C501"/>
  <c r="C500"/>
  <c r="C499"/>
  <c r="C498"/>
  <c r="C497"/>
  <c r="C499" i="25"/>
  <c r="D701" i="28"/>
  <c r="J701"/>
  <c r="K701" s="1"/>
  <c r="F701"/>
  <c r="G701" s="1"/>
  <c r="L701"/>
  <c r="M701" s="1"/>
  <c r="H701"/>
  <c r="I701" s="1"/>
  <c r="F700"/>
  <c r="G700" s="1"/>
  <c r="H700"/>
  <c r="I700" s="1"/>
  <c r="J700"/>
  <c r="K700" s="1"/>
  <c r="L700"/>
  <c r="M700" s="1"/>
  <c r="D700"/>
  <c r="L699"/>
  <c r="M699" s="1"/>
  <c r="J699"/>
  <c r="K699" s="1"/>
  <c r="D699"/>
  <c r="E699" s="1"/>
  <c r="F699"/>
  <c r="G699" s="1"/>
  <c r="H699"/>
  <c r="I699" s="1"/>
  <c r="L698"/>
  <c r="M698" s="1"/>
  <c r="F698"/>
  <c r="G698" s="1"/>
  <c r="H698"/>
  <c r="I698" s="1"/>
  <c r="J698"/>
  <c r="K698" s="1"/>
  <c r="D698"/>
  <c r="E698" s="1"/>
  <c r="H697"/>
  <c r="I697" s="1"/>
  <c r="D697"/>
  <c r="J697"/>
  <c r="K697" s="1"/>
  <c r="F697"/>
  <c r="G697" s="1"/>
  <c r="L697"/>
  <c r="M697" s="1"/>
  <c r="F696"/>
  <c r="G696" s="1"/>
  <c r="H696"/>
  <c r="I696" s="1"/>
  <c r="D696"/>
  <c r="J696"/>
  <c r="K696" s="1"/>
  <c r="L696"/>
  <c r="M696" s="1"/>
  <c r="D695"/>
  <c r="E695" s="1"/>
  <c r="F695"/>
  <c r="G695" s="1"/>
  <c r="L695"/>
  <c r="M695" s="1"/>
  <c r="H695"/>
  <c r="I695" s="1"/>
  <c r="J695"/>
  <c r="K695" s="1"/>
  <c r="J694"/>
  <c r="K694" s="1"/>
  <c r="H694"/>
  <c r="I694" s="1"/>
  <c r="L694"/>
  <c r="M694" s="1"/>
  <c r="F694"/>
  <c r="G694" s="1"/>
  <c r="D694"/>
  <c r="E694" s="1"/>
  <c r="C503" i="25"/>
  <c r="C502"/>
  <c r="C500"/>
  <c r="C498"/>
  <c r="C496"/>
  <c r="C493"/>
  <c r="C492"/>
  <c r="C489"/>
  <c r="C496" i="22"/>
  <c r="C495"/>
  <c r="C494"/>
  <c r="C493"/>
  <c r="C492"/>
  <c r="C491"/>
  <c r="C490"/>
  <c r="C489"/>
  <c r="C495" i="25"/>
  <c r="C490"/>
  <c r="F693" i="28"/>
  <c r="G693" s="1"/>
  <c r="H693"/>
  <c r="I693" s="1"/>
  <c r="L693"/>
  <c r="M693" s="1"/>
  <c r="J693"/>
  <c r="K693" s="1"/>
  <c r="D693"/>
  <c r="E693" s="1"/>
  <c r="J692"/>
  <c r="K692" s="1"/>
  <c r="F692"/>
  <c r="G692" s="1"/>
  <c r="L692"/>
  <c r="M692" s="1"/>
  <c r="D692"/>
  <c r="H692"/>
  <c r="I692" s="1"/>
  <c r="L691"/>
  <c r="M691" s="1"/>
  <c r="H691"/>
  <c r="I691" s="1"/>
  <c r="F691"/>
  <c r="G691" s="1"/>
  <c r="D691"/>
  <c r="J691"/>
  <c r="K691" s="1"/>
  <c r="F690"/>
  <c r="G690" s="1"/>
  <c r="H690"/>
  <c r="I690" s="1"/>
  <c r="J690"/>
  <c r="K690" s="1"/>
  <c r="L690"/>
  <c r="M690" s="1"/>
  <c r="D690"/>
  <c r="E690" s="1"/>
  <c r="J689"/>
  <c r="K689" s="1"/>
  <c r="L689"/>
  <c r="M689" s="1"/>
  <c r="D689"/>
  <c r="E689" s="1"/>
  <c r="F689"/>
  <c r="G689" s="1"/>
  <c r="H689"/>
  <c r="I689" s="1"/>
  <c r="L688"/>
  <c r="M688" s="1"/>
  <c r="J688"/>
  <c r="K688" s="1"/>
  <c r="H688"/>
  <c r="I688" s="1"/>
  <c r="D688"/>
  <c r="F688"/>
  <c r="G688" s="1"/>
  <c r="J687"/>
  <c r="K687" s="1"/>
  <c r="L687"/>
  <c r="M687" s="1"/>
  <c r="D687"/>
  <c r="H687"/>
  <c r="I687" s="1"/>
  <c r="F687"/>
  <c r="G687" s="1"/>
  <c r="F686"/>
  <c r="G686" s="1"/>
  <c r="L686"/>
  <c r="M686" s="1"/>
  <c r="D686"/>
  <c r="E686" s="1"/>
  <c r="J686"/>
  <c r="K686" s="1"/>
  <c r="H686"/>
  <c r="I686" s="1"/>
  <c r="C41" i="34"/>
  <c r="H685" i="28"/>
  <c r="I685" s="1"/>
  <c r="D685"/>
  <c r="F685"/>
  <c r="G685" s="1"/>
  <c r="J685"/>
  <c r="K685" s="1"/>
  <c r="L685"/>
  <c r="M685" s="1"/>
  <c r="C494" i="25"/>
  <c r="C491"/>
  <c r="C41" i="31"/>
  <c r="C41" i="37"/>
  <c r="C488" i="22"/>
  <c r="C488" i="25"/>
  <c r="L684" i="28"/>
  <c r="M684" s="1"/>
  <c r="H684"/>
  <c r="I684" s="1"/>
  <c r="D684"/>
  <c r="J684"/>
  <c r="K684" s="1"/>
  <c r="F684"/>
  <c r="G684" s="1"/>
  <c r="J683"/>
  <c r="K683" s="1"/>
  <c r="H683"/>
  <c r="I683" s="1"/>
  <c r="F683"/>
  <c r="G683" s="1"/>
  <c r="D683"/>
  <c r="L683"/>
  <c r="M683" s="1"/>
  <c r="J682"/>
  <c r="K682" s="1"/>
  <c r="L682"/>
  <c r="M682" s="1"/>
  <c r="D682"/>
  <c r="E682" s="1"/>
  <c r="F682"/>
  <c r="G682" s="1"/>
  <c r="H682"/>
  <c r="I682" s="1"/>
  <c r="F681"/>
  <c r="G681" s="1"/>
  <c r="L681"/>
  <c r="M681" s="1"/>
  <c r="J681"/>
  <c r="K681" s="1"/>
  <c r="D681"/>
  <c r="E681" s="1"/>
  <c r="H681"/>
  <c r="I681" s="1"/>
  <c r="H680"/>
  <c r="I680" s="1"/>
  <c r="L680"/>
  <c r="M680" s="1"/>
  <c r="D680"/>
  <c r="J680"/>
  <c r="K680" s="1"/>
  <c r="F680"/>
  <c r="G680" s="1"/>
  <c r="D679"/>
  <c r="L679"/>
  <c r="M679" s="1"/>
  <c r="H679"/>
  <c r="I679" s="1"/>
  <c r="F679"/>
  <c r="G679" s="1"/>
  <c r="J679"/>
  <c r="K679" s="1"/>
  <c r="J678"/>
  <c r="K678" s="1"/>
  <c r="F678"/>
  <c r="G678" s="1"/>
  <c r="L678"/>
  <c r="M678" s="1"/>
  <c r="D678"/>
  <c r="E678" s="1"/>
  <c r="H678"/>
  <c r="I678" s="1"/>
  <c r="C487" i="25"/>
  <c r="C487" i="22"/>
  <c r="F677" i="28"/>
  <c r="G677" s="1"/>
  <c r="L677"/>
  <c r="M677" s="1"/>
  <c r="J677"/>
  <c r="K677" s="1"/>
  <c r="D677"/>
  <c r="E677" s="1"/>
  <c r="H677"/>
  <c r="I677" s="1"/>
  <c r="C486" i="25"/>
  <c r="C483"/>
  <c r="C486" i="22"/>
  <c r="C485"/>
  <c r="C484"/>
  <c r="C483"/>
  <c r="C485" i="25"/>
  <c r="C40" i="31"/>
  <c r="D40" s="1"/>
  <c r="E40" s="1"/>
  <c r="L676" i="28"/>
  <c r="M676" s="1"/>
  <c r="F676"/>
  <c r="G676" s="1"/>
  <c r="D676"/>
  <c r="H676"/>
  <c r="I676" s="1"/>
  <c r="J676"/>
  <c r="K676" s="1"/>
  <c r="D675"/>
  <c r="F675"/>
  <c r="G675" s="1"/>
  <c r="L675"/>
  <c r="M675" s="1"/>
  <c r="H675"/>
  <c r="I675" s="1"/>
  <c r="J675"/>
  <c r="K675" s="1"/>
  <c r="F674"/>
  <c r="G674" s="1"/>
  <c r="J674"/>
  <c r="K674" s="1"/>
  <c r="H674"/>
  <c r="I674" s="1"/>
  <c r="L674"/>
  <c r="M674" s="1"/>
  <c r="D674"/>
  <c r="E674" s="1"/>
  <c r="D673"/>
  <c r="J673"/>
  <c r="K673" s="1"/>
  <c r="H673"/>
  <c r="I673" s="1"/>
  <c r="L673"/>
  <c r="M673" s="1"/>
  <c r="F673"/>
  <c r="G673" s="1"/>
  <c r="C484" i="25"/>
  <c r="C435"/>
  <c r="C433"/>
  <c r="C425"/>
  <c r="C436" i="22"/>
  <c r="C435"/>
  <c r="C434"/>
  <c r="C433"/>
  <c r="C432"/>
  <c r="C426"/>
  <c r="C429"/>
  <c r="C430"/>
  <c r="C427"/>
  <c r="C428"/>
  <c r="C431"/>
  <c r="C432" i="25"/>
  <c r="C429"/>
  <c r="C426"/>
  <c r="C430"/>
  <c r="C427"/>
  <c r="C428"/>
  <c r="C431"/>
  <c r="L605" i="28"/>
  <c r="M605" s="1"/>
  <c r="D605"/>
  <c r="E605" s="1"/>
  <c r="F605"/>
  <c r="G605" s="1"/>
  <c r="H605"/>
  <c r="I605" s="1"/>
  <c r="J605"/>
  <c r="K605" s="1"/>
  <c r="H604"/>
  <c r="I604" s="1"/>
  <c r="J604"/>
  <c r="K604" s="1"/>
  <c r="L604"/>
  <c r="M604" s="1"/>
  <c r="D604"/>
  <c r="E604" s="1"/>
  <c r="F604"/>
  <c r="G604" s="1"/>
  <c r="F603"/>
  <c r="G603" s="1"/>
  <c r="L603"/>
  <c r="M603" s="1"/>
  <c r="H603"/>
  <c r="I603" s="1"/>
  <c r="D603"/>
  <c r="E603" s="1"/>
  <c r="J603"/>
  <c r="K603" s="1"/>
  <c r="L602"/>
  <c r="M602" s="1"/>
  <c r="J602"/>
  <c r="K602" s="1"/>
  <c r="D602"/>
  <c r="E602" s="1"/>
  <c r="F602"/>
  <c r="G602" s="1"/>
  <c r="H602"/>
  <c r="I602" s="1"/>
  <c r="L601"/>
  <c r="M601" s="1"/>
  <c r="F601"/>
  <c r="G601" s="1"/>
  <c r="H601"/>
  <c r="I601" s="1"/>
  <c r="D601"/>
  <c r="E601" s="1"/>
  <c r="J601"/>
  <c r="K601" s="1"/>
  <c r="L600"/>
  <c r="M600" s="1"/>
  <c r="D600"/>
  <c r="J600"/>
  <c r="K600" s="1"/>
  <c r="F600"/>
  <c r="G600" s="1"/>
  <c r="H600"/>
  <c r="I600" s="1"/>
  <c r="L599"/>
  <c r="M599" s="1"/>
  <c r="J599"/>
  <c r="K599" s="1"/>
  <c r="D599"/>
  <c r="E599" s="1"/>
  <c r="H599"/>
  <c r="I599" s="1"/>
  <c r="F599"/>
  <c r="G599" s="1"/>
  <c r="C436" i="25"/>
  <c r="C434"/>
  <c r="C424"/>
  <c r="C482" i="22"/>
  <c r="C478"/>
  <c r="C480"/>
  <c r="C475"/>
  <c r="C474"/>
  <c r="C479"/>
  <c r="C481"/>
  <c r="C476"/>
  <c r="C477"/>
  <c r="L672" i="28"/>
  <c r="M672" s="1"/>
  <c r="F672"/>
  <c r="G672" s="1"/>
  <c r="H672"/>
  <c r="I672" s="1"/>
  <c r="D672"/>
  <c r="J672"/>
  <c r="K672" s="1"/>
  <c r="L671"/>
  <c r="M671" s="1"/>
  <c r="F671"/>
  <c r="G671" s="1"/>
  <c r="H671"/>
  <c r="I671" s="1"/>
  <c r="J671"/>
  <c r="K671" s="1"/>
  <c r="D671"/>
  <c r="E671" s="1"/>
  <c r="C40" i="34"/>
  <c r="D670" i="28"/>
  <c r="E670" s="1"/>
  <c r="H670"/>
  <c r="I670" s="1"/>
  <c r="J670"/>
  <c r="K670" s="1"/>
  <c r="F670"/>
  <c r="G670" s="1"/>
  <c r="L670"/>
  <c r="M670" s="1"/>
  <c r="C482" i="25"/>
  <c r="C478"/>
  <c r="C476"/>
  <c r="C481"/>
  <c r="C474"/>
  <c r="C475"/>
  <c r="C477"/>
  <c r="C480"/>
  <c r="C479"/>
  <c r="C40" i="37"/>
  <c r="C424" i="22"/>
  <c r="C422" i="25"/>
  <c r="C423" i="22"/>
  <c r="C422"/>
  <c r="C421"/>
  <c r="C423" i="25"/>
  <c r="C37" i="31"/>
  <c r="L592" i="28"/>
  <c r="M592" s="1"/>
  <c r="H592"/>
  <c r="I592" s="1"/>
  <c r="J592"/>
  <c r="K592" s="1"/>
  <c r="F592"/>
  <c r="G592" s="1"/>
  <c r="D592"/>
  <c r="E592" s="1"/>
  <c r="H591"/>
  <c r="I591" s="1"/>
  <c r="F591"/>
  <c r="G591" s="1"/>
  <c r="J591"/>
  <c r="K591" s="1"/>
  <c r="L591"/>
  <c r="M591" s="1"/>
  <c r="D591"/>
  <c r="E591" s="1"/>
  <c r="F590"/>
  <c r="G590" s="1"/>
  <c r="H590"/>
  <c r="I590" s="1"/>
  <c r="J590"/>
  <c r="K590" s="1"/>
  <c r="L590"/>
  <c r="M590" s="1"/>
  <c r="D590"/>
  <c r="E590" s="1"/>
  <c r="C37" i="34"/>
  <c r="F589" i="28"/>
  <c r="G589" s="1"/>
  <c r="L589"/>
  <c r="M589" s="1"/>
  <c r="H589"/>
  <c r="I589" s="1"/>
  <c r="D589"/>
  <c r="E589" s="1"/>
  <c r="J589"/>
  <c r="K589" s="1"/>
  <c r="C421" i="25"/>
  <c r="C37" i="37"/>
  <c r="C420" i="25"/>
  <c r="C418"/>
  <c r="C415"/>
  <c r="C413"/>
  <c r="C412"/>
  <c r="C408"/>
  <c r="C406"/>
  <c r="C405"/>
  <c r="C404"/>
  <c r="C420" i="22"/>
  <c r="C416"/>
  <c r="C415"/>
  <c r="C412"/>
  <c r="C411"/>
  <c r="C408"/>
  <c r="C404"/>
  <c r="F588" i="28"/>
  <c r="G588" s="1"/>
  <c r="J588"/>
  <c r="K588" s="1"/>
  <c r="H588"/>
  <c r="I588" s="1"/>
  <c r="L588"/>
  <c r="M588" s="1"/>
  <c r="D588"/>
  <c r="E588" s="1"/>
  <c r="F587"/>
  <c r="G587" s="1"/>
  <c r="J587"/>
  <c r="K587" s="1"/>
  <c r="L587"/>
  <c r="M587" s="1"/>
  <c r="D587"/>
  <c r="E587" s="1"/>
  <c r="H587"/>
  <c r="I587" s="1"/>
  <c r="D586"/>
  <c r="E586" s="1"/>
  <c r="L586"/>
  <c r="M586" s="1"/>
  <c r="J586"/>
  <c r="K586" s="1"/>
  <c r="F586"/>
  <c r="G586" s="1"/>
  <c r="H586"/>
  <c r="I586" s="1"/>
  <c r="D585"/>
  <c r="E585" s="1"/>
  <c r="J585"/>
  <c r="K585" s="1"/>
  <c r="F585"/>
  <c r="G585" s="1"/>
  <c r="H585"/>
  <c r="I585" s="1"/>
  <c r="L585"/>
  <c r="M585" s="1"/>
  <c r="L584"/>
  <c r="M584" s="1"/>
  <c r="F584"/>
  <c r="G584" s="1"/>
  <c r="D584"/>
  <c r="E584" s="1"/>
  <c r="H584"/>
  <c r="I584" s="1"/>
  <c r="J584"/>
  <c r="K584" s="1"/>
  <c r="J583"/>
  <c r="K583" s="1"/>
  <c r="D583"/>
  <c r="E583" s="1"/>
  <c r="H583"/>
  <c r="I583" s="1"/>
  <c r="L583"/>
  <c r="M583" s="1"/>
  <c r="F583"/>
  <c r="G583" s="1"/>
  <c r="J582"/>
  <c r="K582" s="1"/>
  <c r="F582"/>
  <c r="G582" s="1"/>
  <c r="H582"/>
  <c r="I582" s="1"/>
  <c r="L582"/>
  <c r="M582" s="1"/>
  <c r="D582"/>
  <c r="E582" s="1"/>
  <c r="F581"/>
  <c r="G581" s="1"/>
  <c r="L581"/>
  <c r="M581" s="1"/>
  <c r="H581"/>
  <c r="I581" s="1"/>
  <c r="D581"/>
  <c r="E581" s="1"/>
  <c r="J581"/>
  <c r="K581" s="1"/>
  <c r="D580"/>
  <c r="J580"/>
  <c r="K580" s="1"/>
  <c r="L580"/>
  <c r="M580" s="1"/>
  <c r="H580"/>
  <c r="I580" s="1"/>
  <c r="F580"/>
  <c r="G580" s="1"/>
  <c r="D579"/>
  <c r="E579" s="1"/>
  <c r="J579"/>
  <c r="K579" s="1"/>
  <c r="F579"/>
  <c r="G579" s="1"/>
  <c r="H579"/>
  <c r="I579" s="1"/>
  <c r="L579"/>
  <c r="M579" s="1"/>
  <c r="H578"/>
  <c r="I578" s="1"/>
  <c r="J578"/>
  <c r="K578" s="1"/>
  <c r="F578"/>
  <c r="G578" s="1"/>
  <c r="D578"/>
  <c r="E578" s="1"/>
  <c r="L578"/>
  <c r="M578" s="1"/>
  <c r="H577"/>
  <c r="I577" s="1"/>
  <c r="L577"/>
  <c r="M577" s="1"/>
  <c r="F577"/>
  <c r="G577" s="1"/>
  <c r="J577"/>
  <c r="K577" s="1"/>
  <c r="D577"/>
  <c r="H576"/>
  <c r="I576" s="1"/>
  <c r="L576"/>
  <c r="M576" s="1"/>
  <c r="J576"/>
  <c r="K576" s="1"/>
  <c r="F576"/>
  <c r="G576" s="1"/>
  <c r="D576"/>
  <c r="E576" s="1"/>
  <c r="L575"/>
  <c r="M575" s="1"/>
  <c r="J575"/>
  <c r="K575" s="1"/>
  <c r="F575"/>
  <c r="G575" s="1"/>
  <c r="H575"/>
  <c r="I575" s="1"/>
  <c r="D575"/>
  <c r="J574"/>
  <c r="K574" s="1"/>
  <c r="L574"/>
  <c r="M574" s="1"/>
  <c r="F574"/>
  <c r="G574" s="1"/>
  <c r="D574"/>
  <c r="E574" s="1"/>
  <c r="H574"/>
  <c r="I574" s="1"/>
  <c r="H573"/>
  <c r="I573" s="1"/>
  <c r="J573"/>
  <c r="K573" s="1"/>
  <c r="L573"/>
  <c r="M573" s="1"/>
  <c r="F573"/>
  <c r="G573" s="1"/>
  <c r="D573"/>
  <c r="E573" s="1"/>
  <c r="D572"/>
  <c r="E572" s="1"/>
  <c r="L572"/>
  <c r="M572" s="1"/>
  <c r="J572"/>
  <c r="K572" s="1"/>
  <c r="H572"/>
  <c r="I572" s="1"/>
  <c r="F572"/>
  <c r="G572" s="1"/>
  <c r="H571"/>
  <c r="I571" s="1"/>
  <c r="F571"/>
  <c r="G571" s="1"/>
  <c r="D571"/>
  <c r="E571" s="1"/>
  <c r="J571"/>
  <c r="K571" s="1"/>
  <c r="L571"/>
  <c r="M571" s="1"/>
  <c r="J570"/>
  <c r="K570" s="1"/>
  <c r="L570"/>
  <c r="M570" s="1"/>
  <c r="F570"/>
  <c r="G570" s="1"/>
  <c r="D570"/>
  <c r="E570" s="1"/>
  <c r="H570"/>
  <c r="I570" s="1"/>
  <c r="J569"/>
  <c r="K569" s="1"/>
  <c r="H569"/>
  <c r="I569" s="1"/>
  <c r="D569"/>
  <c r="E569" s="1"/>
  <c r="L569"/>
  <c r="M569" s="1"/>
  <c r="F569"/>
  <c r="G569" s="1"/>
  <c r="F568"/>
  <c r="G568" s="1"/>
  <c r="H568"/>
  <c r="I568" s="1"/>
  <c r="J568"/>
  <c r="K568" s="1"/>
  <c r="D568"/>
  <c r="L568"/>
  <c r="M568" s="1"/>
  <c r="L567"/>
  <c r="M567" s="1"/>
  <c r="J567"/>
  <c r="K567" s="1"/>
  <c r="F567"/>
  <c r="G567" s="1"/>
  <c r="D567"/>
  <c r="H567"/>
  <c r="I567" s="1"/>
  <c r="J566"/>
  <c r="K566" s="1"/>
  <c r="H566"/>
  <c r="I566" s="1"/>
  <c r="D566"/>
  <c r="E566" s="1"/>
  <c r="F566"/>
  <c r="G566" s="1"/>
  <c r="L566"/>
  <c r="M566" s="1"/>
  <c r="C36" i="34"/>
  <c r="J565" i="28"/>
  <c r="K565" s="1"/>
  <c r="D565"/>
  <c r="E565" s="1"/>
  <c r="L565"/>
  <c r="M565" s="1"/>
  <c r="H565"/>
  <c r="I565" s="1"/>
  <c r="F565"/>
  <c r="G565" s="1"/>
  <c r="C419" i="25"/>
  <c r="C417"/>
  <c r="C416"/>
  <c r="C414"/>
  <c r="C411"/>
  <c r="C410"/>
  <c r="C409"/>
  <c r="C407"/>
  <c r="C36" i="31"/>
  <c r="C419" i="22"/>
  <c r="C418"/>
  <c r="C417"/>
  <c r="C414"/>
  <c r="C413"/>
  <c r="C410"/>
  <c r="C409"/>
  <c r="C407"/>
  <c r="C406"/>
  <c r="C405"/>
  <c r="C36" i="37"/>
  <c r="D564" i="28"/>
  <c r="E564" s="1"/>
  <c r="J564"/>
  <c r="K564" s="1"/>
  <c r="F564"/>
  <c r="G564" s="1"/>
  <c r="L564"/>
  <c r="M564" s="1"/>
  <c r="H564"/>
  <c r="I564" s="1"/>
  <c r="L563"/>
  <c r="M563" s="1"/>
  <c r="H563"/>
  <c r="I563" s="1"/>
  <c r="F563"/>
  <c r="G563" s="1"/>
  <c r="J563"/>
  <c r="K563" s="1"/>
  <c r="D563"/>
  <c r="E563" s="1"/>
  <c r="D562"/>
  <c r="E562" s="1"/>
  <c r="F562"/>
  <c r="G562" s="1"/>
  <c r="L562"/>
  <c r="M562" s="1"/>
  <c r="J562"/>
  <c r="K562" s="1"/>
  <c r="H562"/>
  <c r="I562" s="1"/>
  <c r="D561"/>
  <c r="L561"/>
  <c r="M561" s="1"/>
  <c r="H561"/>
  <c r="I561" s="1"/>
  <c r="F561"/>
  <c r="G561" s="1"/>
  <c r="J561"/>
  <c r="K561" s="1"/>
  <c r="D560"/>
  <c r="J560"/>
  <c r="K560" s="1"/>
  <c r="L560"/>
  <c r="M560" s="1"/>
  <c r="H560"/>
  <c r="I560" s="1"/>
  <c r="F560"/>
  <c r="G560" s="1"/>
  <c r="J559"/>
  <c r="K559" s="1"/>
  <c r="F559"/>
  <c r="G559" s="1"/>
  <c r="H559"/>
  <c r="I559" s="1"/>
  <c r="D559"/>
  <c r="E559" s="1"/>
  <c r="L559"/>
  <c r="M559" s="1"/>
  <c r="L558"/>
  <c r="M558" s="1"/>
  <c r="J558"/>
  <c r="K558" s="1"/>
  <c r="F558"/>
  <c r="G558" s="1"/>
  <c r="D558"/>
  <c r="E558" s="1"/>
  <c r="H558"/>
  <c r="I558" s="1"/>
  <c r="C403" i="25"/>
  <c r="C403" i="22"/>
  <c r="C402"/>
  <c r="C401"/>
  <c r="C400"/>
  <c r="J557" i="28"/>
  <c r="K557" s="1"/>
  <c r="L557"/>
  <c r="M557" s="1"/>
  <c r="D557"/>
  <c r="E557" s="1"/>
  <c r="H557"/>
  <c r="I557" s="1"/>
  <c r="F557"/>
  <c r="G557" s="1"/>
  <c r="L556"/>
  <c r="M556" s="1"/>
  <c r="H556"/>
  <c r="I556" s="1"/>
  <c r="D556"/>
  <c r="E556" s="1"/>
  <c r="J556"/>
  <c r="K556" s="1"/>
  <c r="F556"/>
  <c r="G556" s="1"/>
  <c r="L555"/>
  <c r="M555" s="1"/>
  <c r="D555"/>
  <c r="H555"/>
  <c r="I555" s="1"/>
  <c r="J555"/>
  <c r="K555" s="1"/>
  <c r="F555"/>
  <c r="G555" s="1"/>
  <c r="C402" i="25"/>
  <c r="C401"/>
  <c r="C400"/>
  <c r="C399"/>
  <c r="C398"/>
  <c r="C397"/>
  <c r="C396"/>
  <c r="C395"/>
  <c r="C399" i="22"/>
  <c r="C398"/>
  <c r="C397"/>
  <c r="C396"/>
  <c r="C395"/>
  <c r="H554" i="28"/>
  <c r="I554" s="1"/>
  <c r="F554"/>
  <c r="G554" s="1"/>
  <c r="L554"/>
  <c r="M554" s="1"/>
  <c r="D554"/>
  <c r="E554" s="1"/>
  <c r="J554"/>
  <c r="K554" s="1"/>
  <c r="J553"/>
  <c r="K553" s="1"/>
  <c r="L553"/>
  <c r="M553" s="1"/>
  <c r="D553"/>
  <c r="E553" s="1"/>
  <c r="F553"/>
  <c r="G553" s="1"/>
  <c r="H553"/>
  <c r="I553" s="1"/>
  <c r="L552"/>
  <c r="M552" s="1"/>
  <c r="H552"/>
  <c r="I552" s="1"/>
  <c r="J552"/>
  <c r="K552" s="1"/>
  <c r="F552"/>
  <c r="G552" s="1"/>
  <c r="D552"/>
  <c r="E552" s="1"/>
  <c r="L551"/>
  <c r="M551" s="1"/>
  <c r="F551"/>
  <c r="G551" s="1"/>
  <c r="J551"/>
  <c r="K551" s="1"/>
  <c r="H551"/>
  <c r="I551" s="1"/>
  <c r="D551"/>
  <c r="E551" s="1"/>
  <c r="L550"/>
  <c r="M550" s="1"/>
  <c r="H550"/>
  <c r="I550" s="1"/>
  <c r="J550"/>
  <c r="K550" s="1"/>
  <c r="F550"/>
  <c r="G550" s="1"/>
  <c r="D550"/>
  <c r="E550" s="1"/>
  <c r="C393" i="25"/>
  <c r="C389"/>
  <c r="C387"/>
  <c r="C394" i="22"/>
  <c r="C393"/>
  <c r="C392"/>
  <c r="C391"/>
  <c r="C390"/>
  <c r="C389"/>
  <c r="C388"/>
  <c r="C387"/>
  <c r="C394" i="25"/>
  <c r="C390"/>
  <c r="C388"/>
  <c r="L549" i="28"/>
  <c r="M549" s="1"/>
  <c r="F549"/>
  <c r="G549" s="1"/>
  <c r="D549"/>
  <c r="E549" s="1"/>
  <c r="J549"/>
  <c r="K549" s="1"/>
  <c r="H549"/>
  <c r="I549" s="1"/>
  <c r="J548"/>
  <c r="K548" s="1"/>
  <c r="L548"/>
  <c r="M548" s="1"/>
  <c r="F548"/>
  <c r="G548" s="1"/>
  <c r="H548"/>
  <c r="I548" s="1"/>
  <c r="D548"/>
  <c r="E548" s="1"/>
  <c r="F547"/>
  <c r="G547" s="1"/>
  <c r="J547"/>
  <c r="K547" s="1"/>
  <c r="D547"/>
  <c r="E547" s="1"/>
  <c r="H547"/>
  <c r="I547" s="1"/>
  <c r="L547"/>
  <c r="M547" s="1"/>
  <c r="F546"/>
  <c r="G546" s="1"/>
  <c r="H546"/>
  <c r="I546" s="1"/>
  <c r="J546"/>
  <c r="K546" s="1"/>
  <c r="L546"/>
  <c r="M546" s="1"/>
  <c r="D546"/>
  <c r="E546" s="1"/>
  <c r="F545"/>
  <c r="G545" s="1"/>
  <c r="H545"/>
  <c r="I545" s="1"/>
  <c r="J545"/>
  <c r="K545" s="1"/>
  <c r="L545"/>
  <c r="M545" s="1"/>
  <c r="D545"/>
  <c r="L544"/>
  <c r="M544" s="1"/>
  <c r="H544"/>
  <c r="I544" s="1"/>
  <c r="F544"/>
  <c r="G544" s="1"/>
  <c r="D544"/>
  <c r="J544"/>
  <c r="K544" s="1"/>
  <c r="L543"/>
  <c r="M543" s="1"/>
  <c r="J543"/>
  <c r="K543" s="1"/>
  <c r="F543"/>
  <c r="G543" s="1"/>
  <c r="H543"/>
  <c r="I543" s="1"/>
  <c r="D543"/>
  <c r="E543" s="1"/>
  <c r="L542"/>
  <c r="M542" s="1"/>
  <c r="H542"/>
  <c r="I542" s="1"/>
  <c r="J542"/>
  <c r="K542" s="1"/>
  <c r="F542"/>
  <c r="G542" s="1"/>
  <c r="D542"/>
  <c r="E542" s="1"/>
  <c r="C35" i="34"/>
  <c r="F541" i="28"/>
  <c r="G541" s="1"/>
  <c r="H541"/>
  <c r="I541" s="1"/>
  <c r="L541"/>
  <c r="M541" s="1"/>
  <c r="D541"/>
  <c r="E541" s="1"/>
  <c r="J541"/>
  <c r="K541" s="1"/>
  <c r="C392" i="25"/>
  <c r="C391"/>
  <c r="C35" i="31"/>
  <c r="C35" i="37"/>
  <c r="H540" i="28"/>
  <c r="I540" s="1"/>
  <c r="F540"/>
  <c r="G540" s="1"/>
  <c r="J540"/>
  <c r="K540" s="1"/>
  <c r="L540"/>
  <c r="M540" s="1"/>
  <c r="D540"/>
  <c r="E540" s="1"/>
  <c r="H539"/>
  <c r="I539" s="1"/>
  <c r="L539"/>
  <c r="M539" s="1"/>
  <c r="D539"/>
  <c r="E539" s="1"/>
  <c r="J539"/>
  <c r="K539" s="1"/>
  <c r="F539"/>
  <c r="G539" s="1"/>
  <c r="H538"/>
  <c r="I538" s="1"/>
  <c r="F538"/>
  <c r="G538" s="1"/>
  <c r="L538"/>
  <c r="M538" s="1"/>
  <c r="D538"/>
  <c r="E538" s="1"/>
  <c r="J538"/>
  <c r="K538" s="1"/>
  <c r="J537"/>
  <c r="K537" s="1"/>
  <c r="D537"/>
  <c r="L537"/>
  <c r="M537" s="1"/>
  <c r="H537"/>
  <c r="I537" s="1"/>
  <c r="F537"/>
  <c r="G537" s="1"/>
  <c r="F536"/>
  <c r="G536" s="1"/>
  <c r="J536"/>
  <c r="K536" s="1"/>
  <c r="H536"/>
  <c r="I536" s="1"/>
  <c r="L536"/>
  <c r="M536" s="1"/>
  <c r="D536"/>
  <c r="L535"/>
  <c r="M535" s="1"/>
  <c r="H535"/>
  <c r="I535" s="1"/>
  <c r="D535"/>
  <c r="J535"/>
  <c r="K535" s="1"/>
  <c r="F535"/>
  <c r="G535" s="1"/>
  <c r="D534"/>
  <c r="H534"/>
  <c r="I534" s="1"/>
  <c r="L534"/>
  <c r="M534" s="1"/>
  <c r="F534"/>
  <c r="G534" s="1"/>
  <c r="J534"/>
  <c r="K534" s="1"/>
  <c r="C386" i="25"/>
  <c r="C386" i="22"/>
  <c r="C385" i="25"/>
  <c r="C384"/>
  <c r="C385" i="22"/>
  <c r="C384"/>
  <c r="J533" i="28"/>
  <c r="K533" s="1"/>
  <c r="L533"/>
  <c r="M533" s="1"/>
  <c r="D533"/>
  <c r="E533" s="1"/>
  <c r="H533"/>
  <c r="I533" s="1"/>
  <c r="F533"/>
  <c r="G533" s="1"/>
  <c r="J532"/>
  <c r="K532" s="1"/>
  <c r="D532"/>
  <c r="E532" s="1"/>
  <c r="L532"/>
  <c r="M532" s="1"/>
  <c r="H532"/>
  <c r="I532" s="1"/>
  <c r="F532"/>
  <c r="G532" s="1"/>
  <c r="C383" i="25"/>
  <c r="C382"/>
  <c r="C381"/>
  <c r="C380"/>
  <c r="C379"/>
  <c r="C378"/>
  <c r="C383" i="22"/>
  <c r="C382"/>
  <c r="C381"/>
  <c r="C380"/>
  <c r="C379"/>
  <c r="C378"/>
  <c r="H531" i="28"/>
  <c r="I531" s="1"/>
  <c r="L531"/>
  <c r="M531" s="1"/>
  <c r="F531"/>
  <c r="G531" s="1"/>
  <c r="D531"/>
  <c r="E531" s="1"/>
  <c r="J531"/>
  <c r="K531" s="1"/>
  <c r="J530"/>
  <c r="K530" s="1"/>
  <c r="D530"/>
  <c r="E530" s="1"/>
  <c r="L530"/>
  <c r="M530" s="1"/>
  <c r="F530"/>
  <c r="G530" s="1"/>
  <c r="H530"/>
  <c r="I530" s="1"/>
  <c r="L529"/>
  <c r="M529" s="1"/>
  <c r="D529"/>
  <c r="E529" s="1"/>
  <c r="J529"/>
  <c r="K529" s="1"/>
  <c r="F529"/>
  <c r="G529" s="1"/>
  <c r="H529"/>
  <c r="I529" s="1"/>
  <c r="D528"/>
  <c r="E528" s="1"/>
  <c r="H528"/>
  <c r="I528" s="1"/>
  <c r="L528"/>
  <c r="M528" s="1"/>
  <c r="J528"/>
  <c r="K528" s="1"/>
  <c r="F528"/>
  <c r="G528" s="1"/>
  <c r="H527"/>
  <c r="I527" s="1"/>
  <c r="J527"/>
  <c r="K527" s="1"/>
  <c r="F527"/>
  <c r="G527" s="1"/>
  <c r="D527"/>
  <c r="E527" s="1"/>
  <c r="L527"/>
  <c r="M527" s="1"/>
  <c r="L526"/>
  <c r="M526" s="1"/>
  <c r="H526"/>
  <c r="I526" s="1"/>
  <c r="D526"/>
  <c r="F526"/>
  <c r="G526" s="1"/>
  <c r="J526"/>
  <c r="K526" s="1"/>
  <c r="C376" i="25"/>
  <c r="C374"/>
  <c r="C372"/>
  <c r="C34" i="31"/>
  <c r="C375" i="22"/>
  <c r="C374"/>
  <c r="C370"/>
  <c r="J525" i="28"/>
  <c r="K525" s="1"/>
  <c r="H525"/>
  <c r="I525" s="1"/>
  <c r="L525"/>
  <c r="M525" s="1"/>
  <c r="D525"/>
  <c r="E525" s="1"/>
  <c r="F525"/>
  <c r="G525" s="1"/>
  <c r="H524"/>
  <c r="I524" s="1"/>
  <c r="F524"/>
  <c r="G524" s="1"/>
  <c r="J524"/>
  <c r="K524" s="1"/>
  <c r="L524"/>
  <c r="M524" s="1"/>
  <c r="D524"/>
  <c r="E524" s="1"/>
  <c r="H523"/>
  <c r="I523" s="1"/>
  <c r="D523"/>
  <c r="E523" s="1"/>
  <c r="J523"/>
  <c r="K523" s="1"/>
  <c r="F523"/>
  <c r="G523" s="1"/>
  <c r="L523"/>
  <c r="M523" s="1"/>
  <c r="J522"/>
  <c r="K522" s="1"/>
  <c r="L522"/>
  <c r="M522" s="1"/>
  <c r="F522"/>
  <c r="G522" s="1"/>
  <c r="H522"/>
  <c r="I522" s="1"/>
  <c r="D522"/>
  <c r="J521"/>
  <c r="K521" s="1"/>
  <c r="L521"/>
  <c r="M521" s="1"/>
  <c r="D521"/>
  <c r="E521" s="1"/>
  <c r="H521"/>
  <c r="I521" s="1"/>
  <c r="F521"/>
  <c r="G521" s="1"/>
  <c r="L520"/>
  <c r="M520" s="1"/>
  <c r="D520"/>
  <c r="F520"/>
  <c r="G520" s="1"/>
  <c r="H520"/>
  <c r="I520" s="1"/>
  <c r="J520"/>
  <c r="K520" s="1"/>
  <c r="L519"/>
  <c r="M519" s="1"/>
  <c r="H519"/>
  <c r="I519" s="1"/>
  <c r="F519"/>
  <c r="G519" s="1"/>
  <c r="D519"/>
  <c r="E519" s="1"/>
  <c r="J519"/>
  <c r="K519" s="1"/>
  <c r="J518"/>
  <c r="K518" s="1"/>
  <c r="L518"/>
  <c r="M518" s="1"/>
  <c r="D518"/>
  <c r="E518" s="1"/>
  <c r="F518"/>
  <c r="G518" s="1"/>
  <c r="H518"/>
  <c r="I518" s="1"/>
  <c r="C34" i="34"/>
  <c r="D517" i="28"/>
  <c r="E517" s="1"/>
  <c r="H517"/>
  <c r="I517" s="1"/>
  <c r="F517"/>
  <c r="G517" s="1"/>
  <c r="L517"/>
  <c r="M517" s="1"/>
  <c r="J517"/>
  <c r="K517" s="1"/>
  <c r="C377" i="25"/>
  <c r="C375"/>
  <c r="C373"/>
  <c r="C371"/>
  <c r="C370"/>
  <c r="C377" i="22"/>
  <c r="C376"/>
  <c r="C373"/>
  <c r="C372"/>
  <c r="C371"/>
  <c r="C34" i="37"/>
  <c r="C369" i="22"/>
  <c r="F516" i="28"/>
  <c r="G516" s="1"/>
  <c r="J516"/>
  <c r="K516" s="1"/>
  <c r="D516"/>
  <c r="E516" s="1"/>
  <c r="L516"/>
  <c r="M516" s="1"/>
  <c r="H516"/>
  <c r="I516" s="1"/>
  <c r="H515"/>
  <c r="I515" s="1"/>
  <c r="F515"/>
  <c r="G515" s="1"/>
  <c r="L515"/>
  <c r="M515" s="1"/>
  <c r="D515"/>
  <c r="E515" s="1"/>
  <c r="J515"/>
  <c r="K515" s="1"/>
  <c r="H514"/>
  <c r="I514" s="1"/>
  <c r="F514"/>
  <c r="G514" s="1"/>
  <c r="J514"/>
  <c r="K514" s="1"/>
  <c r="L514"/>
  <c r="M514" s="1"/>
  <c r="D514"/>
  <c r="E514" s="1"/>
  <c r="L513"/>
  <c r="M513" s="1"/>
  <c r="J513"/>
  <c r="K513" s="1"/>
  <c r="H513"/>
  <c r="I513" s="1"/>
  <c r="D513"/>
  <c r="F513"/>
  <c r="G513" s="1"/>
  <c r="H512"/>
  <c r="I512" s="1"/>
  <c r="F512"/>
  <c r="G512" s="1"/>
  <c r="D512"/>
  <c r="E512" s="1"/>
  <c r="L512"/>
  <c r="M512" s="1"/>
  <c r="J512"/>
  <c r="K512" s="1"/>
  <c r="J511"/>
  <c r="K511" s="1"/>
  <c r="L511"/>
  <c r="M511" s="1"/>
  <c r="D511"/>
  <c r="E511" s="1"/>
  <c r="H511"/>
  <c r="I511" s="1"/>
  <c r="F511"/>
  <c r="G511" s="1"/>
  <c r="J510"/>
  <c r="K510" s="1"/>
  <c r="H510"/>
  <c r="I510" s="1"/>
  <c r="L510"/>
  <c r="M510" s="1"/>
  <c r="D510"/>
  <c r="E510" s="1"/>
  <c r="F510"/>
  <c r="G510" s="1"/>
  <c r="C366" i="22"/>
  <c r="H509" i="28"/>
  <c r="I509" s="1"/>
  <c r="D509"/>
  <c r="E509" s="1"/>
  <c r="J509"/>
  <c r="K509" s="1"/>
  <c r="F509"/>
  <c r="G509" s="1"/>
  <c r="L509"/>
  <c r="M509" s="1"/>
  <c r="H508"/>
  <c r="I508" s="1"/>
  <c r="D508"/>
  <c r="J508"/>
  <c r="K508" s="1"/>
  <c r="L508"/>
  <c r="M508" s="1"/>
  <c r="F508"/>
  <c r="G508" s="1"/>
  <c r="F507"/>
  <c r="G507" s="1"/>
  <c r="L507"/>
  <c r="M507" s="1"/>
  <c r="D507"/>
  <c r="E507" s="1"/>
  <c r="J507"/>
  <c r="K507" s="1"/>
  <c r="H507"/>
  <c r="I507" s="1"/>
  <c r="C368" i="25"/>
  <c r="C367"/>
  <c r="C366"/>
  <c r="C368" i="22"/>
  <c r="C367"/>
  <c r="C365" i="25"/>
  <c r="C364"/>
  <c r="C363"/>
  <c r="C362"/>
  <c r="C361"/>
  <c r="H502" i="28"/>
  <c r="I502" s="1"/>
  <c r="L502"/>
  <c r="M502" s="1"/>
  <c r="F502"/>
  <c r="G502" s="1"/>
  <c r="J502"/>
  <c r="K502" s="1"/>
  <c r="D502"/>
  <c r="E502" s="1"/>
  <c r="C365" i="22"/>
  <c r="C364"/>
  <c r="C363"/>
  <c r="C362"/>
  <c r="C361"/>
  <c r="L506" i="28"/>
  <c r="M506" s="1"/>
  <c r="H506"/>
  <c r="I506" s="1"/>
  <c r="D506"/>
  <c r="J506"/>
  <c r="K506" s="1"/>
  <c r="F506"/>
  <c r="G506" s="1"/>
  <c r="L505"/>
  <c r="M505" s="1"/>
  <c r="D505"/>
  <c r="J505"/>
  <c r="K505" s="1"/>
  <c r="H505"/>
  <c r="I505" s="1"/>
  <c r="F505"/>
  <c r="G505" s="1"/>
  <c r="F504"/>
  <c r="G504" s="1"/>
  <c r="D504"/>
  <c r="E504" s="1"/>
  <c r="L504"/>
  <c r="M504" s="1"/>
  <c r="J504"/>
  <c r="K504" s="1"/>
  <c r="H504"/>
  <c r="I504" s="1"/>
  <c r="J503"/>
  <c r="K503" s="1"/>
  <c r="D503"/>
  <c r="E503" s="1"/>
  <c r="H503"/>
  <c r="I503" s="1"/>
  <c r="F503"/>
  <c r="G503" s="1"/>
  <c r="L503"/>
  <c r="M503" s="1"/>
  <c r="C360" i="25"/>
  <c r="C357"/>
  <c r="C355"/>
  <c r="C354"/>
  <c r="C360" i="22"/>
  <c r="C359"/>
  <c r="C358"/>
  <c r="C357"/>
  <c r="C356"/>
  <c r="C355"/>
  <c r="C354"/>
  <c r="C353"/>
  <c r="C359" i="25"/>
  <c r="C356"/>
  <c r="C33" i="31"/>
  <c r="H501" i="28"/>
  <c r="I501" s="1"/>
  <c r="F501"/>
  <c r="G501" s="1"/>
  <c r="D501"/>
  <c r="E501" s="1"/>
  <c r="L501"/>
  <c r="M501" s="1"/>
  <c r="J501"/>
  <c r="K501" s="1"/>
  <c r="H500"/>
  <c r="I500" s="1"/>
  <c r="D500"/>
  <c r="J500"/>
  <c r="K500" s="1"/>
  <c r="L500"/>
  <c r="M500" s="1"/>
  <c r="F500"/>
  <c r="G500" s="1"/>
  <c r="J499"/>
  <c r="K499" s="1"/>
  <c r="H499"/>
  <c r="I499" s="1"/>
  <c r="D499"/>
  <c r="E499" s="1"/>
  <c r="F499"/>
  <c r="G499" s="1"/>
  <c r="L499"/>
  <c r="M499" s="1"/>
  <c r="H498"/>
  <c r="I498" s="1"/>
  <c r="D498"/>
  <c r="F498"/>
  <c r="G498" s="1"/>
  <c r="J498"/>
  <c r="K498" s="1"/>
  <c r="L498"/>
  <c r="M498" s="1"/>
  <c r="L497"/>
  <c r="M497" s="1"/>
  <c r="D497"/>
  <c r="J497"/>
  <c r="K497" s="1"/>
  <c r="F497"/>
  <c r="G497" s="1"/>
  <c r="H497"/>
  <c r="I497" s="1"/>
  <c r="F496"/>
  <c r="G496" s="1"/>
  <c r="H496"/>
  <c r="I496" s="1"/>
  <c r="J496"/>
  <c r="K496" s="1"/>
  <c r="L496"/>
  <c r="M496" s="1"/>
  <c r="D496"/>
  <c r="E496" s="1"/>
  <c r="J495"/>
  <c r="K495" s="1"/>
  <c r="L495"/>
  <c r="M495" s="1"/>
  <c r="H495"/>
  <c r="I495" s="1"/>
  <c r="F495"/>
  <c r="G495" s="1"/>
  <c r="D495"/>
  <c r="E495" s="1"/>
  <c r="D494"/>
  <c r="E494" s="1"/>
  <c r="J494"/>
  <c r="K494" s="1"/>
  <c r="L494"/>
  <c r="M494" s="1"/>
  <c r="H494"/>
  <c r="I494" s="1"/>
  <c r="F494"/>
  <c r="G494" s="1"/>
  <c r="C33" i="34"/>
  <c r="L493" i="28"/>
  <c r="M493" s="1"/>
  <c r="D493"/>
  <c r="E493" s="1"/>
  <c r="H493"/>
  <c r="I493" s="1"/>
  <c r="J493"/>
  <c r="K493" s="1"/>
  <c r="F493"/>
  <c r="G493" s="1"/>
  <c r="C358" i="25"/>
  <c r="C353"/>
  <c r="C33" i="37"/>
  <c r="C352" i="25"/>
  <c r="C349"/>
  <c r="C347"/>
  <c r="C343"/>
  <c r="C342"/>
  <c r="C340"/>
  <c r="C338"/>
  <c r="C32" i="31"/>
  <c r="C352" i="22"/>
  <c r="C351"/>
  <c r="C350"/>
  <c r="C349"/>
  <c r="C348"/>
  <c r="C347"/>
  <c r="C346"/>
  <c r="C345"/>
  <c r="C344"/>
  <c r="C343"/>
  <c r="C342"/>
  <c r="C341"/>
  <c r="C340"/>
  <c r="C339"/>
  <c r="C338"/>
  <c r="C337"/>
  <c r="C336"/>
  <c r="C350" i="25"/>
  <c r="C346"/>
  <c r="C344"/>
  <c r="C341"/>
  <c r="C336"/>
  <c r="J492" i="28"/>
  <c r="K492" s="1"/>
  <c r="H492"/>
  <c r="I492" s="1"/>
  <c r="D492"/>
  <c r="L492"/>
  <c r="M492" s="1"/>
  <c r="F492"/>
  <c r="G492" s="1"/>
  <c r="L491"/>
  <c r="M491" s="1"/>
  <c r="H491"/>
  <c r="I491" s="1"/>
  <c r="D491"/>
  <c r="E491" s="1"/>
  <c r="F491"/>
  <c r="G491" s="1"/>
  <c r="J491"/>
  <c r="K491" s="1"/>
  <c r="D490"/>
  <c r="L490"/>
  <c r="M490" s="1"/>
  <c r="H490"/>
  <c r="I490" s="1"/>
  <c r="J490"/>
  <c r="K490" s="1"/>
  <c r="F490"/>
  <c r="G490" s="1"/>
  <c r="L489"/>
  <c r="M489" s="1"/>
  <c r="D489"/>
  <c r="E489" s="1"/>
  <c r="H489"/>
  <c r="I489" s="1"/>
  <c r="F489"/>
  <c r="G489" s="1"/>
  <c r="J489"/>
  <c r="K489" s="1"/>
  <c r="F488"/>
  <c r="G488" s="1"/>
  <c r="L488"/>
  <c r="M488" s="1"/>
  <c r="H488"/>
  <c r="I488" s="1"/>
  <c r="J488"/>
  <c r="K488" s="1"/>
  <c r="D488"/>
  <c r="D487"/>
  <c r="J487"/>
  <c r="K487" s="1"/>
  <c r="L487"/>
  <c r="M487" s="1"/>
  <c r="H487"/>
  <c r="I487" s="1"/>
  <c r="F487"/>
  <c r="G487" s="1"/>
  <c r="H486"/>
  <c r="I486" s="1"/>
  <c r="J486"/>
  <c r="K486" s="1"/>
  <c r="L486"/>
  <c r="M486" s="1"/>
  <c r="F486"/>
  <c r="G486" s="1"/>
  <c r="D486"/>
  <c r="E486" s="1"/>
  <c r="J485"/>
  <c r="K485" s="1"/>
  <c r="H485"/>
  <c r="I485" s="1"/>
  <c r="D485"/>
  <c r="E485" s="1"/>
  <c r="L485"/>
  <c r="M485" s="1"/>
  <c r="F485"/>
  <c r="G485" s="1"/>
  <c r="J484"/>
  <c r="K484" s="1"/>
  <c r="F484"/>
  <c r="G484" s="1"/>
  <c r="H484"/>
  <c r="I484" s="1"/>
  <c r="D484"/>
  <c r="E484" s="1"/>
  <c r="L484"/>
  <c r="M484" s="1"/>
  <c r="F483"/>
  <c r="G483" s="1"/>
  <c r="H483"/>
  <c r="I483" s="1"/>
  <c r="L483"/>
  <c r="M483" s="1"/>
  <c r="J483"/>
  <c r="K483" s="1"/>
  <c r="D483"/>
  <c r="E483" s="1"/>
  <c r="H482"/>
  <c r="I482" s="1"/>
  <c r="J482"/>
  <c r="K482" s="1"/>
  <c r="D482"/>
  <c r="E482" s="1"/>
  <c r="F482"/>
  <c r="G482" s="1"/>
  <c r="L482"/>
  <c r="M482" s="1"/>
  <c r="F481"/>
  <c r="G481" s="1"/>
  <c r="J481"/>
  <c r="K481" s="1"/>
  <c r="H481"/>
  <c r="I481" s="1"/>
  <c r="D481"/>
  <c r="E481" s="1"/>
  <c r="L481"/>
  <c r="M481" s="1"/>
  <c r="F480"/>
  <c r="G480" s="1"/>
  <c r="D480"/>
  <c r="H480"/>
  <c r="I480" s="1"/>
  <c r="L480"/>
  <c r="M480" s="1"/>
  <c r="J480"/>
  <c r="K480" s="1"/>
  <c r="L479"/>
  <c r="M479" s="1"/>
  <c r="J479"/>
  <c r="K479" s="1"/>
  <c r="F479"/>
  <c r="G479" s="1"/>
  <c r="D479"/>
  <c r="E479" s="1"/>
  <c r="H479"/>
  <c r="I479" s="1"/>
  <c r="L478"/>
  <c r="M478" s="1"/>
  <c r="F478"/>
  <c r="G478" s="1"/>
  <c r="D478"/>
  <c r="E478" s="1"/>
  <c r="J478"/>
  <c r="K478" s="1"/>
  <c r="H478"/>
  <c r="I478" s="1"/>
  <c r="J477"/>
  <c r="K477" s="1"/>
  <c r="H477"/>
  <c r="I477" s="1"/>
  <c r="F477"/>
  <c r="G477" s="1"/>
  <c r="L477"/>
  <c r="M477" s="1"/>
  <c r="D477"/>
  <c r="E477" s="1"/>
  <c r="J476"/>
  <c r="K476" s="1"/>
  <c r="L476"/>
  <c r="M476" s="1"/>
  <c r="H476"/>
  <c r="I476" s="1"/>
  <c r="D476"/>
  <c r="E476" s="1"/>
  <c r="F476"/>
  <c r="G476" s="1"/>
  <c r="J475"/>
  <c r="K475" s="1"/>
  <c r="L475"/>
  <c r="M475" s="1"/>
  <c r="D475"/>
  <c r="E475" s="1"/>
  <c r="F475"/>
  <c r="G475" s="1"/>
  <c r="H475"/>
  <c r="I475" s="1"/>
  <c r="D474"/>
  <c r="E474" s="1"/>
  <c r="H474"/>
  <c r="I474" s="1"/>
  <c r="J474"/>
  <c r="K474" s="1"/>
  <c r="L474"/>
  <c r="M474" s="1"/>
  <c r="F474"/>
  <c r="G474" s="1"/>
  <c r="H473"/>
  <c r="I473" s="1"/>
  <c r="F473"/>
  <c r="G473" s="1"/>
  <c r="L473"/>
  <c r="M473" s="1"/>
  <c r="D473"/>
  <c r="E473" s="1"/>
  <c r="J473"/>
  <c r="K473" s="1"/>
  <c r="F472"/>
  <c r="G472" s="1"/>
  <c r="D472"/>
  <c r="L472"/>
  <c r="M472" s="1"/>
  <c r="J472"/>
  <c r="K472" s="1"/>
  <c r="H472"/>
  <c r="I472" s="1"/>
  <c r="J471"/>
  <c r="K471" s="1"/>
  <c r="F471"/>
  <c r="G471" s="1"/>
  <c r="L471"/>
  <c r="M471" s="1"/>
  <c r="D471"/>
  <c r="H471"/>
  <c r="I471" s="1"/>
  <c r="D470"/>
  <c r="E470" s="1"/>
  <c r="J470"/>
  <c r="K470" s="1"/>
  <c r="F470"/>
  <c r="G470" s="1"/>
  <c r="H470"/>
  <c r="I470" s="1"/>
  <c r="L470"/>
  <c r="M470" s="1"/>
  <c r="C32" i="34"/>
  <c r="D469" i="28"/>
  <c r="F469"/>
  <c r="G469" s="1"/>
  <c r="H469"/>
  <c r="I469" s="1"/>
  <c r="J469"/>
  <c r="K469" s="1"/>
  <c r="L469"/>
  <c r="M469" s="1"/>
  <c r="C351" i="25"/>
  <c r="C348"/>
  <c r="C345"/>
  <c r="C339"/>
  <c r="C337"/>
  <c r="C32" i="37"/>
  <c r="C335" i="25"/>
  <c r="C334"/>
  <c r="C333"/>
  <c r="C332"/>
  <c r="C331"/>
  <c r="C330"/>
  <c r="C329"/>
  <c r="C328"/>
  <c r="C327"/>
  <c r="C326"/>
  <c r="C325"/>
  <c r="C324"/>
  <c r="C323"/>
  <c r="C322"/>
  <c r="C321"/>
  <c r="C320"/>
  <c r="C31" i="31"/>
  <c r="C319" i="25"/>
  <c r="C335" i="22"/>
  <c r="C334"/>
  <c r="C333"/>
  <c r="C332"/>
  <c r="C331"/>
  <c r="C330"/>
  <c r="C329"/>
  <c r="C328"/>
  <c r="C327"/>
  <c r="C326"/>
  <c r="C325"/>
  <c r="C324"/>
  <c r="C323"/>
  <c r="C322"/>
  <c r="C321"/>
  <c r="C320"/>
  <c r="C319"/>
  <c r="J468" i="28"/>
  <c r="K468" s="1"/>
  <c r="D468"/>
  <c r="E468" s="1"/>
  <c r="H468"/>
  <c r="I468" s="1"/>
  <c r="F468"/>
  <c r="G468" s="1"/>
  <c r="L468"/>
  <c r="M468" s="1"/>
  <c r="J467"/>
  <c r="K467" s="1"/>
  <c r="D467"/>
  <c r="E467" s="1"/>
  <c r="L467"/>
  <c r="M467" s="1"/>
  <c r="H467"/>
  <c r="I467" s="1"/>
  <c r="F467"/>
  <c r="G467" s="1"/>
  <c r="F466"/>
  <c r="G466" s="1"/>
  <c r="J466"/>
  <c r="K466" s="1"/>
  <c r="L466"/>
  <c r="M466" s="1"/>
  <c r="D466"/>
  <c r="E466" s="1"/>
  <c r="H466"/>
  <c r="I466" s="1"/>
  <c r="H465"/>
  <c r="I465" s="1"/>
  <c r="D465"/>
  <c r="E465" s="1"/>
  <c r="J465"/>
  <c r="K465" s="1"/>
  <c r="L465"/>
  <c r="M465" s="1"/>
  <c r="F465"/>
  <c r="G465" s="1"/>
  <c r="F464"/>
  <c r="G464" s="1"/>
  <c r="H464"/>
  <c r="I464" s="1"/>
  <c r="L464"/>
  <c r="M464" s="1"/>
  <c r="J464"/>
  <c r="K464" s="1"/>
  <c r="D464"/>
  <c r="D463"/>
  <c r="F463"/>
  <c r="G463" s="1"/>
  <c r="H463"/>
  <c r="I463" s="1"/>
  <c r="J463"/>
  <c r="K463" s="1"/>
  <c r="L463"/>
  <c r="M463" s="1"/>
  <c r="J462"/>
  <c r="K462" s="1"/>
  <c r="H462"/>
  <c r="I462" s="1"/>
  <c r="F462"/>
  <c r="G462" s="1"/>
  <c r="D462"/>
  <c r="E462" s="1"/>
  <c r="L462"/>
  <c r="M462" s="1"/>
  <c r="L461"/>
  <c r="M461" s="1"/>
  <c r="D461"/>
  <c r="H461"/>
  <c r="I461" s="1"/>
  <c r="F461"/>
  <c r="G461" s="1"/>
  <c r="J461"/>
  <c r="K461" s="1"/>
  <c r="L460"/>
  <c r="M460" s="1"/>
  <c r="F460"/>
  <c r="G460" s="1"/>
  <c r="D460"/>
  <c r="E460" s="1"/>
  <c r="H460"/>
  <c r="I460" s="1"/>
  <c r="J460"/>
  <c r="K460" s="1"/>
  <c r="H459"/>
  <c r="I459" s="1"/>
  <c r="J459"/>
  <c r="K459" s="1"/>
  <c r="D459"/>
  <c r="E459" s="1"/>
  <c r="F459"/>
  <c r="G459" s="1"/>
  <c r="L459"/>
  <c r="M459" s="1"/>
  <c r="F458"/>
  <c r="G458" s="1"/>
  <c r="D458"/>
  <c r="E458" s="1"/>
  <c r="L458"/>
  <c r="M458" s="1"/>
  <c r="J458"/>
  <c r="K458" s="1"/>
  <c r="H458"/>
  <c r="I458" s="1"/>
  <c r="J457"/>
  <c r="K457" s="1"/>
  <c r="F457"/>
  <c r="G457" s="1"/>
  <c r="D457"/>
  <c r="L457"/>
  <c r="M457" s="1"/>
  <c r="H457"/>
  <c r="I457" s="1"/>
  <c r="L456"/>
  <c r="M456" s="1"/>
  <c r="J456"/>
  <c r="K456" s="1"/>
  <c r="F456"/>
  <c r="G456" s="1"/>
  <c r="H456"/>
  <c r="I456" s="1"/>
  <c r="D456"/>
  <c r="D455"/>
  <c r="E455" s="1"/>
  <c r="L455"/>
  <c r="M455" s="1"/>
  <c r="H455"/>
  <c r="I455" s="1"/>
  <c r="J455"/>
  <c r="K455" s="1"/>
  <c r="F455"/>
  <c r="G455" s="1"/>
  <c r="H454"/>
  <c r="I454" s="1"/>
  <c r="F454"/>
  <c r="G454" s="1"/>
  <c r="L454"/>
  <c r="M454" s="1"/>
  <c r="J454"/>
  <c r="K454" s="1"/>
  <c r="D454"/>
  <c r="E454" s="1"/>
  <c r="F453"/>
  <c r="G453" s="1"/>
  <c r="L453"/>
  <c r="M453" s="1"/>
  <c r="D453"/>
  <c r="H453"/>
  <c r="I453" s="1"/>
  <c r="J453"/>
  <c r="K453" s="1"/>
  <c r="L452"/>
  <c r="M452" s="1"/>
  <c r="D452"/>
  <c r="E452" s="1"/>
  <c r="H452"/>
  <c r="I452" s="1"/>
  <c r="J452"/>
  <c r="K452" s="1"/>
  <c r="F452"/>
  <c r="G452" s="1"/>
  <c r="F451"/>
  <c r="G451" s="1"/>
  <c r="L451"/>
  <c r="M451" s="1"/>
  <c r="J451"/>
  <c r="K451" s="1"/>
  <c r="D451"/>
  <c r="E451" s="1"/>
  <c r="H451"/>
  <c r="I451" s="1"/>
  <c r="F450"/>
  <c r="G450" s="1"/>
  <c r="J450"/>
  <c r="K450" s="1"/>
  <c r="H450"/>
  <c r="I450" s="1"/>
  <c r="L450"/>
  <c r="M450" s="1"/>
  <c r="D450"/>
  <c r="E450" s="1"/>
  <c r="J449"/>
  <c r="K449" s="1"/>
  <c r="H449"/>
  <c r="I449" s="1"/>
  <c r="L449"/>
  <c r="M449" s="1"/>
  <c r="D449"/>
  <c r="E449" s="1"/>
  <c r="F449"/>
  <c r="G449" s="1"/>
  <c r="D448"/>
  <c r="F448"/>
  <c r="G448" s="1"/>
  <c r="H448"/>
  <c r="I448" s="1"/>
  <c r="J448"/>
  <c r="K448" s="1"/>
  <c r="L448"/>
  <c r="M448" s="1"/>
  <c r="F447"/>
  <c r="G447" s="1"/>
  <c r="H447"/>
  <c r="I447" s="1"/>
  <c r="L447"/>
  <c r="M447" s="1"/>
  <c r="D447"/>
  <c r="E447" s="1"/>
  <c r="J447"/>
  <c r="K447" s="1"/>
  <c r="F446"/>
  <c r="G446" s="1"/>
  <c r="H446"/>
  <c r="I446" s="1"/>
  <c r="D446"/>
  <c r="E446" s="1"/>
  <c r="J446"/>
  <c r="K446" s="1"/>
  <c r="L446"/>
  <c r="M446" s="1"/>
  <c r="C31" i="34"/>
  <c r="H445" i="28"/>
  <c r="I445" s="1"/>
  <c r="F445"/>
  <c r="G445" s="1"/>
  <c r="L445"/>
  <c r="M445" s="1"/>
  <c r="J445"/>
  <c r="K445" s="1"/>
  <c r="D445"/>
  <c r="C31" i="37"/>
  <c r="C318" i="22"/>
  <c r="C318" i="25"/>
  <c r="L444" i="28"/>
  <c r="M444" s="1"/>
  <c r="H444"/>
  <c r="I444" s="1"/>
  <c r="D444"/>
  <c r="E444" s="1"/>
  <c r="F444"/>
  <c r="G444" s="1"/>
  <c r="J444"/>
  <c r="K444" s="1"/>
  <c r="J443"/>
  <c r="K443" s="1"/>
  <c r="L443"/>
  <c r="M443" s="1"/>
  <c r="H443"/>
  <c r="I443" s="1"/>
  <c r="D443"/>
  <c r="F443"/>
  <c r="G443" s="1"/>
  <c r="F442"/>
  <c r="G442" s="1"/>
  <c r="L442"/>
  <c r="M442" s="1"/>
  <c r="J442"/>
  <c r="K442" s="1"/>
  <c r="D442"/>
  <c r="H442"/>
  <c r="I442" s="1"/>
  <c r="F441"/>
  <c r="G441" s="1"/>
  <c r="L441"/>
  <c r="M441" s="1"/>
  <c r="J441"/>
  <c r="K441" s="1"/>
  <c r="H441"/>
  <c r="I441" s="1"/>
  <c r="D441"/>
  <c r="E441" s="1"/>
  <c r="H440"/>
  <c r="I440" s="1"/>
  <c r="L440"/>
  <c r="M440" s="1"/>
  <c r="F440"/>
  <c r="G440" s="1"/>
  <c r="J440"/>
  <c r="K440" s="1"/>
  <c r="D440"/>
  <c r="E440" s="1"/>
  <c r="J439"/>
  <c r="K439" s="1"/>
  <c r="D439"/>
  <c r="L439"/>
  <c r="M439" s="1"/>
  <c r="F439"/>
  <c r="G439" s="1"/>
  <c r="H439"/>
  <c r="I439" s="1"/>
  <c r="J438"/>
  <c r="K438" s="1"/>
  <c r="D438"/>
  <c r="E438" s="1"/>
  <c r="L438"/>
  <c r="M438" s="1"/>
  <c r="H438"/>
  <c r="I438" s="1"/>
  <c r="F438"/>
  <c r="G438" s="1"/>
  <c r="C317" i="25"/>
  <c r="C316"/>
  <c r="C317" i="22"/>
  <c r="C316"/>
  <c r="F437" i="28"/>
  <c r="G437" s="1"/>
  <c r="J437"/>
  <c r="K437" s="1"/>
  <c r="D437"/>
  <c r="E437" s="1"/>
  <c r="L437"/>
  <c r="M437" s="1"/>
  <c r="H437"/>
  <c r="I437" s="1"/>
  <c r="L436"/>
  <c r="M436" s="1"/>
  <c r="H436"/>
  <c r="I436" s="1"/>
  <c r="J436"/>
  <c r="K436" s="1"/>
  <c r="F436"/>
  <c r="G436" s="1"/>
  <c r="D436"/>
  <c r="E436" s="1"/>
  <c r="F435"/>
  <c r="G435" s="1"/>
  <c r="H435"/>
  <c r="I435" s="1"/>
  <c r="L435"/>
  <c r="M435" s="1"/>
  <c r="D435"/>
  <c r="J435"/>
  <c r="K435" s="1"/>
  <c r="C315" i="25"/>
  <c r="C314"/>
  <c r="C313"/>
  <c r="C312"/>
  <c r="C311"/>
  <c r="F434" i="28"/>
  <c r="G434" s="1"/>
  <c r="J434"/>
  <c r="K434" s="1"/>
  <c r="L434"/>
  <c r="M434" s="1"/>
  <c r="D434"/>
  <c r="H434"/>
  <c r="I434" s="1"/>
  <c r="C315" i="22"/>
  <c r="C314"/>
  <c r="C313"/>
  <c r="C312"/>
  <c r="C311"/>
  <c r="F433" i="28"/>
  <c r="G433" s="1"/>
  <c r="J433"/>
  <c r="K433" s="1"/>
  <c r="H433"/>
  <c r="I433" s="1"/>
  <c r="D433"/>
  <c r="E433" s="1"/>
  <c r="L433"/>
  <c r="M433" s="1"/>
  <c r="H432"/>
  <c r="I432" s="1"/>
  <c r="L432"/>
  <c r="M432" s="1"/>
  <c r="F432"/>
  <c r="G432" s="1"/>
  <c r="D432"/>
  <c r="E432" s="1"/>
  <c r="J432"/>
  <c r="K432" s="1"/>
  <c r="J431"/>
  <c r="K431" s="1"/>
  <c r="F431"/>
  <c r="G431" s="1"/>
  <c r="L431"/>
  <c r="M431" s="1"/>
  <c r="D431"/>
  <c r="H431"/>
  <c r="I431" s="1"/>
  <c r="C309" i="25"/>
  <c r="C305"/>
  <c r="C30" i="31"/>
  <c r="C310" i="22"/>
  <c r="C309"/>
  <c r="C308"/>
  <c r="C307"/>
  <c r="C306"/>
  <c r="C305"/>
  <c r="C304"/>
  <c r="C303"/>
  <c r="C302"/>
  <c r="C308" i="25"/>
  <c r="C306"/>
  <c r="C302"/>
  <c r="H430" i="28"/>
  <c r="I430" s="1"/>
  <c r="L430"/>
  <c r="M430" s="1"/>
  <c r="J430"/>
  <c r="K430" s="1"/>
  <c r="F430"/>
  <c r="G430" s="1"/>
  <c r="D430"/>
  <c r="E430" s="1"/>
  <c r="L429"/>
  <c r="M429" s="1"/>
  <c r="F429"/>
  <c r="G429" s="1"/>
  <c r="J429"/>
  <c r="K429" s="1"/>
  <c r="D429"/>
  <c r="E429" s="1"/>
  <c r="H429"/>
  <c r="I429" s="1"/>
  <c r="H428"/>
  <c r="I428" s="1"/>
  <c r="J428"/>
  <c r="K428" s="1"/>
  <c r="F428"/>
  <c r="G428" s="1"/>
  <c r="L428"/>
  <c r="M428" s="1"/>
  <c r="D428"/>
  <c r="E428" s="1"/>
  <c r="H427"/>
  <c r="I427" s="1"/>
  <c r="F427"/>
  <c r="G427" s="1"/>
  <c r="L427"/>
  <c r="M427" s="1"/>
  <c r="D427"/>
  <c r="J427"/>
  <c r="K427" s="1"/>
  <c r="F426"/>
  <c r="G426" s="1"/>
  <c r="L426"/>
  <c r="M426" s="1"/>
  <c r="J426"/>
  <c r="K426" s="1"/>
  <c r="H426"/>
  <c r="I426" s="1"/>
  <c r="D426"/>
  <c r="F425"/>
  <c r="G425" s="1"/>
  <c r="D425"/>
  <c r="E425" s="1"/>
  <c r="H425"/>
  <c r="I425" s="1"/>
  <c r="J425"/>
  <c r="K425" s="1"/>
  <c r="L425"/>
  <c r="M425" s="1"/>
  <c r="H424"/>
  <c r="I424" s="1"/>
  <c r="L424"/>
  <c r="M424" s="1"/>
  <c r="F424"/>
  <c r="G424" s="1"/>
  <c r="D424"/>
  <c r="E424" s="1"/>
  <c r="J424"/>
  <c r="K424" s="1"/>
  <c r="J423"/>
  <c r="K423" s="1"/>
  <c r="F423"/>
  <c r="G423" s="1"/>
  <c r="D423"/>
  <c r="L423"/>
  <c r="M423" s="1"/>
  <c r="H423"/>
  <c r="I423" s="1"/>
  <c r="J422"/>
  <c r="K422" s="1"/>
  <c r="L422"/>
  <c r="M422" s="1"/>
  <c r="F422"/>
  <c r="G422" s="1"/>
  <c r="D422"/>
  <c r="E422" s="1"/>
  <c r="H422"/>
  <c r="I422" s="1"/>
  <c r="C30" i="34"/>
  <c r="H421" i="28"/>
  <c r="I421" s="1"/>
  <c r="D421"/>
  <c r="E421" s="1"/>
  <c r="F421"/>
  <c r="G421" s="1"/>
  <c r="J421"/>
  <c r="K421" s="1"/>
  <c r="L421"/>
  <c r="M421" s="1"/>
  <c r="C310" i="25"/>
  <c r="C307"/>
  <c r="C304"/>
  <c r="C303"/>
  <c r="C30" i="37"/>
  <c r="C301" i="25"/>
  <c r="C301" i="22"/>
  <c r="D420" i="28"/>
  <c r="E420" s="1"/>
  <c r="H420"/>
  <c r="I420" s="1"/>
  <c r="J420"/>
  <c r="K420" s="1"/>
  <c r="F420"/>
  <c r="G420" s="1"/>
  <c r="L420"/>
  <c r="M420" s="1"/>
  <c r="F419"/>
  <c r="G419" s="1"/>
  <c r="H419"/>
  <c r="I419" s="1"/>
  <c r="J419"/>
  <c r="K419" s="1"/>
  <c r="L419"/>
  <c r="M419" s="1"/>
  <c r="D419"/>
  <c r="F418"/>
  <c r="G418" s="1"/>
  <c r="L418"/>
  <c r="M418" s="1"/>
  <c r="H418"/>
  <c r="I418" s="1"/>
  <c r="D418"/>
  <c r="J418"/>
  <c r="K418" s="1"/>
  <c r="F417"/>
  <c r="G417" s="1"/>
  <c r="H417"/>
  <c r="I417" s="1"/>
  <c r="J417"/>
  <c r="K417" s="1"/>
  <c r="D417"/>
  <c r="E417" s="1"/>
  <c r="L417"/>
  <c r="M417" s="1"/>
  <c r="L416"/>
  <c r="M416" s="1"/>
  <c r="F416"/>
  <c r="G416" s="1"/>
  <c r="D416"/>
  <c r="E416" s="1"/>
  <c r="J416"/>
  <c r="K416" s="1"/>
  <c r="H416"/>
  <c r="I416" s="1"/>
  <c r="J415"/>
  <c r="K415" s="1"/>
  <c r="D415"/>
  <c r="F415"/>
  <c r="G415" s="1"/>
  <c r="H415"/>
  <c r="I415" s="1"/>
  <c r="L415"/>
  <c r="M415" s="1"/>
  <c r="L414"/>
  <c r="M414" s="1"/>
  <c r="J414"/>
  <c r="K414" s="1"/>
  <c r="F414"/>
  <c r="G414" s="1"/>
  <c r="H414"/>
  <c r="I414" s="1"/>
  <c r="D414"/>
  <c r="E414" s="1"/>
  <c r="C300" i="22"/>
  <c r="C299"/>
  <c r="C299" i="25"/>
  <c r="J413" i="28"/>
  <c r="K413" s="1"/>
  <c r="D413"/>
  <c r="E413" s="1"/>
  <c r="L413"/>
  <c r="M413" s="1"/>
  <c r="H413"/>
  <c r="I413" s="1"/>
  <c r="F413"/>
  <c r="G413" s="1"/>
  <c r="D412"/>
  <c r="E412" s="1"/>
  <c r="J412"/>
  <c r="K412" s="1"/>
  <c r="H412"/>
  <c r="I412" s="1"/>
  <c r="L412"/>
  <c r="M412" s="1"/>
  <c r="F412"/>
  <c r="G412" s="1"/>
  <c r="C300" i="25"/>
  <c r="C295"/>
  <c r="C295" i="22"/>
  <c r="H411" i="28"/>
  <c r="I411" s="1"/>
  <c r="L411"/>
  <c r="M411" s="1"/>
  <c r="J411"/>
  <c r="K411" s="1"/>
  <c r="D411"/>
  <c r="F411"/>
  <c r="G411" s="1"/>
  <c r="D409"/>
  <c r="E409" s="1"/>
  <c r="L409"/>
  <c r="M409" s="1"/>
  <c r="J409"/>
  <c r="K409" s="1"/>
  <c r="F409"/>
  <c r="G409" s="1"/>
  <c r="H409"/>
  <c r="I409" s="1"/>
  <c r="J408"/>
  <c r="K408" s="1"/>
  <c r="L408"/>
  <c r="M408" s="1"/>
  <c r="D408"/>
  <c r="E408" s="1"/>
  <c r="H408"/>
  <c r="I408" s="1"/>
  <c r="F408"/>
  <c r="G408" s="1"/>
  <c r="C296" i="22"/>
  <c r="C297"/>
  <c r="C298"/>
  <c r="F410" i="28"/>
  <c r="G410" s="1"/>
  <c r="D410"/>
  <c r="J410"/>
  <c r="K410" s="1"/>
  <c r="L410"/>
  <c r="M410" s="1"/>
  <c r="H410"/>
  <c r="I410" s="1"/>
  <c r="C296" i="25"/>
  <c r="C298"/>
  <c r="C297"/>
  <c r="C294"/>
  <c r="C294" i="22"/>
  <c r="J407" i="28"/>
  <c r="K407" s="1"/>
  <c r="H407"/>
  <c r="I407" s="1"/>
  <c r="L407"/>
  <c r="M407" s="1"/>
  <c r="D407"/>
  <c r="F407"/>
  <c r="G407" s="1"/>
  <c r="C293" i="25"/>
  <c r="C293" i="22"/>
  <c r="H406" i="28"/>
  <c r="I406" s="1"/>
  <c r="F406"/>
  <c r="G406" s="1"/>
  <c r="D406"/>
  <c r="E406" s="1"/>
  <c r="J406"/>
  <c r="K406" s="1"/>
  <c r="L406"/>
  <c r="M406" s="1"/>
  <c r="C291" i="25"/>
  <c r="C289"/>
  <c r="C288"/>
  <c r="C29" i="31"/>
  <c r="C292" i="22"/>
  <c r="C289"/>
  <c r="C286"/>
  <c r="F405" i="28"/>
  <c r="G405" s="1"/>
  <c r="H405"/>
  <c r="I405" s="1"/>
  <c r="D405"/>
  <c r="E405" s="1"/>
  <c r="L405"/>
  <c r="M405" s="1"/>
  <c r="J405"/>
  <c r="K405" s="1"/>
  <c r="F404"/>
  <c r="G404" s="1"/>
  <c r="L404"/>
  <c r="M404" s="1"/>
  <c r="J404"/>
  <c r="K404" s="1"/>
  <c r="D404"/>
  <c r="E404" s="1"/>
  <c r="H404"/>
  <c r="I404" s="1"/>
  <c r="H403"/>
  <c r="I403" s="1"/>
  <c r="D403"/>
  <c r="F403"/>
  <c r="G403" s="1"/>
  <c r="J403"/>
  <c r="K403" s="1"/>
  <c r="L403"/>
  <c r="M403" s="1"/>
  <c r="D402"/>
  <c r="H402"/>
  <c r="I402" s="1"/>
  <c r="F402"/>
  <c r="G402" s="1"/>
  <c r="L402"/>
  <c r="M402" s="1"/>
  <c r="J402"/>
  <c r="K402" s="1"/>
  <c r="D401"/>
  <c r="E401" s="1"/>
  <c r="F401"/>
  <c r="G401" s="1"/>
  <c r="L401"/>
  <c r="M401" s="1"/>
  <c r="H401"/>
  <c r="I401" s="1"/>
  <c r="J401"/>
  <c r="K401" s="1"/>
  <c r="F400"/>
  <c r="G400" s="1"/>
  <c r="D400"/>
  <c r="E400" s="1"/>
  <c r="L400"/>
  <c r="M400" s="1"/>
  <c r="J400"/>
  <c r="K400" s="1"/>
  <c r="H400"/>
  <c r="I400" s="1"/>
  <c r="L399"/>
  <c r="M399" s="1"/>
  <c r="J399"/>
  <c r="K399" s="1"/>
  <c r="H399"/>
  <c r="I399" s="1"/>
  <c r="F399"/>
  <c r="G399" s="1"/>
  <c r="D399"/>
  <c r="J398"/>
  <c r="K398" s="1"/>
  <c r="D398"/>
  <c r="E398" s="1"/>
  <c r="H398"/>
  <c r="I398" s="1"/>
  <c r="L398"/>
  <c r="M398" s="1"/>
  <c r="F398"/>
  <c r="G398" s="1"/>
  <c r="C29" i="34"/>
  <c r="D397" i="28"/>
  <c r="E397" s="1"/>
  <c r="L397"/>
  <c r="M397" s="1"/>
  <c r="F397"/>
  <c r="G397" s="1"/>
  <c r="J397"/>
  <c r="K397" s="1"/>
  <c r="H397"/>
  <c r="I397" s="1"/>
  <c r="C292" i="25"/>
  <c r="C290"/>
  <c r="C287"/>
  <c r="C286"/>
  <c r="C285"/>
  <c r="C291" i="22"/>
  <c r="C290"/>
  <c r="C288"/>
  <c r="C287"/>
  <c r="C285"/>
  <c r="C29" i="37"/>
  <c r="C284" i="22"/>
  <c r="F396" i="28"/>
  <c r="G396" s="1"/>
  <c r="H396"/>
  <c r="I396" s="1"/>
  <c r="L396"/>
  <c r="M396" s="1"/>
  <c r="J396"/>
  <c r="K396" s="1"/>
  <c r="D396"/>
  <c r="E396" s="1"/>
  <c r="F395"/>
  <c r="G395" s="1"/>
  <c r="L395"/>
  <c r="M395" s="1"/>
  <c r="D395"/>
  <c r="H395"/>
  <c r="I395" s="1"/>
  <c r="J395"/>
  <c r="K395" s="1"/>
  <c r="L394"/>
  <c r="M394" s="1"/>
  <c r="D394"/>
  <c r="J394"/>
  <c r="K394" s="1"/>
  <c r="H394"/>
  <c r="I394" s="1"/>
  <c r="F394"/>
  <c r="G394" s="1"/>
  <c r="J393"/>
  <c r="K393" s="1"/>
  <c r="D393"/>
  <c r="E393" s="1"/>
  <c r="H393"/>
  <c r="I393" s="1"/>
  <c r="F393"/>
  <c r="G393" s="1"/>
  <c r="L393"/>
  <c r="M393" s="1"/>
  <c r="J392"/>
  <c r="K392" s="1"/>
  <c r="H392"/>
  <c r="I392" s="1"/>
  <c r="F392"/>
  <c r="G392" s="1"/>
  <c r="L392"/>
  <c r="M392" s="1"/>
  <c r="D392"/>
  <c r="E392" s="1"/>
  <c r="J391"/>
  <c r="K391" s="1"/>
  <c r="D391"/>
  <c r="H391"/>
  <c r="I391" s="1"/>
  <c r="F391"/>
  <c r="G391" s="1"/>
  <c r="L391"/>
  <c r="M391" s="1"/>
  <c r="L390"/>
  <c r="M390" s="1"/>
  <c r="D390"/>
  <c r="E390" s="1"/>
  <c r="H390"/>
  <c r="I390" s="1"/>
  <c r="F390"/>
  <c r="G390" s="1"/>
  <c r="J390"/>
  <c r="K390" s="1"/>
  <c r="C284" i="25"/>
  <c r="C283"/>
  <c r="C282"/>
  <c r="C283" i="22"/>
  <c r="C282"/>
  <c r="C281"/>
  <c r="F389" i="28"/>
  <c r="G389" s="1"/>
  <c r="J389"/>
  <c r="K389" s="1"/>
  <c r="H389"/>
  <c r="I389" s="1"/>
  <c r="L389"/>
  <c r="M389" s="1"/>
  <c r="D389"/>
  <c r="E389" s="1"/>
  <c r="F388"/>
  <c r="G388" s="1"/>
  <c r="J388"/>
  <c r="K388" s="1"/>
  <c r="H388"/>
  <c r="I388" s="1"/>
  <c r="L388"/>
  <c r="M388" s="1"/>
  <c r="D388"/>
  <c r="E388" s="1"/>
  <c r="C280" i="25"/>
  <c r="C278"/>
  <c r="C277" i="22"/>
  <c r="C276" i="25"/>
  <c r="C280" i="22"/>
  <c r="C278"/>
  <c r="F387" i="28"/>
  <c r="G387" s="1"/>
  <c r="L387"/>
  <c r="M387" s="1"/>
  <c r="J387"/>
  <c r="K387" s="1"/>
  <c r="H387"/>
  <c r="I387" s="1"/>
  <c r="D387"/>
  <c r="F386"/>
  <c r="G386" s="1"/>
  <c r="J386"/>
  <c r="K386" s="1"/>
  <c r="H386"/>
  <c r="I386" s="1"/>
  <c r="D386"/>
  <c r="E386" s="1"/>
  <c r="L386"/>
  <c r="M386" s="1"/>
  <c r="J385"/>
  <c r="K385" s="1"/>
  <c r="L385"/>
  <c r="M385" s="1"/>
  <c r="F385"/>
  <c r="G385" s="1"/>
  <c r="D385"/>
  <c r="E385" s="1"/>
  <c r="H385"/>
  <c r="I385" s="1"/>
  <c r="L384"/>
  <c r="M384" s="1"/>
  <c r="D384"/>
  <c r="E384" s="1"/>
  <c r="H384"/>
  <c r="I384" s="1"/>
  <c r="J384"/>
  <c r="K384" s="1"/>
  <c r="F384"/>
  <c r="G384" s="1"/>
  <c r="L383"/>
  <c r="M383" s="1"/>
  <c r="D383"/>
  <c r="J383"/>
  <c r="K383" s="1"/>
  <c r="F383"/>
  <c r="G383" s="1"/>
  <c r="H383"/>
  <c r="I383" s="1"/>
  <c r="D382"/>
  <c r="E382" s="1"/>
  <c r="J382"/>
  <c r="K382" s="1"/>
  <c r="F382"/>
  <c r="G382" s="1"/>
  <c r="L382"/>
  <c r="M382" s="1"/>
  <c r="H382"/>
  <c r="I382" s="1"/>
  <c r="C281" i="25"/>
  <c r="C279"/>
  <c r="C277"/>
  <c r="C279" i="22"/>
  <c r="C276"/>
  <c r="C267"/>
  <c r="C267" i="25"/>
  <c r="F372" i="28"/>
  <c r="G372" s="1"/>
  <c r="J372"/>
  <c r="K372" s="1"/>
  <c r="H372"/>
  <c r="I372" s="1"/>
  <c r="D372"/>
  <c r="E372" s="1"/>
  <c r="L372"/>
  <c r="M372" s="1"/>
  <c r="F371"/>
  <c r="G371" s="1"/>
  <c r="D371"/>
  <c r="H371"/>
  <c r="I371" s="1"/>
  <c r="J371"/>
  <c r="K371" s="1"/>
  <c r="L371"/>
  <c r="M371" s="1"/>
  <c r="F370"/>
  <c r="G370" s="1"/>
  <c r="L370"/>
  <c r="M370" s="1"/>
  <c r="J370"/>
  <c r="K370" s="1"/>
  <c r="D370"/>
  <c r="E370" s="1"/>
  <c r="H370"/>
  <c r="I370" s="1"/>
  <c r="L369"/>
  <c r="M369" s="1"/>
  <c r="F369"/>
  <c r="G369" s="1"/>
  <c r="D369"/>
  <c r="E369" s="1"/>
  <c r="H369"/>
  <c r="I369" s="1"/>
  <c r="J369"/>
  <c r="K369" s="1"/>
  <c r="H368"/>
  <c r="I368" s="1"/>
  <c r="J368"/>
  <c r="K368" s="1"/>
  <c r="D368"/>
  <c r="E368" s="1"/>
  <c r="F368"/>
  <c r="G368" s="1"/>
  <c r="L368"/>
  <c r="M368" s="1"/>
  <c r="J367"/>
  <c r="K367" s="1"/>
  <c r="D367"/>
  <c r="F367"/>
  <c r="G367" s="1"/>
  <c r="L367"/>
  <c r="M367" s="1"/>
  <c r="H367"/>
  <c r="I367" s="1"/>
  <c r="D366"/>
  <c r="L366"/>
  <c r="M366" s="1"/>
  <c r="J366"/>
  <c r="K366" s="1"/>
  <c r="H366"/>
  <c r="I366" s="1"/>
  <c r="F366"/>
  <c r="G366" s="1"/>
  <c r="C273" i="25"/>
  <c r="C272"/>
  <c r="C271"/>
  <c r="C270"/>
  <c r="C268"/>
  <c r="C274" i="22"/>
  <c r="C272"/>
  <c r="C271"/>
  <c r="C269"/>
  <c r="F381" i="28"/>
  <c r="G381" s="1"/>
  <c r="H381"/>
  <c r="I381" s="1"/>
  <c r="D381"/>
  <c r="E381" s="1"/>
  <c r="J381"/>
  <c r="K381" s="1"/>
  <c r="L381"/>
  <c r="M381" s="1"/>
  <c r="J380"/>
  <c r="K380" s="1"/>
  <c r="F380"/>
  <c r="G380" s="1"/>
  <c r="D380"/>
  <c r="E380" s="1"/>
  <c r="H380"/>
  <c r="I380" s="1"/>
  <c r="L380"/>
  <c r="M380" s="1"/>
  <c r="F379"/>
  <c r="G379" s="1"/>
  <c r="D379"/>
  <c r="J379"/>
  <c r="K379" s="1"/>
  <c r="H379"/>
  <c r="I379" s="1"/>
  <c r="L379"/>
  <c r="M379" s="1"/>
  <c r="L378"/>
  <c r="M378" s="1"/>
  <c r="F378"/>
  <c r="G378" s="1"/>
  <c r="J378"/>
  <c r="K378" s="1"/>
  <c r="D378"/>
  <c r="E378" s="1"/>
  <c r="H378"/>
  <c r="I378" s="1"/>
  <c r="L377"/>
  <c r="M377" s="1"/>
  <c r="J377"/>
  <c r="K377" s="1"/>
  <c r="D377"/>
  <c r="E377" s="1"/>
  <c r="H377"/>
  <c r="I377" s="1"/>
  <c r="F377"/>
  <c r="G377" s="1"/>
  <c r="L376"/>
  <c r="M376" s="1"/>
  <c r="J376"/>
  <c r="K376" s="1"/>
  <c r="D376"/>
  <c r="E376" s="1"/>
  <c r="H376"/>
  <c r="I376" s="1"/>
  <c r="F376"/>
  <c r="G376" s="1"/>
  <c r="J375"/>
  <c r="K375" s="1"/>
  <c r="D375"/>
  <c r="L375"/>
  <c r="M375" s="1"/>
  <c r="H375"/>
  <c r="I375" s="1"/>
  <c r="F375"/>
  <c r="G375" s="1"/>
  <c r="D374"/>
  <c r="E374" s="1"/>
  <c r="H374"/>
  <c r="I374" s="1"/>
  <c r="J374"/>
  <c r="K374" s="1"/>
  <c r="F374"/>
  <c r="G374" s="1"/>
  <c r="L374"/>
  <c r="M374" s="1"/>
  <c r="C28" i="34"/>
  <c r="J373" i="28"/>
  <c r="K373" s="1"/>
  <c r="H373"/>
  <c r="I373" s="1"/>
  <c r="F373"/>
  <c r="G373" s="1"/>
  <c r="L373"/>
  <c r="M373" s="1"/>
  <c r="D373"/>
  <c r="E373" s="1"/>
  <c r="C275" i="25"/>
  <c r="C274"/>
  <c r="C269"/>
  <c r="C28" i="31"/>
  <c r="C275" i="22"/>
  <c r="C273"/>
  <c r="C270"/>
  <c r="C268"/>
  <c r="C28" i="37"/>
  <c r="C265" i="25"/>
  <c r="C266" i="22"/>
  <c r="C265"/>
  <c r="C264"/>
  <c r="C264" i="25"/>
  <c r="F365" i="28"/>
  <c r="G365" s="1"/>
  <c r="D365"/>
  <c r="E365" s="1"/>
  <c r="L365"/>
  <c r="M365" s="1"/>
  <c r="J365"/>
  <c r="K365" s="1"/>
  <c r="H365"/>
  <c r="I365" s="1"/>
  <c r="D364"/>
  <c r="E364" s="1"/>
  <c r="J364"/>
  <c r="K364" s="1"/>
  <c r="H364"/>
  <c r="I364" s="1"/>
  <c r="L364"/>
  <c r="M364" s="1"/>
  <c r="F364"/>
  <c r="G364" s="1"/>
  <c r="D363"/>
  <c r="F363"/>
  <c r="G363" s="1"/>
  <c r="L363"/>
  <c r="M363" s="1"/>
  <c r="J363"/>
  <c r="K363" s="1"/>
  <c r="H363"/>
  <c r="I363" s="1"/>
  <c r="C266" i="25"/>
  <c r="C263"/>
  <c r="C262"/>
  <c r="C263" i="22"/>
  <c r="C262"/>
  <c r="L362" i="28"/>
  <c r="M362" s="1"/>
  <c r="J362"/>
  <c r="K362" s="1"/>
  <c r="D362"/>
  <c r="H362"/>
  <c r="I362" s="1"/>
  <c r="F362"/>
  <c r="G362" s="1"/>
  <c r="H361"/>
  <c r="I361" s="1"/>
  <c r="J361"/>
  <c r="K361" s="1"/>
  <c r="L361"/>
  <c r="M361" s="1"/>
  <c r="F361"/>
  <c r="G361" s="1"/>
  <c r="D361"/>
  <c r="E361" s="1"/>
  <c r="C261" i="25"/>
  <c r="C260"/>
  <c r="C259"/>
  <c r="C261" i="22"/>
  <c r="C260"/>
  <c r="C259"/>
  <c r="J360" i="28"/>
  <c r="K360" s="1"/>
  <c r="L360"/>
  <c r="M360" s="1"/>
  <c r="D360"/>
  <c r="E360" s="1"/>
  <c r="H360"/>
  <c r="I360" s="1"/>
  <c r="F360"/>
  <c r="G360" s="1"/>
  <c r="H359"/>
  <c r="I359" s="1"/>
  <c r="F359"/>
  <c r="G359" s="1"/>
  <c r="J359"/>
  <c r="K359" s="1"/>
  <c r="D359"/>
  <c r="L359"/>
  <c r="M359" s="1"/>
  <c r="F358"/>
  <c r="G358" s="1"/>
  <c r="J358"/>
  <c r="K358" s="1"/>
  <c r="H358"/>
  <c r="I358" s="1"/>
  <c r="L358"/>
  <c r="M358" s="1"/>
  <c r="D358"/>
  <c r="E358" s="1"/>
  <c r="C258" i="25"/>
  <c r="C257"/>
  <c r="C256"/>
  <c r="C255"/>
  <c r="C254"/>
  <c r="C253"/>
  <c r="C252"/>
  <c r="C27" i="31"/>
  <c r="C251" i="25"/>
  <c r="C258" i="22"/>
  <c r="C257"/>
  <c r="C256"/>
  <c r="C255"/>
  <c r="C254"/>
  <c r="C253"/>
  <c r="C252"/>
  <c r="C251"/>
  <c r="J357" i="28"/>
  <c r="K357" s="1"/>
  <c r="L357"/>
  <c r="M357" s="1"/>
  <c r="F357"/>
  <c r="G357" s="1"/>
  <c r="D357"/>
  <c r="E357" s="1"/>
  <c r="H357"/>
  <c r="I357" s="1"/>
  <c r="F356"/>
  <c r="G356" s="1"/>
  <c r="H356"/>
  <c r="I356" s="1"/>
  <c r="L356"/>
  <c r="M356" s="1"/>
  <c r="J356"/>
  <c r="K356" s="1"/>
  <c r="D356"/>
  <c r="E356" s="1"/>
  <c r="L355"/>
  <c r="M355" s="1"/>
  <c r="F355"/>
  <c r="G355" s="1"/>
  <c r="H355"/>
  <c r="I355" s="1"/>
  <c r="D355"/>
  <c r="J355"/>
  <c r="K355" s="1"/>
  <c r="H354"/>
  <c r="I354" s="1"/>
  <c r="L354"/>
  <c r="M354" s="1"/>
  <c r="F354"/>
  <c r="G354" s="1"/>
  <c r="D354"/>
  <c r="E354" s="1"/>
  <c r="J354"/>
  <c r="K354" s="1"/>
  <c r="J353"/>
  <c r="K353" s="1"/>
  <c r="H353"/>
  <c r="I353" s="1"/>
  <c r="L353"/>
  <c r="M353" s="1"/>
  <c r="D353"/>
  <c r="E353" s="1"/>
  <c r="F353"/>
  <c r="G353" s="1"/>
  <c r="F352"/>
  <c r="G352" s="1"/>
  <c r="H352"/>
  <c r="I352" s="1"/>
  <c r="L352"/>
  <c r="M352" s="1"/>
  <c r="J352"/>
  <c r="K352" s="1"/>
  <c r="D352"/>
  <c r="E352" s="1"/>
  <c r="H351"/>
  <c r="I351" s="1"/>
  <c r="D351"/>
  <c r="L351"/>
  <c r="M351" s="1"/>
  <c r="J351"/>
  <c r="K351" s="1"/>
  <c r="F351"/>
  <c r="G351" s="1"/>
  <c r="F350"/>
  <c r="G350" s="1"/>
  <c r="J350"/>
  <c r="K350" s="1"/>
  <c r="H350"/>
  <c r="I350" s="1"/>
  <c r="L350"/>
  <c r="M350" s="1"/>
  <c r="D350"/>
  <c r="E350" s="1"/>
  <c r="C27" i="34"/>
  <c r="J349" i="28"/>
  <c r="K349" s="1"/>
  <c r="D349"/>
  <c r="E349" s="1"/>
  <c r="H349"/>
  <c r="I349" s="1"/>
  <c r="L349"/>
  <c r="M349" s="1"/>
  <c r="F349"/>
  <c r="G349" s="1"/>
  <c r="C27" i="37"/>
  <c r="C250" i="25"/>
  <c r="C250" i="22"/>
  <c r="H348" i="28"/>
  <c r="I348" s="1"/>
  <c r="J348"/>
  <c r="K348" s="1"/>
  <c r="L348"/>
  <c r="M348" s="1"/>
  <c r="D348"/>
  <c r="E348" s="1"/>
  <c r="F348"/>
  <c r="G348" s="1"/>
  <c r="L347"/>
  <c r="M347" s="1"/>
  <c r="D347"/>
  <c r="J347"/>
  <c r="K347" s="1"/>
  <c r="F347"/>
  <c r="G347" s="1"/>
  <c r="H347"/>
  <c r="I347" s="1"/>
  <c r="L346"/>
  <c r="M346" s="1"/>
  <c r="F346"/>
  <c r="G346" s="1"/>
  <c r="H346"/>
  <c r="I346" s="1"/>
  <c r="D346"/>
  <c r="J346"/>
  <c r="K346" s="1"/>
  <c r="D345"/>
  <c r="E345" s="1"/>
  <c r="L345"/>
  <c r="M345" s="1"/>
  <c r="H345"/>
  <c r="I345" s="1"/>
  <c r="J345"/>
  <c r="K345" s="1"/>
  <c r="F345"/>
  <c r="G345" s="1"/>
  <c r="F344"/>
  <c r="G344" s="1"/>
  <c r="H344"/>
  <c r="I344" s="1"/>
  <c r="L344"/>
  <c r="M344" s="1"/>
  <c r="J344"/>
  <c r="K344" s="1"/>
  <c r="D344"/>
  <c r="L343"/>
  <c r="M343" s="1"/>
  <c r="F343"/>
  <c r="G343" s="1"/>
  <c r="J343"/>
  <c r="K343" s="1"/>
  <c r="H343"/>
  <c r="I343" s="1"/>
  <c r="D343"/>
  <c r="D342"/>
  <c r="F342"/>
  <c r="G342" s="1"/>
  <c r="L342"/>
  <c r="M342" s="1"/>
  <c r="J342"/>
  <c r="K342" s="1"/>
  <c r="H342"/>
  <c r="I342" s="1"/>
  <c r="C247" i="25"/>
  <c r="C249" i="22"/>
  <c r="C248"/>
  <c r="C247"/>
  <c r="C246"/>
  <c r="C245"/>
  <c r="C246" i="25"/>
  <c r="F341" i="28"/>
  <c r="G341" s="1"/>
  <c r="H341"/>
  <c r="I341" s="1"/>
  <c r="J341"/>
  <c r="K341" s="1"/>
  <c r="L341"/>
  <c r="M341" s="1"/>
  <c r="D341"/>
  <c r="E341" s="1"/>
  <c r="F340"/>
  <c r="G340" s="1"/>
  <c r="D340"/>
  <c r="E340" s="1"/>
  <c r="J340"/>
  <c r="K340" s="1"/>
  <c r="L340"/>
  <c r="M340" s="1"/>
  <c r="H340"/>
  <c r="I340" s="1"/>
  <c r="L339"/>
  <c r="M339" s="1"/>
  <c r="H339"/>
  <c r="I339" s="1"/>
  <c r="F339"/>
  <c r="G339" s="1"/>
  <c r="J339"/>
  <c r="K339" s="1"/>
  <c r="D339"/>
  <c r="E339" s="1"/>
  <c r="D338"/>
  <c r="E338" s="1"/>
  <c r="J338"/>
  <c r="K338" s="1"/>
  <c r="H338"/>
  <c r="I338" s="1"/>
  <c r="L338"/>
  <c r="M338" s="1"/>
  <c r="F338"/>
  <c r="G338" s="1"/>
  <c r="H337"/>
  <c r="I337" s="1"/>
  <c r="J337"/>
  <c r="K337" s="1"/>
  <c r="L337"/>
  <c r="M337" s="1"/>
  <c r="F337"/>
  <c r="G337" s="1"/>
  <c r="D337"/>
  <c r="E337" s="1"/>
  <c r="C249" i="25"/>
  <c r="C248"/>
  <c r="C245"/>
  <c r="C244" i="22"/>
  <c r="C243"/>
  <c r="C242"/>
  <c r="L336" i="28"/>
  <c r="M336" s="1"/>
  <c r="F336"/>
  <c r="G336" s="1"/>
  <c r="J336"/>
  <c r="K336" s="1"/>
  <c r="D336"/>
  <c r="E336" s="1"/>
  <c r="H336"/>
  <c r="I336" s="1"/>
  <c r="L335"/>
  <c r="M335" s="1"/>
  <c r="H335"/>
  <c r="I335" s="1"/>
  <c r="D335"/>
  <c r="J335"/>
  <c r="K335" s="1"/>
  <c r="F335"/>
  <c r="G335" s="1"/>
  <c r="F334"/>
  <c r="G334" s="1"/>
  <c r="J334"/>
  <c r="K334" s="1"/>
  <c r="L334"/>
  <c r="M334" s="1"/>
  <c r="H334"/>
  <c r="I334" s="1"/>
  <c r="D334"/>
  <c r="E334" s="1"/>
  <c r="C244" i="25"/>
  <c r="C243"/>
  <c r="C242"/>
  <c r="L330" i="28"/>
  <c r="M330" s="1"/>
  <c r="D330"/>
  <c r="H330"/>
  <c r="I330" s="1"/>
  <c r="J330"/>
  <c r="K330" s="1"/>
  <c r="F330"/>
  <c r="G330" s="1"/>
  <c r="F327"/>
  <c r="G327" s="1"/>
  <c r="H327"/>
  <c r="I327" s="1"/>
  <c r="J327"/>
  <c r="K327" s="1"/>
  <c r="L327"/>
  <c r="M327" s="1"/>
  <c r="D327"/>
  <c r="H326"/>
  <c r="I326" s="1"/>
  <c r="D326"/>
  <c r="E326" s="1"/>
  <c r="L326"/>
  <c r="M326" s="1"/>
  <c r="F326"/>
  <c r="G326" s="1"/>
  <c r="J326"/>
  <c r="K326" s="1"/>
  <c r="C241" i="25"/>
  <c r="C240"/>
  <c r="C239"/>
  <c r="C238"/>
  <c r="C237"/>
  <c r="C236"/>
  <c r="C235"/>
  <c r="C26" i="31"/>
  <c r="C234" i="25"/>
  <c r="L333" i="28"/>
  <c r="M333" s="1"/>
  <c r="F333"/>
  <c r="G333" s="1"/>
  <c r="J333"/>
  <c r="K333" s="1"/>
  <c r="H333"/>
  <c r="I333" s="1"/>
  <c r="D333"/>
  <c r="E333" s="1"/>
  <c r="J332"/>
  <c r="K332" s="1"/>
  <c r="L332"/>
  <c r="M332" s="1"/>
  <c r="D332"/>
  <c r="F332"/>
  <c r="G332" s="1"/>
  <c r="H332"/>
  <c r="I332" s="1"/>
  <c r="J328"/>
  <c r="K328" s="1"/>
  <c r="H328"/>
  <c r="I328" s="1"/>
  <c r="D328"/>
  <c r="F328"/>
  <c r="G328" s="1"/>
  <c r="L328"/>
  <c r="M328" s="1"/>
  <c r="J325"/>
  <c r="K325" s="1"/>
  <c r="D325"/>
  <c r="E325" s="1"/>
  <c r="F325"/>
  <c r="G325" s="1"/>
  <c r="H325"/>
  <c r="I325" s="1"/>
  <c r="L325"/>
  <c r="M325" s="1"/>
  <c r="C241" i="22"/>
  <c r="C240"/>
  <c r="C239"/>
  <c r="C238"/>
  <c r="C237"/>
  <c r="C236"/>
  <c r="C235"/>
  <c r="C234"/>
  <c r="H331" i="28"/>
  <c r="I331" s="1"/>
  <c r="L331"/>
  <c r="M331" s="1"/>
  <c r="F331"/>
  <c r="G331" s="1"/>
  <c r="J331"/>
  <c r="K331" s="1"/>
  <c r="D331"/>
  <c r="E331" s="1"/>
  <c r="H329"/>
  <c r="I329" s="1"/>
  <c r="J329"/>
  <c r="K329" s="1"/>
  <c r="L329"/>
  <c r="M329" s="1"/>
  <c r="D329"/>
  <c r="E329" s="1"/>
  <c r="F329"/>
  <c r="G329" s="1"/>
  <c r="C26" i="34"/>
  <c r="C26" i="37"/>
  <c r="C233" i="25"/>
  <c r="C232"/>
  <c r="C231"/>
  <c r="C230"/>
  <c r="C229"/>
  <c r="C228"/>
  <c r="C227"/>
  <c r="C226"/>
  <c r="C225"/>
  <c r="C224"/>
  <c r="C223"/>
  <c r="C222"/>
  <c r="C221"/>
  <c r="C220"/>
  <c r="C219"/>
  <c r="C218"/>
  <c r="C25" i="31"/>
  <c r="C217" i="25"/>
  <c r="C233" i="22"/>
  <c r="C232"/>
  <c r="C231"/>
  <c r="C230"/>
  <c r="C229"/>
  <c r="C228"/>
  <c r="C227"/>
  <c r="C226"/>
  <c r="C225"/>
  <c r="C224"/>
  <c r="C223"/>
  <c r="C222"/>
  <c r="C221"/>
  <c r="C220"/>
  <c r="C219"/>
  <c r="C218"/>
  <c r="C217"/>
  <c r="J324" i="28"/>
  <c r="K324" s="1"/>
  <c r="H324"/>
  <c r="I324" s="1"/>
  <c r="F324"/>
  <c r="G324" s="1"/>
  <c r="L324"/>
  <c r="M324" s="1"/>
  <c r="D324"/>
  <c r="J323"/>
  <c r="K323" s="1"/>
  <c r="F323"/>
  <c r="G323" s="1"/>
  <c r="H323"/>
  <c r="I323" s="1"/>
  <c r="L323"/>
  <c r="M323" s="1"/>
  <c r="D323"/>
  <c r="E323" s="1"/>
  <c r="L322"/>
  <c r="M322" s="1"/>
  <c r="J322"/>
  <c r="K322" s="1"/>
  <c r="H322"/>
  <c r="I322" s="1"/>
  <c r="F322"/>
  <c r="G322" s="1"/>
  <c r="D322"/>
  <c r="E322" s="1"/>
  <c r="D321"/>
  <c r="E321" s="1"/>
  <c r="J321"/>
  <c r="K321" s="1"/>
  <c r="H321"/>
  <c r="I321" s="1"/>
  <c r="F321"/>
  <c r="G321" s="1"/>
  <c r="L321"/>
  <c r="M321" s="1"/>
  <c r="J320"/>
  <c r="K320" s="1"/>
  <c r="D320"/>
  <c r="E320" s="1"/>
  <c r="H320"/>
  <c r="I320" s="1"/>
  <c r="F320"/>
  <c r="G320" s="1"/>
  <c r="L320"/>
  <c r="M320" s="1"/>
  <c r="L319"/>
  <c r="M319" s="1"/>
  <c r="F319"/>
  <c r="G319" s="1"/>
  <c r="J319"/>
  <c r="K319" s="1"/>
  <c r="H319"/>
  <c r="I319" s="1"/>
  <c r="D319"/>
  <c r="J318"/>
  <c r="K318" s="1"/>
  <c r="H318"/>
  <c r="I318" s="1"/>
  <c r="L318"/>
  <c r="M318" s="1"/>
  <c r="F318"/>
  <c r="G318" s="1"/>
  <c r="D318"/>
  <c r="E318" s="1"/>
  <c r="J317"/>
  <c r="K317" s="1"/>
  <c r="L317"/>
  <c r="M317" s="1"/>
  <c r="D317"/>
  <c r="E317" s="1"/>
  <c r="H317"/>
  <c r="I317" s="1"/>
  <c r="F317"/>
  <c r="G317" s="1"/>
  <c r="J316"/>
  <c r="K316" s="1"/>
  <c r="D316"/>
  <c r="L316"/>
  <c r="M316" s="1"/>
  <c r="F316"/>
  <c r="G316" s="1"/>
  <c r="H316"/>
  <c r="I316" s="1"/>
  <c r="H315"/>
  <c r="I315" s="1"/>
  <c r="J315"/>
  <c r="K315" s="1"/>
  <c r="F315"/>
  <c r="G315" s="1"/>
  <c r="L315"/>
  <c r="M315" s="1"/>
  <c r="D315"/>
  <c r="E315" s="1"/>
  <c r="H314"/>
  <c r="I314" s="1"/>
  <c r="F314"/>
  <c r="G314" s="1"/>
  <c r="D314"/>
  <c r="E314" s="1"/>
  <c r="J314"/>
  <c r="K314" s="1"/>
  <c r="L314"/>
  <c r="M314" s="1"/>
  <c r="J313"/>
  <c r="K313" s="1"/>
  <c r="F313"/>
  <c r="G313" s="1"/>
  <c r="H313"/>
  <c r="I313" s="1"/>
  <c r="L313"/>
  <c r="M313" s="1"/>
  <c r="D313"/>
  <c r="E313" s="1"/>
  <c r="L312"/>
  <c r="M312" s="1"/>
  <c r="F312"/>
  <c r="G312" s="1"/>
  <c r="J312"/>
  <c r="K312" s="1"/>
  <c r="H312"/>
  <c r="I312" s="1"/>
  <c r="D312"/>
  <c r="E312" s="1"/>
  <c r="F311"/>
  <c r="G311" s="1"/>
  <c r="L311"/>
  <c r="M311" s="1"/>
  <c r="D311"/>
  <c r="E311" s="1"/>
  <c r="H311"/>
  <c r="I311" s="1"/>
  <c r="J311"/>
  <c r="K311" s="1"/>
  <c r="D310"/>
  <c r="E310" s="1"/>
  <c r="J310"/>
  <c r="K310" s="1"/>
  <c r="H310"/>
  <c r="I310" s="1"/>
  <c r="L310"/>
  <c r="M310" s="1"/>
  <c r="F310"/>
  <c r="G310" s="1"/>
  <c r="J309"/>
  <c r="K309" s="1"/>
  <c r="H309"/>
  <c r="I309" s="1"/>
  <c r="L309"/>
  <c r="M309" s="1"/>
  <c r="D309"/>
  <c r="E309" s="1"/>
  <c r="F309"/>
  <c r="G309" s="1"/>
  <c r="J308"/>
  <c r="K308" s="1"/>
  <c r="F308"/>
  <c r="G308" s="1"/>
  <c r="L308"/>
  <c r="M308" s="1"/>
  <c r="H308"/>
  <c r="I308" s="1"/>
  <c r="D308"/>
  <c r="J307"/>
  <c r="K307" s="1"/>
  <c r="D307"/>
  <c r="F307"/>
  <c r="G307" s="1"/>
  <c r="H307"/>
  <c r="I307" s="1"/>
  <c r="L307"/>
  <c r="M307" s="1"/>
  <c r="H306"/>
  <c r="I306" s="1"/>
  <c r="L306"/>
  <c r="M306" s="1"/>
  <c r="J306"/>
  <c r="K306" s="1"/>
  <c r="F306"/>
  <c r="G306" s="1"/>
  <c r="D306"/>
  <c r="E306" s="1"/>
  <c r="H305"/>
  <c r="I305" s="1"/>
  <c r="J305"/>
  <c r="K305" s="1"/>
  <c r="D305"/>
  <c r="E305" s="1"/>
  <c r="F305"/>
  <c r="G305" s="1"/>
  <c r="L305"/>
  <c r="M305" s="1"/>
  <c r="F304"/>
  <c r="G304" s="1"/>
  <c r="D304"/>
  <c r="E304" s="1"/>
  <c r="L304"/>
  <c r="M304" s="1"/>
  <c r="J304"/>
  <c r="K304" s="1"/>
  <c r="H304"/>
  <c r="I304" s="1"/>
  <c r="F303"/>
  <c r="G303" s="1"/>
  <c r="L303"/>
  <c r="M303" s="1"/>
  <c r="H303"/>
  <c r="I303" s="1"/>
  <c r="J303"/>
  <c r="K303" s="1"/>
  <c r="D303"/>
  <c r="E303" s="1"/>
  <c r="J302"/>
  <c r="K302" s="1"/>
  <c r="D302"/>
  <c r="E302" s="1"/>
  <c r="L302"/>
  <c r="M302" s="1"/>
  <c r="F302"/>
  <c r="G302" s="1"/>
  <c r="H302"/>
  <c r="I302" s="1"/>
  <c r="C25" i="34"/>
  <c r="F301" i="28"/>
  <c r="G301" s="1"/>
  <c r="L301"/>
  <c r="M301" s="1"/>
  <c r="D301"/>
  <c r="E301" s="1"/>
  <c r="H301"/>
  <c r="I301" s="1"/>
  <c r="J301"/>
  <c r="K301" s="1"/>
  <c r="C25" i="37"/>
  <c r="J295" i="28"/>
  <c r="K295" s="1"/>
  <c r="D295"/>
  <c r="E295" s="1"/>
  <c r="H295"/>
  <c r="I295" s="1"/>
  <c r="F295"/>
  <c r="G295" s="1"/>
  <c r="L295"/>
  <c r="M295" s="1"/>
  <c r="H292"/>
  <c r="I292" s="1"/>
  <c r="D292"/>
  <c r="E292" s="1"/>
  <c r="J292"/>
  <c r="K292" s="1"/>
  <c r="L292"/>
  <c r="M292" s="1"/>
  <c r="F292"/>
  <c r="G292" s="1"/>
  <c r="J289"/>
  <c r="K289" s="1"/>
  <c r="H289"/>
  <c r="I289" s="1"/>
  <c r="L289"/>
  <c r="M289" s="1"/>
  <c r="F289"/>
  <c r="G289" s="1"/>
  <c r="D289"/>
  <c r="E289" s="1"/>
  <c r="L288"/>
  <c r="M288" s="1"/>
  <c r="D288"/>
  <c r="E288" s="1"/>
  <c r="H288"/>
  <c r="I288" s="1"/>
  <c r="F288"/>
  <c r="G288" s="1"/>
  <c r="J288"/>
  <c r="K288" s="1"/>
  <c r="D285"/>
  <c r="E285" s="1"/>
  <c r="H285"/>
  <c r="I285" s="1"/>
  <c r="J285"/>
  <c r="K285" s="1"/>
  <c r="F285"/>
  <c r="G285" s="1"/>
  <c r="L285"/>
  <c r="M285" s="1"/>
  <c r="F282"/>
  <c r="G282" s="1"/>
  <c r="L282"/>
  <c r="M282" s="1"/>
  <c r="J282"/>
  <c r="K282" s="1"/>
  <c r="H282"/>
  <c r="I282" s="1"/>
  <c r="D282"/>
  <c r="E282" s="1"/>
  <c r="L280"/>
  <c r="M280" s="1"/>
  <c r="H280"/>
  <c r="I280" s="1"/>
  <c r="F280"/>
  <c r="G280" s="1"/>
  <c r="J280"/>
  <c r="K280" s="1"/>
  <c r="D280"/>
  <c r="C24" i="34"/>
  <c r="C216" i="25"/>
  <c r="C215"/>
  <c r="C214"/>
  <c r="C213"/>
  <c r="C212"/>
  <c r="C211"/>
  <c r="C210"/>
  <c r="C209"/>
  <c r="C208"/>
  <c r="C207"/>
  <c r="C206"/>
  <c r="C205"/>
  <c r="C204"/>
  <c r="C203"/>
  <c r="C202"/>
  <c r="C201"/>
  <c r="C24" i="31"/>
  <c r="C200" i="25"/>
  <c r="D299" i="28"/>
  <c r="E299" s="1"/>
  <c r="J299"/>
  <c r="K299" s="1"/>
  <c r="F299"/>
  <c r="G299" s="1"/>
  <c r="H299"/>
  <c r="I299" s="1"/>
  <c r="L299"/>
  <c r="M299" s="1"/>
  <c r="L296"/>
  <c r="M296" s="1"/>
  <c r="F296"/>
  <c r="G296" s="1"/>
  <c r="J296"/>
  <c r="K296" s="1"/>
  <c r="D296"/>
  <c r="E296" s="1"/>
  <c r="H296"/>
  <c r="I296" s="1"/>
  <c r="H293"/>
  <c r="I293" s="1"/>
  <c r="J293"/>
  <c r="K293" s="1"/>
  <c r="F293"/>
  <c r="G293" s="1"/>
  <c r="L293"/>
  <c r="M293" s="1"/>
  <c r="D293"/>
  <c r="E293" s="1"/>
  <c r="F290"/>
  <c r="G290" s="1"/>
  <c r="H290"/>
  <c r="I290" s="1"/>
  <c r="D290"/>
  <c r="E290" s="1"/>
  <c r="L290"/>
  <c r="M290" s="1"/>
  <c r="J290"/>
  <c r="K290" s="1"/>
  <c r="J287"/>
  <c r="K287" s="1"/>
  <c r="D287"/>
  <c r="E287" s="1"/>
  <c r="H287"/>
  <c r="I287" s="1"/>
  <c r="F287"/>
  <c r="G287" s="1"/>
  <c r="L287"/>
  <c r="M287" s="1"/>
  <c r="H284"/>
  <c r="I284" s="1"/>
  <c r="J284"/>
  <c r="K284" s="1"/>
  <c r="L284"/>
  <c r="M284" s="1"/>
  <c r="F284"/>
  <c r="G284" s="1"/>
  <c r="D284"/>
  <c r="E284" s="1"/>
  <c r="H281"/>
  <c r="I281" s="1"/>
  <c r="L281"/>
  <c r="M281" s="1"/>
  <c r="F281"/>
  <c r="G281" s="1"/>
  <c r="D281"/>
  <c r="E281" s="1"/>
  <c r="J281"/>
  <c r="K281" s="1"/>
  <c r="H279"/>
  <c r="I279" s="1"/>
  <c r="F279"/>
  <c r="G279" s="1"/>
  <c r="L279"/>
  <c r="M279" s="1"/>
  <c r="J279"/>
  <c r="K279" s="1"/>
  <c r="D279"/>
  <c r="E279" s="1"/>
  <c r="J278"/>
  <c r="K278" s="1"/>
  <c r="D278"/>
  <c r="E278" s="1"/>
  <c r="F278"/>
  <c r="G278" s="1"/>
  <c r="L278"/>
  <c r="M278" s="1"/>
  <c r="H278"/>
  <c r="I278" s="1"/>
  <c r="C216" i="22"/>
  <c r="C215"/>
  <c r="C214"/>
  <c r="C213"/>
  <c r="C212"/>
  <c r="C211"/>
  <c r="C210"/>
  <c r="C209"/>
  <c r="C208"/>
  <c r="C207"/>
  <c r="C206"/>
  <c r="C205"/>
  <c r="C204"/>
  <c r="C203"/>
  <c r="C202"/>
  <c r="C201"/>
  <c r="C200"/>
  <c r="H300" i="28"/>
  <c r="I300" s="1"/>
  <c r="D300"/>
  <c r="J300"/>
  <c r="K300" s="1"/>
  <c r="L300"/>
  <c r="M300" s="1"/>
  <c r="F300"/>
  <c r="G300" s="1"/>
  <c r="F298"/>
  <c r="G298" s="1"/>
  <c r="J298"/>
  <c r="K298" s="1"/>
  <c r="H298"/>
  <c r="I298" s="1"/>
  <c r="D298"/>
  <c r="E298" s="1"/>
  <c r="L298"/>
  <c r="M298" s="1"/>
  <c r="J297"/>
  <c r="K297" s="1"/>
  <c r="H297"/>
  <c r="I297" s="1"/>
  <c r="L297"/>
  <c r="M297" s="1"/>
  <c r="F297"/>
  <c r="G297" s="1"/>
  <c r="D297"/>
  <c r="E297" s="1"/>
  <c r="J294"/>
  <c r="K294" s="1"/>
  <c r="D294"/>
  <c r="E294" s="1"/>
  <c r="F294"/>
  <c r="G294" s="1"/>
  <c r="L294"/>
  <c r="M294" s="1"/>
  <c r="H294"/>
  <c r="I294" s="1"/>
  <c r="F291"/>
  <c r="G291" s="1"/>
  <c r="H291"/>
  <c r="I291" s="1"/>
  <c r="L291"/>
  <c r="M291" s="1"/>
  <c r="D291"/>
  <c r="E291" s="1"/>
  <c r="J291"/>
  <c r="K291" s="1"/>
  <c r="J286"/>
  <c r="K286" s="1"/>
  <c r="D286"/>
  <c r="E286" s="1"/>
  <c r="F286"/>
  <c r="G286" s="1"/>
  <c r="L286"/>
  <c r="M286" s="1"/>
  <c r="H286"/>
  <c r="I286" s="1"/>
  <c r="J283"/>
  <c r="K283" s="1"/>
  <c r="F283"/>
  <c r="G283" s="1"/>
  <c r="H283"/>
  <c r="I283" s="1"/>
  <c r="L283"/>
  <c r="M283" s="1"/>
  <c r="D283"/>
  <c r="E283" s="1"/>
  <c r="F277"/>
  <c r="G277" s="1"/>
  <c r="L277"/>
  <c r="M277" s="1"/>
  <c r="D277"/>
  <c r="E277" s="1"/>
  <c r="H277"/>
  <c r="I277" s="1"/>
  <c r="J277"/>
  <c r="K277" s="1"/>
  <c r="C24" i="37"/>
  <c r="C199" i="22"/>
  <c r="C199" i="25"/>
  <c r="H276" i="28"/>
  <c r="I276" s="1"/>
  <c r="D276"/>
  <c r="E276" s="1"/>
  <c r="F276"/>
  <c r="G276" s="1"/>
  <c r="J276"/>
  <c r="K276" s="1"/>
  <c r="L276"/>
  <c r="M276" s="1"/>
  <c r="D275"/>
  <c r="E275" s="1"/>
  <c r="J275"/>
  <c r="K275" s="1"/>
  <c r="L275"/>
  <c r="M275" s="1"/>
  <c r="F275"/>
  <c r="G275" s="1"/>
  <c r="H275"/>
  <c r="I275" s="1"/>
  <c r="F274"/>
  <c r="G274" s="1"/>
  <c r="J274"/>
  <c r="K274" s="1"/>
  <c r="H274"/>
  <c r="I274" s="1"/>
  <c r="D274"/>
  <c r="E274" s="1"/>
  <c r="L274"/>
  <c r="M274" s="1"/>
  <c r="L273"/>
  <c r="M273" s="1"/>
  <c r="J273"/>
  <c r="K273" s="1"/>
  <c r="D273"/>
  <c r="E273" s="1"/>
  <c r="F273"/>
  <c r="G273" s="1"/>
  <c r="H273"/>
  <c r="I273" s="1"/>
  <c r="H272"/>
  <c r="I272" s="1"/>
  <c r="J272"/>
  <c r="K272" s="1"/>
  <c r="L272"/>
  <c r="M272" s="1"/>
  <c r="F272"/>
  <c r="G272" s="1"/>
  <c r="D272"/>
  <c r="E272" s="1"/>
  <c r="J271"/>
  <c r="K271" s="1"/>
  <c r="L271"/>
  <c r="M271" s="1"/>
  <c r="F271"/>
  <c r="G271" s="1"/>
  <c r="D271"/>
  <c r="E271" s="1"/>
  <c r="H271"/>
  <c r="I271" s="1"/>
  <c r="J270"/>
  <c r="K270" s="1"/>
  <c r="L270"/>
  <c r="M270" s="1"/>
  <c r="H270"/>
  <c r="I270" s="1"/>
  <c r="D270"/>
  <c r="E270" s="1"/>
  <c r="F270"/>
  <c r="G270" s="1"/>
  <c r="C198" i="25"/>
  <c r="C197"/>
  <c r="C196"/>
  <c r="C195"/>
  <c r="C194"/>
  <c r="C198" i="22"/>
  <c r="C197"/>
  <c r="C196"/>
  <c r="C195"/>
  <c r="C194"/>
  <c r="H269" i="28"/>
  <c r="I269" s="1"/>
  <c r="D269"/>
  <c r="E269" s="1"/>
  <c r="J269"/>
  <c r="K269" s="1"/>
  <c r="F269"/>
  <c r="G269" s="1"/>
  <c r="L269"/>
  <c r="M269" s="1"/>
  <c r="H268"/>
  <c r="I268" s="1"/>
  <c r="F268"/>
  <c r="G268" s="1"/>
  <c r="J268"/>
  <c r="K268" s="1"/>
  <c r="D268"/>
  <c r="E268" s="1"/>
  <c r="L268"/>
  <c r="M268" s="1"/>
  <c r="L267"/>
  <c r="M267" s="1"/>
  <c r="F267"/>
  <c r="G267" s="1"/>
  <c r="D267"/>
  <c r="E267" s="1"/>
  <c r="J267"/>
  <c r="K267" s="1"/>
  <c r="H267"/>
  <c r="I267" s="1"/>
  <c r="F266"/>
  <c r="G266" s="1"/>
  <c r="H266"/>
  <c r="I266" s="1"/>
  <c r="J266"/>
  <c r="K266" s="1"/>
  <c r="D266"/>
  <c r="E266" s="1"/>
  <c r="L266"/>
  <c r="M266" s="1"/>
  <c r="J265"/>
  <c r="K265" s="1"/>
  <c r="H265"/>
  <c r="I265" s="1"/>
  <c r="F265"/>
  <c r="G265" s="1"/>
  <c r="D265"/>
  <c r="L265"/>
  <c r="M265" s="1"/>
  <c r="C193" i="25"/>
  <c r="C191"/>
  <c r="C192" i="22"/>
  <c r="L264" i="28"/>
  <c r="M264" s="1"/>
  <c r="F264"/>
  <c r="G264" s="1"/>
  <c r="D264"/>
  <c r="E264" s="1"/>
  <c r="J264"/>
  <c r="K264" s="1"/>
  <c r="H264"/>
  <c r="I264" s="1"/>
  <c r="H263"/>
  <c r="I263" s="1"/>
  <c r="D263"/>
  <c r="E263" s="1"/>
  <c r="F263"/>
  <c r="G263" s="1"/>
  <c r="J263"/>
  <c r="K263" s="1"/>
  <c r="L263"/>
  <c r="M263" s="1"/>
  <c r="J262"/>
  <c r="K262" s="1"/>
  <c r="D262"/>
  <c r="E262" s="1"/>
  <c r="H262"/>
  <c r="I262" s="1"/>
  <c r="F262"/>
  <c r="G262" s="1"/>
  <c r="L262"/>
  <c r="M262" s="1"/>
  <c r="C192" i="25"/>
  <c r="C193" i="22"/>
  <c r="C191"/>
  <c r="C190" i="25"/>
  <c r="C189"/>
  <c r="C188"/>
  <c r="C187"/>
  <c r="C186"/>
  <c r="C185"/>
  <c r="C184"/>
  <c r="C23" i="31"/>
  <c r="C183" i="25"/>
  <c r="C190" i="22"/>
  <c r="C189"/>
  <c r="C188"/>
  <c r="C187"/>
  <c r="C186"/>
  <c r="C185"/>
  <c r="C184"/>
  <c r="C183"/>
  <c r="F261" i="28"/>
  <c r="G261" s="1"/>
  <c r="H261"/>
  <c r="I261" s="1"/>
  <c r="L261"/>
  <c r="M261" s="1"/>
  <c r="J261"/>
  <c r="K261" s="1"/>
  <c r="D261"/>
  <c r="F260"/>
  <c r="G260" s="1"/>
  <c r="J260"/>
  <c r="K260" s="1"/>
  <c r="L260"/>
  <c r="M260" s="1"/>
  <c r="D260"/>
  <c r="E260" s="1"/>
  <c r="H260"/>
  <c r="I260" s="1"/>
  <c r="F259"/>
  <c r="G259" s="1"/>
  <c r="L259"/>
  <c r="M259" s="1"/>
  <c r="D259"/>
  <c r="E259" s="1"/>
  <c r="H259"/>
  <c r="I259" s="1"/>
  <c r="J259"/>
  <c r="K259" s="1"/>
  <c r="L258"/>
  <c r="M258" s="1"/>
  <c r="F258"/>
  <c r="G258" s="1"/>
  <c r="D258"/>
  <c r="E258" s="1"/>
  <c r="J258"/>
  <c r="K258" s="1"/>
  <c r="H258"/>
  <c r="I258" s="1"/>
  <c r="J257"/>
  <c r="K257" s="1"/>
  <c r="H257"/>
  <c r="I257" s="1"/>
  <c r="L257"/>
  <c r="M257" s="1"/>
  <c r="F257"/>
  <c r="G257" s="1"/>
  <c r="D257"/>
  <c r="J256"/>
  <c r="K256" s="1"/>
  <c r="H256"/>
  <c r="I256" s="1"/>
  <c r="L256"/>
  <c r="M256" s="1"/>
  <c r="F256"/>
  <c r="G256" s="1"/>
  <c r="D256"/>
  <c r="E256" s="1"/>
  <c r="H255"/>
  <c r="I255" s="1"/>
  <c r="D255"/>
  <c r="F255"/>
  <c r="G255" s="1"/>
  <c r="L255"/>
  <c r="M255" s="1"/>
  <c r="J255"/>
  <c r="K255" s="1"/>
  <c r="L254"/>
  <c r="M254" s="1"/>
  <c r="H254"/>
  <c r="I254" s="1"/>
  <c r="F254"/>
  <c r="G254" s="1"/>
  <c r="D254"/>
  <c r="E254" s="1"/>
  <c r="J254"/>
  <c r="K254" s="1"/>
  <c r="C23" i="34"/>
  <c r="D253" i="28"/>
  <c r="J253"/>
  <c r="K253" s="1"/>
  <c r="H253"/>
  <c r="I253" s="1"/>
  <c r="L253"/>
  <c r="M253" s="1"/>
  <c r="F253"/>
  <c r="G253" s="1"/>
  <c r="C23" i="37"/>
  <c r="H246" i="28"/>
  <c r="I246" s="1"/>
  <c r="J246"/>
  <c r="K246" s="1"/>
  <c r="F246"/>
  <c r="G246" s="1"/>
  <c r="L246"/>
  <c r="M246" s="1"/>
  <c r="D246"/>
  <c r="E246" s="1"/>
  <c r="C182" i="22"/>
  <c r="C181"/>
  <c r="L252" i="28"/>
  <c r="M252" s="1"/>
  <c r="J252"/>
  <c r="K252" s="1"/>
  <c r="F252"/>
  <c r="G252" s="1"/>
  <c r="D252"/>
  <c r="H252"/>
  <c r="I252" s="1"/>
  <c r="D250"/>
  <c r="E250" s="1"/>
  <c r="F250"/>
  <c r="G250" s="1"/>
  <c r="H250"/>
  <c r="I250" s="1"/>
  <c r="L250"/>
  <c r="M250" s="1"/>
  <c r="J250"/>
  <c r="K250" s="1"/>
  <c r="H248"/>
  <c r="I248" s="1"/>
  <c r="D248"/>
  <c r="J248"/>
  <c r="K248" s="1"/>
  <c r="F248"/>
  <c r="G248" s="1"/>
  <c r="L248"/>
  <c r="M248" s="1"/>
  <c r="C182" i="25"/>
  <c r="L251" i="28"/>
  <c r="M251" s="1"/>
  <c r="D251"/>
  <c r="J251"/>
  <c r="K251" s="1"/>
  <c r="H251"/>
  <c r="I251" s="1"/>
  <c r="F251"/>
  <c r="G251" s="1"/>
  <c r="F249"/>
  <c r="G249" s="1"/>
  <c r="J249"/>
  <c r="K249" s="1"/>
  <c r="D249"/>
  <c r="E249" s="1"/>
  <c r="L249"/>
  <c r="M249" s="1"/>
  <c r="H249"/>
  <c r="I249" s="1"/>
  <c r="D247"/>
  <c r="E247" s="1"/>
  <c r="J247"/>
  <c r="K247" s="1"/>
  <c r="L247"/>
  <c r="M247" s="1"/>
  <c r="H247"/>
  <c r="I247" s="1"/>
  <c r="F247"/>
  <c r="G247" s="1"/>
  <c r="C181" i="25"/>
  <c r="L244" i="28"/>
  <c r="M244" s="1"/>
  <c r="D244"/>
  <c r="E244" s="1"/>
  <c r="J244"/>
  <c r="K244" s="1"/>
  <c r="H244"/>
  <c r="I244" s="1"/>
  <c r="F244"/>
  <c r="G244" s="1"/>
  <c r="C180" i="25"/>
  <c r="C179" i="22"/>
  <c r="C180"/>
  <c r="H245" i="28"/>
  <c r="I245" s="1"/>
  <c r="D245"/>
  <c r="F245"/>
  <c r="G245" s="1"/>
  <c r="J245"/>
  <c r="K245" s="1"/>
  <c r="L245"/>
  <c r="M245" s="1"/>
  <c r="F243"/>
  <c r="G243" s="1"/>
  <c r="L243"/>
  <c r="M243" s="1"/>
  <c r="H243"/>
  <c r="I243" s="1"/>
  <c r="D243"/>
  <c r="J243"/>
  <c r="K243" s="1"/>
  <c r="C179" i="25"/>
  <c r="C177" i="22"/>
  <c r="C175"/>
  <c r="C173"/>
  <c r="L242" i="28"/>
  <c r="M242" s="1"/>
  <c r="F242"/>
  <c r="G242" s="1"/>
  <c r="J242"/>
  <c r="K242" s="1"/>
  <c r="H242"/>
  <c r="I242" s="1"/>
  <c r="D242"/>
  <c r="E242" s="1"/>
  <c r="C178" i="25"/>
  <c r="J240" i="28"/>
  <c r="K240" s="1"/>
  <c r="D240"/>
  <c r="E240" s="1"/>
  <c r="F240"/>
  <c r="G240" s="1"/>
  <c r="L240"/>
  <c r="M240" s="1"/>
  <c r="H240"/>
  <c r="I240" s="1"/>
  <c r="C176" i="25"/>
  <c r="J238" i="28"/>
  <c r="K238" s="1"/>
  <c r="D238"/>
  <c r="E238" s="1"/>
  <c r="H238"/>
  <c r="I238" s="1"/>
  <c r="L238"/>
  <c r="M238" s="1"/>
  <c r="F238"/>
  <c r="G238" s="1"/>
  <c r="C174" i="25"/>
  <c r="C178" i="22"/>
  <c r="C176"/>
  <c r="C174"/>
  <c r="H241" i="28"/>
  <c r="I241" s="1"/>
  <c r="L241"/>
  <c r="M241" s="1"/>
  <c r="F241"/>
  <c r="G241" s="1"/>
  <c r="D241"/>
  <c r="E241" s="1"/>
  <c r="J241"/>
  <c r="K241" s="1"/>
  <c r="C177" i="25"/>
  <c r="J239" i="28"/>
  <c r="K239" s="1"/>
  <c r="D239"/>
  <c r="E239" s="1"/>
  <c r="L239"/>
  <c r="M239" s="1"/>
  <c r="F239"/>
  <c r="G239" s="1"/>
  <c r="H239"/>
  <c r="I239" s="1"/>
  <c r="C175" i="25"/>
  <c r="C22" i="37"/>
  <c r="J236" i="28"/>
  <c r="K236" s="1"/>
  <c r="D236"/>
  <c r="E236" s="1"/>
  <c r="H236"/>
  <c r="I236" s="1"/>
  <c r="F236"/>
  <c r="G236" s="1"/>
  <c r="L236"/>
  <c r="M236" s="1"/>
  <c r="C172" i="25"/>
  <c r="L234" i="28"/>
  <c r="M234" s="1"/>
  <c r="D234"/>
  <c r="E234" s="1"/>
  <c r="H234"/>
  <c r="I234" s="1"/>
  <c r="F234"/>
  <c r="G234" s="1"/>
  <c r="J234"/>
  <c r="K234" s="1"/>
  <c r="C170" i="25"/>
  <c r="J232" i="28"/>
  <c r="K232" s="1"/>
  <c r="F232"/>
  <c r="G232" s="1"/>
  <c r="D232"/>
  <c r="E232" s="1"/>
  <c r="L232"/>
  <c r="M232" s="1"/>
  <c r="H232"/>
  <c r="I232" s="1"/>
  <c r="C168" i="25"/>
  <c r="F230" i="28"/>
  <c r="G230" s="1"/>
  <c r="L230"/>
  <c r="M230" s="1"/>
  <c r="J230"/>
  <c r="K230" s="1"/>
  <c r="D230"/>
  <c r="E230" s="1"/>
  <c r="H230"/>
  <c r="I230" s="1"/>
  <c r="C22" i="31"/>
  <c r="C166" i="25"/>
  <c r="C171" i="22"/>
  <c r="C167"/>
  <c r="C172"/>
  <c r="C170"/>
  <c r="C168"/>
  <c r="C166"/>
  <c r="C169"/>
  <c r="L237" i="28"/>
  <c r="M237" s="1"/>
  <c r="F237"/>
  <c r="G237" s="1"/>
  <c r="D237"/>
  <c r="E237" s="1"/>
  <c r="H237"/>
  <c r="I237" s="1"/>
  <c r="J237"/>
  <c r="K237" s="1"/>
  <c r="C173" i="25"/>
  <c r="F235" i="28"/>
  <c r="G235" s="1"/>
  <c r="J235"/>
  <c r="K235" s="1"/>
  <c r="H235"/>
  <c r="I235" s="1"/>
  <c r="L235"/>
  <c r="M235" s="1"/>
  <c r="D235"/>
  <c r="E235" s="1"/>
  <c r="C171" i="25"/>
  <c r="J233" i="28"/>
  <c r="K233" s="1"/>
  <c r="L233"/>
  <c r="M233" s="1"/>
  <c r="D233"/>
  <c r="E233" s="1"/>
  <c r="H233"/>
  <c r="I233" s="1"/>
  <c r="F233"/>
  <c r="G233" s="1"/>
  <c r="C169" i="25"/>
  <c r="J231" i="28"/>
  <c r="K231" s="1"/>
  <c r="L231"/>
  <c r="M231" s="1"/>
  <c r="D231"/>
  <c r="E231" s="1"/>
  <c r="F231"/>
  <c r="G231" s="1"/>
  <c r="H231"/>
  <c r="I231" s="1"/>
  <c r="C167" i="25"/>
  <c r="C22" i="34"/>
  <c r="D229" i="28"/>
  <c r="E229" s="1"/>
  <c r="F229"/>
  <c r="G229" s="1"/>
  <c r="H229"/>
  <c r="I229" s="1"/>
  <c r="J229"/>
  <c r="K229" s="1"/>
  <c r="L229"/>
  <c r="M229" s="1"/>
  <c r="C164" i="22"/>
  <c r="J228" i="28"/>
  <c r="K228" s="1"/>
  <c r="L228"/>
  <c r="M228" s="1"/>
  <c r="F228"/>
  <c r="G228" s="1"/>
  <c r="D228"/>
  <c r="E228" s="1"/>
  <c r="H228"/>
  <c r="I228" s="1"/>
  <c r="L226"/>
  <c r="M226" s="1"/>
  <c r="F226"/>
  <c r="G226" s="1"/>
  <c r="H226"/>
  <c r="I226" s="1"/>
  <c r="D226"/>
  <c r="E226" s="1"/>
  <c r="J226"/>
  <c r="K226" s="1"/>
  <c r="J224"/>
  <c r="K224" s="1"/>
  <c r="F224"/>
  <c r="G224" s="1"/>
  <c r="L224"/>
  <c r="M224" s="1"/>
  <c r="D224"/>
  <c r="E224" s="1"/>
  <c r="H224"/>
  <c r="I224" s="1"/>
  <c r="H222"/>
  <c r="I222" s="1"/>
  <c r="F222"/>
  <c r="G222" s="1"/>
  <c r="J222"/>
  <c r="K222" s="1"/>
  <c r="D222"/>
  <c r="E222" s="1"/>
  <c r="L222"/>
  <c r="M222" s="1"/>
  <c r="C165" i="25"/>
  <c r="C165" i="22"/>
  <c r="F227" i="28"/>
  <c r="G227" s="1"/>
  <c r="H227"/>
  <c r="I227" s="1"/>
  <c r="D227"/>
  <c r="E227" s="1"/>
  <c r="L227"/>
  <c r="M227" s="1"/>
  <c r="J227"/>
  <c r="K227" s="1"/>
  <c r="D225"/>
  <c r="E225" s="1"/>
  <c r="L225"/>
  <c r="M225" s="1"/>
  <c r="J225"/>
  <c r="K225" s="1"/>
  <c r="H225"/>
  <c r="I225" s="1"/>
  <c r="F225"/>
  <c r="G225" s="1"/>
  <c r="J223"/>
  <c r="K223" s="1"/>
  <c r="F223"/>
  <c r="G223" s="1"/>
  <c r="H223"/>
  <c r="I223" s="1"/>
  <c r="D223"/>
  <c r="E223" s="1"/>
  <c r="L223"/>
  <c r="M223" s="1"/>
  <c r="C164" i="25"/>
  <c r="C162" i="22"/>
  <c r="J220" i="28"/>
  <c r="K220" s="1"/>
  <c r="F220"/>
  <c r="G220" s="1"/>
  <c r="L220"/>
  <c r="M220" s="1"/>
  <c r="D220"/>
  <c r="E220" s="1"/>
  <c r="H220"/>
  <c r="I220" s="1"/>
  <c r="C163" i="25"/>
  <c r="C163" i="22"/>
  <c r="F221" i="28"/>
  <c r="G221" s="1"/>
  <c r="L221"/>
  <c r="M221" s="1"/>
  <c r="D221"/>
  <c r="E221" s="1"/>
  <c r="H221"/>
  <c r="I221" s="1"/>
  <c r="J221"/>
  <c r="K221" s="1"/>
  <c r="F219"/>
  <c r="G219" s="1"/>
  <c r="D219"/>
  <c r="E219" s="1"/>
  <c r="H219"/>
  <c r="I219" s="1"/>
  <c r="J219"/>
  <c r="K219" s="1"/>
  <c r="L219"/>
  <c r="M219" s="1"/>
  <c r="C162" i="25"/>
  <c r="C160" i="22"/>
  <c r="L218" i="28"/>
  <c r="M218" s="1"/>
  <c r="J218"/>
  <c r="K218" s="1"/>
  <c r="H218"/>
  <c r="I218" s="1"/>
  <c r="F218"/>
  <c r="G218" s="1"/>
  <c r="D218"/>
  <c r="E218" s="1"/>
  <c r="C161" i="25"/>
  <c r="C161" i="22"/>
  <c r="H217" i="28"/>
  <c r="I217" s="1"/>
  <c r="L217"/>
  <c r="M217" s="1"/>
  <c r="F217"/>
  <c r="G217" s="1"/>
  <c r="D217"/>
  <c r="E217" s="1"/>
  <c r="J217"/>
  <c r="K217" s="1"/>
  <c r="C160" i="25"/>
  <c r="C158" i="22"/>
  <c r="C156"/>
  <c r="J216" i="28"/>
  <c r="K216" s="1"/>
  <c r="H216"/>
  <c r="I216" s="1"/>
  <c r="F216"/>
  <c r="G216" s="1"/>
  <c r="L216"/>
  <c r="M216" s="1"/>
  <c r="D216"/>
  <c r="E216" s="1"/>
  <c r="C159" i="25"/>
  <c r="F214" i="28"/>
  <c r="G214" s="1"/>
  <c r="J214"/>
  <c r="K214" s="1"/>
  <c r="D214"/>
  <c r="E214" s="1"/>
  <c r="H214"/>
  <c r="I214" s="1"/>
  <c r="L214"/>
  <c r="M214" s="1"/>
  <c r="C157" i="25"/>
  <c r="C159" i="22"/>
  <c r="C157"/>
  <c r="J215" i="28"/>
  <c r="K215" s="1"/>
  <c r="L215"/>
  <c r="M215" s="1"/>
  <c r="H215"/>
  <c r="I215" s="1"/>
  <c r="D215"/>
  <c r="E215" s="1"/>
  <c r="F215"/>
  <c r="G215" s="1"/>
  <c r="C158" i="25"/>
  <c r="L190" i="28"/>
  <c r="M190" s="1"/>
  <c r="H190"/>
  <c r="I190" s="1"/>
  <c r="D190"/>
  <c r="E190" s="1"/>
  <c r="F190"/>
  <c r="G190" s="1"/>
  <c r="J190"/>
  <c r="K190" s="1"/>
  <c r="F188"/>
  <c r="G188" s="1"/>
  <c r="H188"/>
  <c r="I188" s="1"/>
  <c r="L188"/>
  <c r="M188" s="1"/>
  <c r="D188"/>
  <c r="E188" s="1"/>
  <c r="J188"/>
  <c r="K188" s="1"/>
  <c r="H189"/>
  <c r="I189" s="1"/>
  <c r="L189"/>
  <c r="M189" s="1"/>
  <c r="F189"/>
  <c r="G189" s="1"/>
  <c r="D189"/>
  <c r="E189" s="1"/>
  <c r="J189"/>
  <c r="K189" s="1"/>
  <c r="F187"/>
  <c r="G187" s="1"/>
  <c r="H187"/>
  <c r="I187" s="1"/>
  <c r="L187"/>
  <c r="M187" s="1"/>
  <c r="J187"/>
  <c r="K187" s="1"/>
  <c r="D187"/>
  <c r="C21" i="37"/>
  <c r="J212" i="28"/>
  <c r="K212" s="1"/>
  <c r="H212"/>
  <c r="I212" s="1"/>
  <c r="L212"/>
  <c r="M212" s="1"/>
  <c r="F212"/>
  <c r="G212" s="1"/>
  <c r="D212"/>
  <c r="E212" s="1"/>
  <c r="C155" i="25"/>
  <c r="J208" i="28"/>
  <c r="K208" s="1"/>
  <c r="L208"/>
  <c r="M208" s="1"/>
  <c r="F208"/>
  <c r="G208" s="1"/>
  <c r="H208"/>
  <c r="I208" s="1"/>
  <c r="D208"/>
  <c r="L206"/>
  <c r="M206" s="1"/>
  <c r="H206"/>
  <c r="I206" s="1"/>
  <c r="F206"/>
  <c r="G206" s="1"/>
  <c r="D206"/>
  <c r="E206" s="1"/>
  <c r="J206"/>
  <c r="K206" s="1"/>
  <c r="C149" i="25"/>
  <c r="C155" i="22"/>
  <c r="C153"/>
  <c r="C151"/>
  <c r="C149"/>
  <c r="C154"/>
  <c r="C152"/>
  <c r="C150"/>
  <c r="L210" i="28"/>
  <c r="M210" s="1"/>
  <c r="H210"/>
  <c r="I210" s="1"/>
  <c r="D210"/>
  <c r="E210" s="1"/>
  <c r="F210"/>
  <c r="G210" s="1"/>
  <c r="J210"/>
  <c r="K210" s="1"/>
  <c r="C153" i="25"/>
  <c r="C151"/>
  <c r="C21" i="31"/>
  <c r="H213" i="28"/>
  <c r="I213" s="1"/>
  <c r="J213"/>
  <c r="K213" s="1"/>
  <c r="F213"/>
  <c r="G213" s="1"/>
  <c r="L213"/>
  <c r="M213" s="1"/>
  <c r="D213"/>
  <c r="E213" s="1"/>
  <c r="C156" i="25"/>
  <c r="F211" i="28"/>
  <c r="G211" s="1"/>
  <c r="D211"/>
  <c r="H211"/>
  <c r="I211" s="1"/>
  <c r="L211"/>
  <c r="M211" s="1"/>
  <c r="J211"/>
  <c r="K211" s="1"/>
  <c r="C154" i="25"/>
  <c r="L209" i="28"/>
  <c r="M209" s="1"/>
  <c r="F209"/>
  <c r="G209" s="1"/>
  <c r="D209"/>
  <c r="E209" s="1"/>
  <c r="J209"/>
  <c r="K209" s="1"/>
  <c r="H209"/>
  <c r="I209" s="1"/>
  <c r="C152" i="25"/>
  <c r="J207" i="28"/>
  <c r="K207" s="1"/>
  <c r="D207"/>
  <c r="E207" s="1"/>
  <c r="H207"/>
  <c r="I207" s="1"/>
  <c r="F207"/>
  <c r="G207" s="1"/>
  <c r="L207"/>
  <c r="M207" s="1"/>
  <c r="C150" i="25"/>
  <c r="C21" i="34"/>
  <c r="F205" i="28"/>
  <c r="G205" s="1"/>
  <c r="D205"/>
  <c r="E205" s="1"/>
  <c r="L205"/>
  <c r="M205" s="1"/>
  <c r="H205"/>
  <c r="I205" s="1"/>
  <c r="J205"/>
  <c r="K205" s="1"/>
  <c r="H198"/>
  <c r="I198" s="1"/>
  <c r="J198"/>
  <c r="K198" s="1"/>
  <c r="L198"/>
  <c r="M198" s="1"/>
  <c r="D198"/>
  <c r="E198" s="1"/>
  <c r="F198"/>
  <c r="G198" s="1"/>
  <c r="C146" i="25"/>
  <c r="C148" i="22"/>
  <c r="C146"/>
  <c r="C144"/>
  <c r="C139"/>
  <c r="C142"/>
  <c r="C138"/>
  <c r="C140"/>
  <c r="C141"/>
  <c r="C147"/>
  <c r="C145"/>
  <c r="C143"/>
  <c r="J204" i="28"/>
  <c r="K204" s="1"/>
  <c r="L204"/>
  <c r="M204" s="1"/>
  <c r="D204"/>
  <c r="E204" s="1"/>
  <c r="H204"/>
  <c r="I204" s="1"/>
  <c r="F204"/>
  <c r="G204" s="1"/>
  <c r="L202"/>
  <c r="M202" s="1"/>
  <c r="D202"/>
  <c r="E202" s="1"/>
  <c r="J202"/>
  <c r="K202" s="1"/>
  <c r="F202"/>
  <c r="G202" s="1"/>
  <c r="H202"/>
  <c r="I202" s="1"/>
  <c r="J200"/>
  <c r="K200" s="1"/>
  <c r="F200"/>
  <c r="G200" s="1"/>
  <c r="L200"/>
  <c r="M200" s="1"/>
  <c r="D200"/>
  <c r="H200"/>
  <c r="I200" s="1"/>
  <c r="C148" i="25"/>
  <c r="J196" i="28"/>
  <c r="K196" s="1"/>
  <c r="H196"/>
  <c r="I196" s="1"/>
  <c r="D196"/>
  <c r="E196" s="1"/>
  <c r="F196"/>
  <c r="G196" s="1"/>
  <c r="L196"/>
  <c r="M196" s="1"/>
  <c r="D194"/>
  <c r="E194" s="1"/>
  <c r="L194"/>
  <c r="M194" s="1"/>
  <c r="J194"/>
  <c r="K194" s="1"/>
  <c r="F194"/>
  <c r="G194" s="1"/>
  <c r="H194"/>
  <c r="I194" s="1"/>
  <c r="C144" i="25"/>
  <c r="J192" i="28"/>
  <c r="K192" s="1"/>
  <c r="D192"/>
  <c r="F192"/>
  <c r="G192" s="1"/>
  <c r="L192"/>
  <c r="M192" s="1"/>
  <c r="H192"/>
  <c r="I192" s="1"/>
  <c r="C139" i="25"/>
  <c r="C140"/>
  <c r="C142"/>
  <c r="C138"/>
  <c r="C141"/>
  <c r="F203" i="28"/>
  <c r="G203" s="1"/>
  <c r="L203"/>
  <c r="M203" s="1"/>
  <c r="D203"/>
  <c r="J203"/>
  <c r="K203" s="1"/>
  <c r="H203"/>
  <c r="I203" s="1"/>
  <c r="J201"/>
  <c r="K201" s="1"/>
  <c r="F201"/>
  <c r="G201" s="1"/>
  <c r="D201"/>
  <c r="E201" s="1"/>
  <c r="H201"/>
  <c r="I201" s="1"/>
  <c r="L201"/>
  <c r="M201" s="1"/>
  <c r="J199"/>
  <c r="K199" s="1"/>
  <c r="D199"/>
  <c r="E199" s="1"/>
  <c r="F199"/>
  <c r="G199" s="1"/>
  <c r="H199"/>
  <c r="I199" s="1"/>
  <c r="L199"/>
  <c r="M199" s="1"/>
  <c r="H197"/>
  <c r="I197" s="1"/>
  <c r="F197"/>
  <c r="G197" s="1"/>
  <c r="L197"/>
  <c r="M197" s="1"/>
  <c r="D197"/>
  <c r="E197" s="1"/>
  <c r="J197"/>
  <c r="K197" s="1"/>
  <c r="C147" i="25"/>
  <c r="F195" i="28"/>
  <c r="G195" s="1"/>
  <c r="D195"/>
  <c r="J195"/>
  <c r="K195" s="1"/>
  <c r="H195"/>
  <c r="I195" s="1"/>
  <c r="L195"/>
  <c r="M195" s="1"/>
  <c r="C145" i="25"/>
  <c r="L193" i="28"/>
  <c r="M193" s="1"/>
  <c r="H193"/>
  <c r="I193" s="1"/>
  <c r="J193"/>
  <c r="K193" s="1"/>
  <c r="D193"/>
  <c r="E193" s="1"/>
  <c r="F193"/>
  <c r="G193" s="1"/>
  <c r="C143" i="25"/>
  <c r="H191" i="28"/>
  <c r="I191" s="1"/>
  <c r="L191"/>
  <c r="M191" s="1"/>
  <c r="F191"/>
  <c r="G191" s="1"/>
  <c r="D191"/>
  <c r="E191" s="1"/>
  <c r="J191"/>
  <c r="K191" s="1"/>
  <c r="C137" i="25"/>
  <c r="C133" i="22"/>
  <c r="L186" i="28"/>
  <c r="M186" s="1"/>
  <c r="D186"/>
  <c r="E186" s="1"/>
  <c r="F186"/>
  <c r="G186" s="1"/>
  <c r="J186"/>
  <c r="K186" s="1"/>
  <c r="H186"/>
  <c r="I186" s="1"/>
  <c r="C136" i="25"/>
  <c r="C134"/>
  <c r="J182" i="28"/>
  <c r="K182" s="1"/>
  <c r="H182"/>
  <c r="I182" s="1"/>
  <c r="D182"/>
  <c r="E182" s="1"/>
  <c r="F182"/>
  <c r="G182" s="1"/>
  <c r="L182"/>
  <c r="M182" s="1"/>
  <c r="C20" i="31"/>
  <c r="C132" i="25"/>
  <c r="C20" i="37"/>
  <c r="C136" i="22"/>
  <c r="C134"/>
  <c r="C132"/>
  <c r="C135"/>
  <c r="J185" i="28"/>
  <c r="K185" s="1"/>
  <c r="D185"/>
  <c r="E185" s="1"/>
  <c r="F185"/>
  <c r="G185" s="1"/>
  <c r="H185"/>
  <c r="I185" s="1"/>
  <c r="L185"/>
  <c r="M185" s="1"/>
  <c r="C135" i="25"/>
  <c r="C133"/>
  <c r="C20" i="34"/>
  <c r="D181" i="28"/>
  <c r="E181" s="1"/>
  <c r="L181"/>
  <c r="M181" s="1"/>
  <c r="F181"/>
  <c r="G181" s="1"/>
  <c r="H181"/>
  <c r="I181" s="1"/>
  <c r="J181"/>
  <c r="K181" s="1"/>
  <c r="C130" i="22"/>
  <c r="H180" i="28"/>
  <c r="I180" s="1"/>
  <c r="L180"/>
  <c r="M180" s="1"/>
  <c r="D180"/>
  <c r="E180" s="1"/>
  <c r="J180"/>
  <c r="K180" s="1"/>
  <c r="F180"/>
  <c r="G180" s="1"/>
  <c r="H178"/>
  <c r="I178" s="1"/>
  <c r="D178"/>
  <c r="E178" s="1"/>
  <c r="J178"/>
  <c r="K178" s="1"/>
  <c r="L178"/>
  <c r="M178" s="1"/>
  <c r="F178"/>
  <c r="G178" s="1"/>
  <c r="J176"/>
  <c r="K176" s="1"/>
  <c r="L176"/>
  <c r="M176" s="1"/>
  <c r="F176"/>
  <c r="G176" s="1"/>
  <c r="D176"/>
  <c r="H176"/>
  <c r="I176" s="1"/>
  <c r="D174"/>
  <c r="L174"/>
  <c r="M174" s="1"/>
  <c r="H174"/>
  <c r="I174" s="1"/>
  <c r="J174"/>
  <c r="K174" s="1"/>
  <c r="F174"/>
  <c r="G174" s="1"/>
  <c r="C131" i="25"/>
  <c r="H172" i="28"/>
  <c r="I172" s="1"/>
  <c r="J172"/>
  <c r="K172" s="1"/>
  <c r="F172"/>
  <c r="G172" s="1"/>
  <c r="L172"/>
  <c r="M172" s="1"/>
  <c r="D172"/>
  <c r="E172" s="1"/>
  <c r="C129" i="25"/>
  <c r="F170" i="28"/>
  <c r="G170" s="1"/>
  <c r="L170"/>
  <c r="M170" s="1"/>
  <c r="D170"/>
  <c r="E170" s="1"/>
  <c r="J170"/>
  <c r="K170" s="1"/>
  <c r="H170"/>
  <c r="I170" s="1"/>
  <c r="C127" i="25"/>
  <c r="J168" i="28"/>
  <c r="K168" s="1"/>
  <c r="D168"/>
  <c r="F168"/>
  <c r="G168" s="1"/>
  <c r="L168"/>
  <c r="M168" s="1"/>
  <c r="H168"/>
  <c r="I168" s="1"/>
  <c r="C125" i="25"/>
  <c r="C128" i="22"/>
  <c r="C122"/>
  <c r="C131"/>
  <c r="C129"/>
  <c r="C127"/>
  <c r="C125"/>
  <c r="C126"/>
  <c r="C124"/>
  <c r="F179" i="28"/>
  <c r="G179" s="1"/>
  <c r="H179"/>
  <c r="I179" s="1"/>
  <c r="D179"/>
  <c r="J179"/>
  <c r="K179" s="1"/>
  <c r="L179"/>
  <c r="M179" s="1"/>
  <c r="J177"/>
  <c r="K177" s="1"/>
  <c r="F177"/>
  <c r="G177" s="1"/>
  <c r="L177"/>
  <c r="M177" s="1"/>
  <c r="D177"/>
  <c r="E177" s="1"/>
  <c r="H177"/>
  <c r="I177" s="1"/>
  <c r="D175"/>
  <c r="J175"/>
  <c r="K175" s="1"/>
  <c r="H175"/>
  <c r="I175" s="1"/>
  <c r="L175"/>
  <c r="M175" s="1"/>
  <c r="F175"/>
  <c r="G175" s="1"/>
  <c r="L173"/>
  <c r="M173" s="1"/>
  <c r="D173"/>
  <c r="E173" s="1"/>
  <c r="H173"/>
  <c r="I173" s="1"/>
  <c r="F173"/>
  <c r="G173" s="1"/>
  <c r="J173"/>
  <c r="K173" s="1"/>
  <c r="C130" i="25"/>
  <c r="F171" i="28"/>
  <c r="G171" s="1"/>
  <c r="D171"/>
  <c r="L171"/>
  <c r="M171" s="1"/>
  <c r="H171"/>
  <c r="I171" s="1"/>
  <c r="J171"/>
  <c r="K171" s="1"/>
  <c r="C128" i="25"/>
  <c r="J169" i="28"/>
  <c r="K169" s="1"/>
  <c r="D169"/>
  <c r="E169" s="1"/>
  <c r="H169"/>
  <c r="I169" s="1"/>
  <c r="L169"/>
  <c r="M169" s="1"/>
  <c r="F169"/>
  <c r="G169" s="1"/>
  <c r="C126" i="25"/>
  <c r="L167" i="28"/>
  <c r="M167" s="1"/>
  <c r="D167"/>
  <c r="J167"/>
  <c r="K167" s="1"/>
  <c r="H167"/>
  <c r="I167" s="1"/>
  <c r="F167"/>
  <c r="G167" s="1"/>
  <c r="C124" i="25"/>
  <c r="C19" i="37"/>
  <c r="F166" i="28"/>
  <c r="G166" s="1"/>
  <c r="H166"/>
  <c r="I166" s="1"/>
  <c r="D166"/>
  <c r="E166" s="1"/>
  <c r="J166"/>
  <c r="K166" s="1"/>
  <c r="L166"/>
  <c r="M166" s="1"/>
  <c r="C123" i="25"/>
  <c r="J164" i="28"/>
  <c r="K164" s="1"/>
  <c r="F164"/>
  <c r="G164" s="1"/>
  <c r="D164"/>
  <c r="E164" s="1"/>
  <c r="H164"/>
  <c r="I164" s="1"/>
  <c r="L164"/>
  <c r="M164" s="1"/>
  <c r="C121" i="25"/>
  <c r="L162" i="28"/>
  <c r="M162" s="1"/>
  <c r="J162"/>
  <c r="K162" s="1"/>
  <c r="F162"/>
  <c r="G162" s="1"/>
  <c r="D162"/>
  <c r="E162" s="1"/>
  <c r="H162"/>
  <c r="I162" s="1"/>
  <c r="C119" i="25"/>
  <c r="J160" i="28"/>
  <c r="K160" s="1"/>
  <c r="D160"/>
  <c r="L160"/>
  <c r="M160" s="1"/>
  <c r="H160"/>
  <c r="I160" s="1"/>
  <c r="F160"/>
  <c r="G160" s="1"/>
  <c r="C117" i="25"/>
  <c r="L158" i="28"/>
  <c r="M158" s="1"/>
  <c r="D158"/>
  <c r="E158" s="1"/>
  <c r="H158"/>
  <c r="I158" s="1"/>
  <c r="F158"/>
  <c r="G158" s="1"/>
  <c r="J158"/>
  <c r="K158" s="1"/>
  <c r="C19" i="31"/>
  <c r="C115" i="25"/>
  <c r="C120" i="22"/>
  <c r="C118"/>
  <c r="C116"/>
  <c r="C123"/>
  <c r="C121"/>
  <c r="C119"/>
  <c r="C117"/>
  <c r="C115"/>
  <c r="F165" i="28"/>
  <c r="G165" s="1"/>
  <c r="J165"/>
  <c r="K165" s="1"/>
  <c r="H165"/>
  <c r="I165" s="1"/>
  <c r="D165"/>
  <c r="E165" s="1"/>
  <c r="L165"/>
  <c r="M165" s="1"/>
  <c r="C122" i="25"/>
  <c r="F163" i="28"/>
  <c r="G163" s="1"/>
  <c r="H163"/>
  <c r="I163" s="1"/>
  <c r="L163"/>
  <c r="M163" s="1"/>
  <c r="D163"/>
  <c r="J163"/>
  <c r="K163" s="1"/>
  <c r="C120" i="25"/>
  <c r="J161" i="28"/>
  <c r="K161" s="1"/>
  <c r="H161"/>
  <c r="I161" s="1"/>
  <c r="L161"/>
  <c r="M161" s="1"/>
  <c r="F161"/>
  <c r="G161" s="1"/>
  <c r="D161"/>
  <c r="E161" s="1"/>
  <c r="C118" i="25"/>
  <c r="L159" i="28"/>
  <c r="M159" s="1"/>
  <c r="D159"/>
  <c r="E159" s="1"/>
  <c r="F159"/>
  <c r="G159" s="1"/>
  <c r="H159"/>
  <c r="I159" s="1"/>
  <c r="J159"/>
  <c r="K159" s="1"/>
  <c r="C116" i="25"/>
  <c r="C19" i="34"/>
  <c r="J157" i="28"/>
  <c r="K157" s="1"/>
  <c r="L157"/>
  <c r="M157" s="1"/>
  <c r="D157"/>
  <c r="H157"/>
  <c r="I157" s="1"/>
  <c r="F157"/>
  <c r="G157" s="1"/>
  <c r="C111" i="22"/>
  <c r="C107"/>
  <c r="C103"/>
  <c r="C18" i="37"/>
  <c r="F156" i="28"/>
  <c r="G156" s="1"/>
  <c r="J156"/>
  <c r="K156" s="1"/>
  <c r="H156"/>
  <c r="I156" s="1"/>
  <c r="D156"/>
  <c r="L156"/>
  <c r="M156" s="1"/>
  <c r="J152"/>
  <c r="K152" s="1"/>
  <c r="D152"/>
  <c r="E152" s="1"/>
  <c r="L152"/>
  <c r="M152" s="1"/>
  <c r="H152"/>
  <c r="I152" s="1"/>
  <c r="F152"/>
  <c r="G152" s="1"/>
  <c r="F148"/>
  <c r="G148" s="1"/>
  <c r="L148"/>
  <c r="M148" s="1"/>
  <c r="D148"/>
  <c r="E148" s="1"/>
  <c r="J148"/>
  <c r="K148" s="1"/>
  <c r="H148"/>
  <c r="I148" s="1"/>
  <c r="C112" i="25"/>
  <c r="J144" i="28"/>
  <c r="K144" s="1"/>
  <c r="F144"/>
  <c r="G144" s="1"/>
  <c r="H144"/>
  <c r="I144" s="1"/>
  <c r="L144"/>
  <c r="M144" s="1"/>
  <c r="D144"/>
  <c r="C108" i="25"/>
  <c r="F142" i="28"/>
  <c r="G142" s="1"/>
  <c r="J142"/>
  <c r="K142" s="1"/>
  <c r="D142"/>
  <c r="E142" s="1"/>
  <c r="L142"/>
  <c r="M142" s="1"/>
  <c r="H142"/>
  <c r="I142" s="1"/>
  <c r="F140"/>
  <c r="G140" s="1"/>
  <c r="H140"/>
  <c r="I140" s="1"/>
  <c r="L140"/>
  <c r="M140" s="1"/>
  <c r="D140"/>
  <c r="J140"/>
  <c r="K140" s="1"/>
  <c r="C104" i="25"/>
  <c r="F138" i="28"/>
  <c r="G138" s="1"/>
  <c r="J138"/>
  <c r="K138" s="1"/>
  <c r="L138"/>
  <c r="M138" s="1"/>
  <c r="H138"/>
  <c r="I138" s="1"/>
  <c r="D138"/>
  <c r="E138" s="1"/>
  <c r="C102" i="25"/>
  <c r="J136" i="28"/>
  <c r="K136" s="1"/>
  <c r="L136"/>
  <c r="M136" s="1"/>
  <c r="H136"/>
  <c r="I136" s="1"/>
  <c r="D136"/>
  <c r="E136" s="1"/>
  <c r="F136"/>
  <c r="G136" s="1"/>
  <c r="C100" i="25"/>
  <c r="H134" i="28"/>
  <c r="I134" s="1"/>
  <c r="J134"/>
  <c r="K134" s="1"/>
  <c r="D134"/>
  <c r="E134" s="1"/>
  <c r="F134"/>
  <c r="G134" s="1"/>
  <c r="L134"/>
  <c r="M134" s="1"/>
  <c r="C18" i="31"/>
  <c r="C98" i="25"/>
  <c r="C113" i="22"/>
  <c r="C109"/>
  <c r="C105"/>
  <c r="C101"/>
  <c r="C99"/>
  <c r="J154" i="28"/>
  <c r="K154" s="1"/>
  <c r="H154"/>
  <c r="I154" s="1"/>
  <c r="L154"/>
  <c r="M154" s="1"/>
  <c r="F154"/>
  <c r="G154" s="1"/>
  <c r="D154"/>
  <c r="E154" s="1"/>
  <c r="H150"/>
  <c r="I150" s="1"/>
  <c r="D150"/>
  <c r="E150" s="1"/>
  <c r="J150"/>
  <c r="K150" s="1"/>
  <c r="L150"/>
  <c r="M150" s="1"/>
  <c r="F150"/>
  <c r="G150" s="1"/>
  <c r="C114" i="25"/>
  <c r="F146" i="28"/>
  <c r="G146" s="1"/>
  <c r="D146"/>
  <c r="E146" s="1"/>
  <c r="L146"/>
  <c r="M146" s="1"/>
  <c r="H146"/>
  <c r="I146" s="1"/>
  <c r="J146"/>
  <c r="K146" s="1"/>
  <c r="C110" i="25"/>
  <c r="C106"/>
  <c r="C114" i="22"/>
  <c r="C112"/>
  <c r="C110"/>
  <c r="C108"/>
  <c r="C106"/>
  <c r="C104"/>
  <c r="C102"/>
  <c r="C100"/>
  <c r="C98"/>
  <c r="L155" i="28"/>
  <c r="M155" s="1"/>
  <c r="H155"/>
  <c r="I155" s="1"/>
  <c r="F155"/>
  <c r="G155" s="1"/>
  <c r="D155"/>
  <c r="E155" s="1"/>
  <c r="J155"/>
  <c r="K155" s="1"/>
  <c r="F153"/>
  <c r="G153" s="1"/>
  <c r="H153"/>
  <c r="I153" s="1"/>
  <c r="L153"/>
  <c r="M153" s="1"/>
  <c r="J153"/>
  <c r="K153" s="1"/>
  <c r="D153"/>
  <c r="E153" s="1"/>
  <c r="L151"/>
  <c r="M151" s="1"/>
  <c r="J151"/>
  <c r="K151" s="1"/>
  <c r="H151"/>
  <c r="I151" s="1"/>
  <c r="F151"/>
  <c r="G151" s="1"/>
  <c r="D151"/>
  <c r="E151" s="1"/>
  <c r="H149"/>
  <c r="I149" s="1"/>
  <c r="F149"/>
  <c r="G149" s="1"/>
  <c r="L149"/>
  <c r="M149" s="1"/>
  <c r="J149"/>
  <c r="K149" s="1"/>
  <c r="D149"/>
  <c r="E149" s="1"/>
  <c r="C113" i="25"/>
  <c r="J147" i="28"/>
  <c r="K147" s="1"/>
  <c r="H147"/>
  <c r="I147" s="1"/>
  <c r="F147"/>
  <c r="G147" s="1"/>
  <c r="L147"/>
  <c r="M147" s="1"/>
  <c r="D147"/>
  <c r="E147" s="1"/>
  <c r="C111" i="25"/>
  <c r="H145" i="28"/>
  <c r="I145" s="1"/>
  <c r="F145"/>
  <c r="G145" s="1"/>
  <c r="L145"/>
  <c r="M145" s="1"/>
  <c r="D145"/>
  <c r="E145" s="1"/>
  <c r="J145"/>
  <c r="K145" s="1"/>
  <c r="C109" i="25"/>
  <c r="J143" i="28"/>
  <c r="K143" s="1"/>
  <c r="L143"/>
  <c r="M143" s="1"/>
  <c r="F143"/>
  <c r="G143" s="1"/>
  <c r="H143"/>
  <c r="I143" s="1"/>
  <c r="D143"/>
  <c r="E143" s="1"/>
  <c r="C107" i="25"/>
  <c r="D141" i="28"/>
  <c r="E141" s="1"/>
  <c r="H141"/>
  <c r="I141" s="1"/>
  <c r="J141"/>
  <c r="K141" s="1"/>
  <c r="F141"/>
  <c r="G141" s="1"/>
  <c r="L141"/>
  <c r="M141" s="1"/>
  <c r="C105" i="25"/>
  <c r="J139" i="28"/>
  <c r="K139" s="1"/>
  <c r="D139"/>
  <c r="E139" s="1"/>
  <c r="H139"/>
  <c r="I139" s="1"/>
  <c r="F139"/>
  <c r="G139" s="1"/>
  <c r="L139"/>
  <c r="M139" s="1"/>
  <c r="C103" i="25"/>
  <c r="H137" i="28"/>
  <c r="I137" s="1"/>
  <c r="J137"/>
  <c r="K137" s="1"/>
  <c r="D137"/>
  <c r="E137" s="1"/>
  <c r="F137"/>
  <c r="G137" s="1"/>
  <c r="L137"/>
  <c r="M137" s="1"/>
  <c r="C101" i="25"/>
  <c r="J135" i="28"/>
  <c r="K135" s="1"/>
  <c r="L135"/>
  <c r="M135" s="1"/>
  <c r="H135"/>
  <c r="I135" s="1"/>
  <c r="F135"/>
  <c r="G135" s="1"/>
  <c r="D135"/>
  <c r="E135" s="1"/>
  <c r="C99" i="25"/>
  <c r="C18" i="34"/>
  <c r="J133" i="28"/>
  <c r="K133" s="1"/>
  <c r="L133"/>
  <c r="M133" s="1"/>
  <c r="F133"/>
  <c r="G133" s="1"/>
  <c r="H133"/>
  <c r="I133" s="1"/>
  <c r="D133"/>
  <c r="J132"/>
  <c r="K132" s="1"/>
  <c r="F132"/>
  <c r="G132" s="1"/>
  <c r="L132"/>
  <c r="M132" s="1"/>
  <c r="H132"/>
  <c r="I132" s="1"/>
  <c r="D132"/>
  <c r="E132" s="1"/>
  <c r="H130"/>
  <c r="I130" s="1"/>
  <c r="J130"/>
  <c r="K130" s="1"/>
  <c r="D130"/>
  <c r="L130"/>
  <c r="M130" s="1"/>
  <c r="F130"/>
  <c r="G130" s="1"/>
  <c r="F128"/>
  <c r="G128" s="1"/>
  <c r="H128"/>
  <c r="I128" s="1"/>
  <c r="D128"/>
  <c r="E128" s="1"/>
  <c r="J128"/>
  <c r="K128" s="1"/>
  <c r="L128"/>
  <c r="M128" s="1"/>
  <c r="C97" i="25"/>
  <c r="J124" i="28"/>
  <c r="K124" s="1"/>
  <c r="F124"/>
  <c r="G124" s="1"/>
  <c r="H124"/>
  <c r="I124" s="1"/>
  <c r="D124"/>
  <c r="E124" s="1"/>
  <c r="L124"/>
  <c r="M124" s="1"/>
  <c r="C95" i="25"/>
  <c r="H122" i="28"/>
  <c r="I122" s="1"/>
  <c r="D122"/>
  <c r="J122"/>
  <c r="K122" s="1"/>
  <c r="L122"/>
  <c r="M122" s="1"/>
  <c r="F122"/>
  <c r="G122" s="1"/>
  <c r="C93" i="25"/>
  <c r="F120" i="28"/>
  <c r="G120" s="1"/>
  <c r="J120"/>
  <c r="K120" s="1"/>
  <c r="H120"/>
  <c r="I120" s="1"/>
  <c r="L120"/>
  <c r="M120" s="1"/>
  <c r="D120"/>
  <c r="E120" s="1"/>
  <c r="C91" i="25"/>
  <c r="H118" i="28"/>
  <c r="I118" s="1"/>
  <c r="J118"/>
  <c r="K118" s="1"/>
  <c r="D118"/>
  <c r="E118" s="1"/>
  <c r="F118"/>
  <c r="G118" s="1"/>
  <c r="L118"/>
  <c r="M118" s="1"/>
  <c r="C89" i="25"/>
  <c r="J116" i="28"/>
  <c r="K116" s="1"/>
  <c r="L116"/>
  <c r="M116" s="1"/>
  <c r="D116"/>
  <c r="E116" s="1"/>
  <c r="F116"/>
  <c r="G116" s="1"/>
  <c r="H116"/>
  <c r="I116" s="1"/>
  <c r="C87" i="25"/>
  <c r="H114" i="28"/>
  <c r="I114" s="1"/>
  <c r="D114"/>
  <c r="J114"/>
  <c r="K114" s="1"/>
  <c r="L114"/>
  <c r="M114" s="1"/>
  <c r="F114"/>
  <c r="G114" s="1"/>
  <c r="C85" i="25"/>
  <c r="J112" i="28"/>
  <c r="K112" s="1"/>
  <c r="D112"/>
  <c r="E112" s="1"/>
  <c r="F112"/>
  <c r="G112" s="1"/>
  <c r="L112"/>
  <c r="M112" s="1"/>
  <c r="H112"/>
  <c r="I112" s="1"/>
  <c r="C83" i="25"/>
  <c r="F110" i="28"/>
  <c r="G110" s="1"/>
  <c r="H110"/>
  <c r="I110" s="1"/>
  <c r="J110"/>
  <c r="K110" s="1"/>
  <c r="L110"/>
  <c r="M110" s="1"/>
  <c r="D110"/>
  <c r="E110" s="1"/>
  <c r="C17" i="31"/>
  <c r="C81" i="25"/>
  <c r="C96" i="22"/>
  <c r="C92"/>
  <c r="C88"/>
  <c r="C84"/>
  <c r="C17" i="37"/>
  <c r="H126" i="28"/>
  <c r="I126" s="1"/>
  <c r="J126"/>
  <c r="K126" s="1"/>
  <c r="L126"/>
  <c r="M126" s="1"/>
  <c r="F126"/>
  <c r="G126" s="1"/>
  <c r="D126"/>
  <c r="E126" s="1"/>
  <c r="C97" i="22"/>
  <c r="C95"/>
  <c r="C93"/>
  <c r="C91"/>
  <c r="C89"/>
  <c r="C87"/>
  <c r="C85"/>
  <c r="C83"/>
  <c r="C81"/>
  <c r="C94"/>
  <c r="C90"/>
  <c r="C86"/>
  <c r="L131" i="28"/>
  <c r="M131" s="1"/>
  <c r="F131"/>
  <c r="G131" s="1"/>
  <c r="J131"/>
  <c r="K131" s="1"/>
  <c r="D131"/>
  <c r="E131" s="1"/>
  <c r="H131"/>
  <c r="I131" s="1"/>
  <c r="H129"/>
  <c r="I129" s="1"/>
  <c r="D129"/>
  <c r="E129" s="1"/>
  <c r="J129"/>
  <c r="K129" s="1"/>
  <c r="L129"/>
  <c r="M129" s="1"/>
  <c r="F129"/>
  <c r="G129" s="1"/>
  <c r="F127"/>
  <c r="G127" s="1"/>
  <c r="H127"/>
  <c r="I127" s="1"/>
  <c r="D127"/>
  <c r="E127" s="1"/>
  <c r="J127"/>
  <c r="K127" s="1"/>
  <c r="L127"/>
  <c r="M127" s="1"/>
  <c r="J125"/>
  <c r="K125" s="1"/>
  <c r="F125"/>
  <c r="G125" s="1"/>
  <c r="H125"/>
  <c r="I125" s="1"/>
  <c r="L125"/>
  <c r="M125" s="1"/>
  <c r="D125"/>
  <c r="C96" i="25"/>
  <c r="F123" i="28"/>
  <c r="G123" s="1"/>
  <c r="D123"/>
  <c r="E123" s="1"/>
  <c r="H123"/>
  <c r="I123" s="1"/>
  <c r="L123"/>
  <c r="M123" s="1"/>
  <c r="J123"/>
  <c r="K123" s="1"/>
  <c r="C94" i="25"/>
  <c r="L121" i="28"/>
  <c r="M121" s="1"/>
  <c r="H121"/>
  <c r="I121" s="1"/>
  <c r="F121"/>
  <c r="G121" s="1"/>
  <c r="D121"/>
  <c r="E121" s="1"/>
  <c r="J121"/>
  <c r="K121" s="1"/>
  <c r="C92" i="25"/>
  <c r="J119" i="28"/>
  <c r="K119" s="1"/>
  <c r="L119"/>
  <c r="M119" s="1"/>
  <c r="D119"/>
  <c r="F119"/>
  <c r="G119" s="1"/>
  <c r="H119"/>
  <c r="I119" s="1"/>
  <c r="C90" i="25"/>
  <c r="J117" i="28"/>
  <c r="K117" s="1"/>
  <c r="D117"/>
  <c r="E117" s="1"/>
  <c r="F117"/>
  <c r="G117" s="1"/>
  <c r="H117"/>
  <c r="I117" s="1"/>
  <c r="L117"/>
  <c r="M117" s="1"/>
  <c r="C88" i="25"/>
  <c r="H115" i="28"/>
  <c r="I115" s="1"/>
  <c r="J115"/>
  <c r="K115" s="1"/>
  <c r="D115"/>
  <c r="E115" s="1"/>
  <c r="F115"/>
  <c r="G115" s="1"/>
  <c r="L115"/>
  <c r="M115" s="1"/>
  <c r="C86" i="25"/>
  <c r="L113" i="28"/>
  <c r="M113" s="1"/>
  <c r="J113"/>
  <c r="K113" s="1"/>
  <c r="F113"/>
  <c r="G113" s="1"/>
  <c r="D113"/>
  <c r="E113" s="1"/>
  <c r="H113"/>
  <c r="I113" s="1"/>
  <c r="C84" i="25"/>
  <c r="L111" i="28"/>
  <c r="M111" s="1"/>
  <c r="J111"/>
  <c r="K111" s="1"/>
  <c r="F111"/>
  <c r="G111" s="1"/>
  <c r="H111"/>
  <c r="I111" s="1"/>
  <c r="D111"/>
  <c r="E111" s="1"/>
  <c r="C82" i="25"/>
  <c r="C17" i="34"/>
  <c r="J109" i="28"/>
  <c r="K109" s="1"/>
  <c r="F109"/>
  <c r="G109" s="1"/>
  <c r="H109"/>
  <c r="I109" s="1"/>
  <c r="D109"/>
  <c r="L109"/>
  <c r="M109" s="1"/>
  <c r="C79" i="22"/>
  <c r="J108" i="28"/>
  <c r="K108" s="1"/>
  <c r="F108"/>
  <c r="G108" s="1"/>
  <c r="L108"/>
  <c r="M108" s="1"/>
  <c r="H108"/>
  <c r="I108" s="1"/>
  <c r="D108"/>
  <c r="E108" s="1"/>
  <c r="H106"/>
  <c r="I106" s="1"/>
  <c r="F106"/>
  <c r="G106" s="1"/>
  <c r="D106"/>
  <c r="L106"/>
  <c r="M106" s="1"/>
  <c r="J106"/>
  <c r="K106" s="1"/>
  <c r="J104"/>
  <c r="K104" s="1"/>
  <c r="F104"/>
  <c r="G104" s="1"/>
  <c r="D104"/>
  <c r="E104" s="1"/>
  <c r="L104"/>
  <c r="M104" s="1"/>
  <c r="H104"/>
  <c r="I104" s="1"/>
  <c r="F102"/>
  <c r="G102" s="1"/>
  <c r="H102"/>
  <c r="I102" s="1"/>
  <c r="L102"/>
  <c r="M102" s="1"/>
  <c r="D102"/>
  <c r="E102" s="1"/>
  <c r="J102"/>
  <c r="K102" s="1"/>
  <c r="C80" i="25"/>
  <c r="C80" i="22"/>
  <c r="J107" i="28"/>
  <c r="K107" s="1"/>
  <c r="D107"/>
  <c r="E107" s="1"/>
  <c r="F107"/>
  <c r="G107" s="1"/>
  <c r="H107"/>
  <c r="I107" s="1"/>
  <c r="L107"/>
  <c r="M107" s="1"/>
  <c r="F105"/>
  <c r="G105" s="1"/>
  <c r="J105"/>
  <c r="K105" s="1"/>
  <c r="L105"/>
  <c r="M105" s="1"/>
  <c r="D105"/>
  <c r="E105" s="1"/>
  <c r="H105"/>
  <c r="I105" s="1"/>
  <c r="F103"/>
  <c r="G103" s="1"/>
  <c r="H103"/>
  <c r="I103" s="1"/>
  <c r="J103"/>
  <c r="K103" s="1"/>
  <c r="L103"/>
  <c r="M103" s="1"/>
  <c r="D103"/>
  <c r="E103" s="1"/>
  <c r="C79" i="25"/>
  <c r="C75" i="22"/>
  <c r="H100" i="28"/>
  <c r="I100" s="1"/>
  <c r="F100"/>
  <c r="G100" s="1"/>
  <c r="J100"/>
  <c r="K100" s="1"/>
  <c r="L100"/>
  <c r="M100" s="1"/>
  <c r="D100"/>
  <c r="E100" s="1"/>
  <c r="C78" i="25"/>
  <c r="C76"/>
  <c r="C78" i="22"/>
  <c r="C77"/>
  <c r="J101" i="28"/>
  <c r="K101" s="1"/>
  <c r="D101"/>
  <c r="L101"/>
  <c r="M101" s="1"/>
  <c r="F101"/>
  <c r="G101" s="1"/>
  <c r="H101"/>
  <c r="I101" s="1"/>
  <c r="F99"/>
  <c r="G99" s="1"/>
  <c r="H99"/>
  <c r="I99" s="1"/>
  <c r="D99"/>
  <c r="E99" s="1"/>
  <c r="J99"/>
  <c r="K99" s="1"/>
  <c r="L99"/>
  <c r="M99" s="1"/>
  <c r="C77" i="25"/>
  <c r="H98" i="28"/>
  <c r="I98" s="1"/>
  <c r="D98"/>
  <c r="J98"/>
  <c r="K98" s="1"/>
  <c r="L98"/>
  <c r="M98" s="1"/>
  <c r="F98"/>
  <c r="G98" s="1"/>
  <c r="C74" i="25"/>
  <c r="C76" i="22"/>
  <c r="L97" i="28"/>
  <c r="M97" s="1"/>
  <c r="J97"/>
  <c r="K97" s="1"/>
  <c r="D97"/>
  <c r="E97" s="1"/>
  <c r="H97"/>
  <c r="I97" s="1"/>
  <c r="F97"/>
  <c r="G97" s="1"/>
  <c r="C75" i="25"/>
  <c r="C73" i="22"/>
  <c r="C74"/>
  <c r="J96" i="28"/>
  <c r="K96" s="1"/>
  <c r="L96"/>
  <c r="M96" s="1"/>
  <c r="D96"/>
  <c r="E96" s="1"/>
  <c r="H96"/>
  <c r="I96" s="1"/>
  <c r="F96"/>
  <c r="G96" s="1"/>
  <c r="C72" i="25"/>
  <c r="J95" i="28"/>
  <c r="K95" s="1"/>
  <c r="H95"/>
  <c r="I95" s="1"/>
  <c r="F95"/>
  <c r="G95" s="1"/>
  <c r="L95"/>
  <c r="M95" s="1"/>
  <c r="D95"/>
  <c r="E95" s="1"/>
  <c r="C73" i="25"/>
  <c r="H75" i="28"/>
  <c r="I75" s="1"/>
  <c r="L75"/>
  <c r="M75" s="1"/>
  <c r="F75"/>
  <c r="G75" s="1"/>
  <c r="D75"/>
  <c r="E75" s="1"/>
  <c r="J75"/>
  <c r="K75" s="1"/>
  <c r="F76"/>
  <c r="G76" s="1"/>
  <c r="L76"/>
  <c r="M76" s="1"/>
  <c r="D76"/>
  <c r="E76" s="1"/>
  <c r="H76"/>
  <c r="I76" s="1"/>
  <c r="J76"/>
  <c r="K76" s="1"/>
  <c r="C60" i="22"/>
  <c r="C67"/>
  <c r="C16" i="37"/>
  <c r="C70" i="25"/>
  <c r="D88" i="28"/>
  <c r="E88" s="1"/>
  <c r="J88"/>
  <c r="K88" s="1"/>
  <c r="H88"/>
  <c r="I88" s="1"/>
  <c r="F88"/>
  <c r="G88" s="1"/>
  <c r="L88"/>
  <c r="M88" s="1"/>
  <c r="C16" i="31"/>
  <c r="C72" i="22"/>
  <c r="C70"/>
  <c r="C68"/>
  <c r="C66"/>
  <c r="C64"/>
  <c r="C71"/>
  <c r="C69"/>
  <c r="C65"/>
  <c r="H94" i="28"/>
  <c r="I94" s="1"/>
  <c r="F94"/>
  <c r="G94" s="1"/>
  <c r="D94"/>
  <c r="E94" s="1"/>
  <c r="L94"/>
  <c r="M94" s="1"/>
  <c r="J94"/>
  <c r="K94" s="1"/>
  <c r="F92"/>
  <c r="G92" s="1"/>
  <c r="J92"/>
  <c r="K92" s="1"/>
  <c r="L92"/>
  <c r="M92" s="1"/>
  <c r="D92"/>
  <c r="E92" s="1"/>
  <c r="H92"/>
  <c r="I92" s="1"/>
  <c r="H90"/>
  <c r="I90" s="1"/>
  <c r="L90"/>
  <c r="M90" s="1"/>
  <c r="D90"/>
  <c r="J90"/>
  <c r="K90" s="1"/>
  <c r="F90"/>
  <c r="G90" s="1"/>
  <c r="C68" i="25"/>
  <c r="C66"/>
  <c r="H86" i="28"/>
  <c r="I86" s="1"/>
  <c r="L86"/>
  <c r="M86" s="1"/>
  <c r="D86"/>
  <c r="E86" s="1"/>
  <c r="J86"/>
  <c r="K86" s="1"/>
  <c r="F86"/>
  <c r="G86" s="1"/>
  <c r="C64" i="25"/>
  <c r="J93" i="28"/>
  <c r="K93" s="1"/>
  <c r="F93"/>
  <c r="G93" s="1"/>
  <c r="D93"/>
  <c r="H93"/>
  <c r="I93" s="1"/>
  <c r="L93"/>
  <c r="M93" s="1"/>
  <c r="C71" i="25"/>
  <c r="F91" i="28"/>
  <c r="G91" s="1"/>
  <c r="L91"/>
  <c r="M91" s="1"/>
  <c r="J91"/>
  <c r="K91" s="1"/>
  <c r="D91"/>
  <c r="E91" s="1"/>
  <c r="H91"/>
  <c r="I91" s="1"/>
  <c r="C69" i="25"/>
  <c r="D89" i="28"/>
  <c r="H89"/>
  <c r="I89" s="1"/>
  <c r="J89"/>
  <c r="K89" s="1"/>
  <c r="F89"/>
  <c r="G89" s="1"/>
  <c r="L89"/>
  <c r="M89" s="1"/>
  <c r="C67" i="25"/>
  <c r="J87" i="28"/>
  <c r="K87" s="1"/>
  <c r="H87"/>
  <c r="I87" s="1"/>
  <c r="L87"/>
  <c r="M87" s="1"/>
  <c r="F87"/>
  <c r="G87" s="1"/>
  <c r="D87"/>
  <c r="E87" s="1"/>
  <c r="C65" i="25"/>
  <c r="C16" i="34"/>
  <c r="J85" i="28"/>
  <c r="K85" s="1"/>
  <c r="F85"/>
  <c r="G85" s="1"/>
  <c r="L85"/>
  <c r="M85" s="1"/>
  <c r="H85"/>
  <c r="I85" s="1"/>
  <c r="D85"/>
  <c r="E85" s="1"/>
  <c r="J83"/>
  <c r="K83" s="1"/>
  <c r="D83"/>
  <c r="E83" s="1"/>
  <c r="F83"/>
  <c r="G83" s="1"/>
  <c r="L83"/>
  <c r="M83" s="1"/>
  <c r="H83"/>
  <c r="I83" s="1"/>
  <c r="L81"/>
  <c r="M81" s="1"/>
  <c r="D81"/>
  <c r="J81"/>
  <c r="K81" s="1"/>
  <c r="F81"/>
  <c r="G81" s="1"/>
  <c r="H81"/>
  <c r="I81" s="1"/>
  <c r="D79"/>
  <c r="E79" s="1"/>
  <c r="H79"/>
  <c r="I79" s="1"/>
  <c r="F79"/>
  <c r="G79" s="1"/>
  <c r="L79"/>
  <c r="M79" s="1"/>
  <c r="J79"/>
  <c r="K79" s="1"/>
  <c r="F84"/>
  <c r="G84" s="1"/>
  <c r="J84"/>
  <c r="K84" s="1"/>
  <c r="H84"/>
  <c r="I84" s="1"/>
  <c r="L84"/>
  <c r="M84" s="1"/>
  <c r="D84"/>
  <c r="E84" s="1"/>
  <c r="H82"/>
  <c r="I82" s="1"/>
  <c r="J82"/>
  <c r="K82" s="1"/>
  <c r="L82"/>
  <c r="M82" s="1"/>
  <c r="F82"/>
  <c r="G82" s="1"/>
  <c r="D82"/>
  <c r="F80"/>
  <c r="G80" s="1"/>
  <c r="J80"/>
  <c r="K80" s="1"/>
  <c r="L80"/>
  <c r="M80" s="1"/>
  <c r="D80"/>
  <c r="E80" s="1"/>
  <c r="H80"/>
  <c r="I80" s="1"/>
  <c r="H78"/>
  <c r="I78" s="1"/>
  <c r="D78"/>
  <c r="E78" s="1"/>
  <c r="J78"/>
  <c r="K78" s="1"/>
  <c r="L78"/>
  <c r="M78" s="1"/>
  <c r="F78"/>
  <c r="G78" s="1"/>
  <c r="J77"/>
  <c r="K77" s="1"/>
  <c r="D77"/>
  <c r="E77" s="1"/>
  <c r="L77"/>
  <c r="M77" s="1"/>
  <c r="F77"/>
  <c r="G77" s="1"/>
  <c r="H77"/>
  <c r="I77" s="1"/>
  <c r="C60" i="25"/>
  <c r="C63" i="22"/>
  <c r="C62"/>
  <c r="C61"/>
  <c r="C63" i="25"/>
  <c r="C62"/>
  <c r="C61"/>
  <c r="H74" i="28"/>
  <c r="I74" s="1"/>
  <c r="D74"/>
  <c r="F74"/>
  <c r="G74" s="1"/>
  <c r="L74"/>
  <c r="M74" s="1"/>
  <c r="J74"/>
  <c r="K74" s="1"/>
  <c r="C59" i="22"/>
  <c r="C58"/>
  <c r="C56"/>
  <c r="L73" i="28"/>
  <c r="M73" s="1"/>
  <c r="F73"/>
  <c r="G73" s="1"/>
  <c r="J73"/>
  <c r="K73" s="1"/>
  <c r="D73"/>
  <c r="E73" s="1"/>
  <c r="H73"/>
  <c r="I73" s="1"/>
  <c r="C57" i="25"/>
  <c r="H70" i="28"/>
  <c r="I70" s="1"/>
  <c r="F70"/>
  <c r="G70" s="1"/>
  <c r="L70"/>
  <c r="M70" s="1"/>
  <c r="D70"/>
  <c r="E70" s="1"/>
  <c r="J70"/>
  <c r="K70" s="1"/>
  <c r="C55" i="25"/>
  <c r="C57" i="22"/>
  <c r="C55"/>
  <c r="C59" i="25"/>
  <c r="C58"/>
  <c r="L72" i="28"/>
  <c r="M72" s="1"/>
  <c r="D72"/>
  <c r="E72" s="1"/>
  <c r="J72"/>
  <c r="K72" s="1"/>
  <c r="H72"/>
  <c r="I72" s="1"/>
  <c r="F72"/>
  <c r="G72" s="1"/>
  <c r="J71"/>
  <c r="K71" s="1"/>
  <c r="F71"/>
  <c r="G71" s="1"/>
  <c r="L71"/>
  <c r="M71" s="1"/>
  <c r="H71"/>
  <c r="I71" s="1"/>
  <c r="D71"/>
  <c r="E71" s="1"/>
  <c r="C56" i="25"/>
  <c r="C54" i="22"/>
  <c r="C52"/>
  <c r="C50"/>
  <c r="C48"/>
  <c r="C15" i="37"/>
  <c r="F68" i="28"/>
  <c r="G68" s="1"/>
  <c r="D68"/>
  <c r="E68" s="1"/>
  <c r="J68"/>
  <c r="K68" s="1"/>
  <c r="L68"/>
  <c r="M68" s="1"/>
  <c r="H68"/>
  <c r="I68" s="1"/>
  <c r="C53" i="25"/>
  <c r="D66" i="28"/>
  <c r="J66"/>
  <c r="K66" s="1"/>
  <c r="F66"/>
  <c r="G66" s="1"/>
  <c r="L66"/>
  <c r="M66" s="1"/>
  <c r="H66"/>
  <c r="I66" s="1"/>
  <c r="C51" i="25"/>
  <c r="J64" i="28"/>
  <c r="K64" s="1"/>
  <c r="L64"/>
  <c r="M64" s="1"/>
  <c r="F64"/>
  <c r="G64" s="1"/>
  <c r="D64"/>
  <c r="E64" s="1"/>
  <c r="H64"/>
  <c r="I64" s="1"/>
  <c r="C49" i="25"/>
  <c r="H62" i="28"/>
  <c r="I62" s="1"/>
  <c r="J62"/>
  <c r="K62" s="1"/>
  <c r="L62"/>
  <c r="M62" s="1"/>
  <c r="F62"/>
  <c r="G62" s="1"/>
  <c r="D62"/>
  <c r="E62" s="1"/>
  <c r="C15" i="31"/>
  <c r="C47" i="25"/>
  <c r="C53" i="22"/>
  <c r="C51"/>
  <c r="C49"/>
  <c r="C47"/>
  <c r="J69" i="28"/>
  <c r="K69" s="1"/>
  <c r="L69"/>
  <c r="M69" s="1"/>
  <c r="D69"/>
  <c r="F69"/>
  <c r="G69" s="1"/>
  <c r="H69"/>
  <c r="I69" s="1"/>
  <c r="C54" i="25"/>
  <c r="H67" i="28"/>
  <c r="I67" s="1"/>
  <c r="L67"/>
  <c r="M67" s="1"/>
  <c r="F67"/>
  <c r="G67" s="1"/>
  <c r="J67"/>
  <c r="K67" s="1"/>
  <c r="D67"/>
  <c r="C52" i="25"/>
  <c r="F65" i="28"/>
  <c r="G65" s="1"/>
  <c r="J65"/>
  <c r="K65" s="1"/>
  <c r="L65"/>
  <c r="M65" s="1"/>
  <c r="D65"/>
  <c r="E65" s="1"/>
  <c r="H65"/>
  <c r="I65" s="1"/>
  <c r="C50" i="25"/>
  <c r="J63" i="28"/>
  <c r="K63" s="1"/>
  <c r="H63"/>
  <c r="I63" s="1"/>
  <c r="L63"/>
  <c r="M63" s="1"/>
  <c r="F63"/>
  <c r="G63" s="1"/>
  <c r="D63"/>
  <c r="E63" s="1"/>
  <c r="C48" i="25"/>
  <c r="C15" i="34"/>
  <c r="J61" i="28"/>
  <c r="K61" s="1"/>
  <c r="D61"/>
  <c r="F61"/>
  <c r="G61" s="1"/>
  <c r="L61"/>
  <c r="M61" s="1"/>
  <c r="H61"/>
  <c r="I61" s="1"/>
  <c r="H60"/>
  <c r="I60" s="1"/>
  <c r="J60"/>
  <c r="K60" s="1"/>
  <c r="L60"/>
  <c r="M60" s="1"/>
  <c r="D60"/>
  <c r="E60" s="1"/>
  <c r="F60"/>
  <c r="G60" s="1"/>
  <c r="H56"/>
  <c r="I56" s="1"/>
  <c r="D56"/>
  <c r="E56" s="1"/>
  <c r="L56"/>
  <c r="M56" s="1"/>
  <c r="J56"/>
  <c r="K56" s="1"/>
  <c r="F56"/>
  <c r="G56" s="1"/>
  <c r="J54"/>
  <c r="K54" s="1"/>
  <c r="L54"/>
  <c r="M54" s="1"/>
  <c r="H54"/>
  <c r="I54" s="1"/>
  <c r="D54"/>
  <c r="E54" s="1"/>
  <c r="F54"/>
  <c r="G54" s="1"/>
  <c r="L58"/>
  <c r="M58" s="1"/>
  <c r="H58"/>
  <c r="I58" s="1"/>
  <c r="J58"/>
  <c r="K58" s="1"/>
  <c r="D58"/>
  <c r="E58" s="1"/>
  <c r="F58"/>
  <c r="G58" s="1"/>
  <c r="C46" i="22"/>
  <c r="H59" i="28"/>
  <c r="I59" s="1"/>
  <c r="L59"/>
  <c r="M59" s="1"/>
  <c r="D59"/>
  <c r="F59"/>
  <c r="G59" s="1"/>
  <c r="J59"/>
  <c r="K59" s="1"/>
  <c r="H57"/>
  <c r="I57" s="1"/>
  <c r="D57"/>
  <c r="E57" s="1"/>
  <c r="F57"/>
  <c r="G57" s="1"/>
  <c r="L57"/>
  <c r="M57" s="1"/>
  <c r="J57"/>
  <c r="K57" s="1"/>
  <c r="J55"/>
  <c r="K55" s="1"/>
  <c r="H55"/>
  <c r="I55" s="1"/>
  <c r="L55"/>
  <c r="M55" s="1"/>
  <c r="D55"/>
  <c r="E55" s="1"/>
  <c r="F55"/>
  <c r="G55" s="1"/>
  <c r="T1006" i="1"/>
  <c r="K2" s="1"/>
  <c r="C42" i="22"/>
  <c r="C40"/>
  <c r="J53" i="28"/>
  <c r="K53" s="1"/>
  <c r="H53"/>
  <c r="I53" s="1"/>
  <c r="D53"/>
  <c r="L53"/>
  <c r="M53" s="1"/>
  <c r="F53"/>
  <c r="G53" s="1"/>
  <c r="C43" i="25"/>
  <c r="C45"/>
  <c r="C45" i="22"/>
  <c r="C43"/>
  <c r="C44" i="25"/>
  <c r="F49" i="28"/>
  <c r="G49" s="1"/>
  <c r="J49"/>
  <c r="K49" s="1"/>
  <c r="D49"/>
  <c r="E49" s="1"/>
  <c r="H49"/>
  <c r="I49" s="1"/>
  <c r="L49"/>
  <c r="M49" s="1"/>
  <c r="C39" i="25"/>
  <c r="C41" i="22"/>
  <c r="C41" i="25"/>
  <c r="F50" i="28"/>
  <c r="G50" s="1"/>
  <c r="H50"/>
  <c r="I50" s="1"/>
  <c r="L50"/>
  <c r="M50" s="1"/>
  <c r="J50"/>
  <c r="K50" s="1"/>
  <c r="D50"/>
  <c r="E50" s="1"/>
  <c r="C42" i="25"/>
  <c r="C38" i="22"/>
  <c r="F47" i="28"/>
  <c r="G47" s="1"/>
  <c r="J47"/>
  <c r="K47" s="1"/>
  <c r="L47"/>
  <c r="M47" s="1"/>
  <c r="H47"/>
  <c r="I47" s="1"/>
  <c r="D47"/>
  <c r="E47" s="1"/>
  <c r="C39" i="22"/>
  <c r="D48" i="28"/>
  <c r="E48" s="1"/>
  <c r="F48"/>
  <c r="G48" s="1"/>
  <c r="L48"/>
  <c r="M48" s="1"/>
  <c r="J48"/>
  <c r="K48" s="1"/>
  <c r="H48"/>
  <c r="I48" s="1"/>
  <c r="C40" i="25"/>
  <c r="J46" i="28"/>
  <c r="K46" s="1"/>
  <c r="L46"/>
  <c r="M46" s="1"/>
  <c r="F46"/>
  <c r="G46" s="1"/>
  <c r="H46"/>
  <c r="I46" s="1"/>
  <c r="D46"/>
  <c r="E46" s="1"/>
  <c r="C38" i="25"/>
  <c r="C36" i="22"/>
  <c r="C34"/>
  <c r="C32"/>
  <c r="C30"/>
  <c r="J45" i="28"/>
  <c r="K45" s="1"/>
  <c r="F45"/>
  <c r="G45" s="1"/>
  <c r="D45"/>
  <c r="E45" s="1"/>
  <c r="H45"/>
  <c r="I45" s="1"/>
  <c r="L45"/>
  <c r="M45" s="1"/>
  <c r="C37" i="25"/>
  <c r="D43" i="28"/>
  <c r="H43"/>
  <c r="I43" s="1"/>
  <c r="L43"/>
  <c r="M43" s="1"/>
  <c r="J43"/>
  <c r="K43" s="1"/>
  <c r="F43"/>
  <c r="G43" s="1"/>
  <c r="C35" i="25"/>
  <c r="J41" i="28"/>
  <c r="K41" s="1"/>
  <c r="L41"/>
  <c r="M41" s="1"/>
  <c r="H41"/>
  <c r="I41" s="1"/>
  <c r="D41"/>
  <c r="E41" s="1"/>
  <c r="F41"/>
  <c r="G41" s="1"/>
  <c r="C33" i="25"/>
  <c r="J39" i="28"/>
  <c r="K39" s="1"/>
  <c r="H39"/>
  <c r="I39" s="1"/>
  <c r="L39"/>
  <c r="M39" s="1"/>
  <c r="F39"/>
  <c r="G39" s="1"/>
  <c r="D39"/>
  <c r="E39" s="1"/>
  <c r="C31" i="25"/>
  <c r="C14" i="34"/>
  <c r="J37" i="28"/>
  <c r="K37" s="1"/>
  <c r="H37"/>
  <c r="I37" s="1"/>
  <c r="D37"/>
  <c r="E37" s="1"/>
  <c r="F37"/>
  <c r="G37" s="1"/>
  <c r="L37"/>
  <c r="M37" s="1"/>
  <c r="C37" i="22"/>
  <c r="C35"/>
  <c r="C33"/>
  <c r="C31"/>
  <c r="C14" i="37"/>
  <c r="F44" i="28"/>
  <c r="G44" s="1"/>
  <c r="J44"/>
  <c r="K44" s="1"/>
  <c r="D44"/>
  <c r="E44" s="1"/>
  <c r="H44"/>
  <c r="I44" s="1"/>
  <c r="L44"/>
  <c r="M44" s="1"/>
  <c r="C36" i="25"/>
  <c r="F42" i="28"/>
  <c r="G42" s="1"/>
  <c r="D42"/>
  <c r="E42" s="1"/>
  <c r="J42"/>
  <c r="K42" s="1"/>
  <c r="H42"/>
  <c r="I42" s="1"/>
  <c r="L42"/>
  <c r="M42" s="1"/>
  <c r="C34" i="25"/>
  <c r="F40" i="28"/>
  <c r="G40" s="1"/>
  <c r="H40"/>
  <c r="I40" s="1"/>
  <c r="L40"/>
  <c r="M40" s="1"/>
  <c r="J40"/>
  <c r="K40" s="1"/>
  <c r="D40"/>
  <c r="E40" s="1"/>
  <c r="C32" i="25"/>
  <c r="L38" i="28"/>
  <c r="M38" s="1"/>
  <c r="F38"/>
  <c r="G38" s="1"/>
  <c r="D38"/>
  <c r="J38"/>
  <c r="K38" s="1"/>
  <c r="H38"/>
  <c r="I38" s="1"/>
  <c r="C14" i="31"/>
  <c r="C30" i="25"/>
  <c r="L35" i="28"/>
  <c r="M35" s="1"/>
  <c r="J35"/>
  <c r="K35" s="1"/>
  <c r="H35"/>
  <c r="I35" s="1"/>
  <c r="F35"/>
  <c r="G35" s="1"/>
  <c r="D35"/>
  <c r="E35" s="1"/>
  <c r="L33"/>
  <c r="M33" s="1"/>
  <c r="J33"/>
  <c r="K33" s="1"/>
  <c r="F33"/>
  <c r="G33" s="1"/>
  <c r="H33"/>
  <c r="I33" s="1"/>
  <c r="D33"/>
  <c r="E33" s="1"/>
  <c r="H30"/>
  <c r="I30" s="1"/>
  <c r="F30"/>
  <c r="G30" s="1"/>
  <c r="D30"/>
  <c r="E30" s="1"/>
  <c r="J30"/>
  <c r="K30" s="1"/>
  <c r="L30"/>
  <c r="M30" s="1"/>
  <c r="C29" i="22"/>
  <c r="J31" i="28"/>
  <c r="K31" s="1"/>
  <c r="H31"/>
  <c r="I31" s="1"/>
  <c r="L31"/>
  <c r="M31" s="1"/>
  <c r="F31"/>
  <c r="G31" s="1"/>
  <c r="D31"/>
  <c r="E31" s="1"/>
  <c r="D36"/>
  <c r="E36" s="1"/>
  <c r="L36"/>
  <c r="M36" s="1"/>
  <c r="H36"/>
  <c r="I36" s="1"/>
  <c r="J36"/>
  <c r="K36" s="1"/>
  <c r="F36"/>
  <c r="G36" s="1"/>
  <c r="H34"/>
  <c r="I34" s="1"/>
  <c r="J34"/>
  <c r="K34" s="1"/>
  <c r="F34"/>
  <c r="G34" s="1"/>
  <c r="D34"/>
  <c r="E34" s="1"/>
  <c r="L34"/>
  <c r="M34" s="1"/>
  <c r="L32"/>
  <c r="M32" s="1"/>
  <c r="J32"/>
  <c r="K32" s="1"/>
  <c r="H32"/>
  <c r="I32" s="1"/>
  <c r="F32"/>
  <c r="G32" s="1"/>
  <c r="D32"/>
  <c r="E32" s="1"/>
  <c r="C29" i="25"/>
  <c r="C28"/>
  <c r="C25"/>
  <c r="D24" i="28"/>
  <c r="E24" s="1"/>
  <c r="L24"/>
  <c r="M24" s="1"/>
  <c r="J24"/>
  <c r="K24" s="1"/>
  <c r="F24"/>
  <c r="G24" s="1"/>
  <c r="H24"/>
  <c r="I24" s="1"/>
  <c r="C27" i="22"/>
  <c r="C25"/>
  <c r="C23"/>
  <c r="C21"/>
  <c r="J29" i="28"/>
  <c r="K29" s="1"/>
  <c r="H29"/>
  <c r="I29" s="1"/>
  <c r="L29"/>
  <c r="M29" s="1"/>
  <c r="D29"/>
  <c r="E29" s="1"/>
  <c r="F29"/>
  <c r="G29" s="1"/>
  <c r="L27"/>
  <c r="M27" s="1"/>
  <c r="J27"/>
  <c r="K27" s="1"/>
  <c r="D27"/>
  <c r="E27" s="1"/>
  <c r="H27"/>
  <c r="I27" s="1"/>
  <c r="F27"/>
  <c r="G27" s="1"/>
  <c r="C26" i="25"/>
  <c r="L25" i="28"/>
  <c r="M25" s="1"/>
  <c r="D25"/>
  <c r="E25" s="1"/>
  <c r="H25"/>
  <c r="I25" s="1"/>
  <c r="J25"/>
  <c r="K25" s="1"/>
  <c r="F25"/>
  <c r="G25" s="1"/>
  <c r="F23"/>
  <c r="G23" s="1"/>
  <c r="H23"/>
  <c r="I23" s="1"/>
  <c r="J23"/>
  <c r="K23" s="1"/>
  <c r="L23"/>
  <c r="M23" s="1"/>
  <c r="D23"/>
  <c r="E23" s="1"/>
  <c r="C28" i="22"/>
  <c r="C26"/>
  <c r="C24"/>
  <c r="C22"/>
  <c r="C20"/>
  <c r="J28" i="28"/>
  <c r="K28" s="1"/>
  <c r="D28"/>
  <c r="E28" s="1"/>
  <c r="H28"/>
  <c r="I28" s="1"/>
  <c r="L28"/>
  <c r="M28" s="1"/>
  <c r="F28"/>
  <c r="G28" s="1"/>
  <c r="C27" i="25"/>
  <c r="H26" i="28"/>
  <c r="I26" s="1"/>
  <c r="J26"/>
  <c r="K26" s="1"/>
  <c r="D26"/>
  <c r="E26" s="1"/>
  <c r="L26"/>
  <c r="M26" s="1"/>
  <c r="F26"/>
  <c r="G26" s="1"/>
  <c r="L22"/>
  <c r="M22" s="1"/>
  <c r="F22"/>
  <c r="G22" s="1"/>
  <c r="H22"/>
  <c r="I22" s="1"/>
  <c r="D22"/>
  <c r="E22" s="1"/>
  <c r="J22"/>
  <c r="K22" s="1"/>
  <c r="C19" i="22"/>
  <c r="C17"/>
  <c r="C15"/>
  <c r="C13"/>
  <c r="F19" i="28"/>
  <c r="G19" s="1"/>
  <c r="H19"/>
  <c r="I19" s="1"/>
  <c r="L19"/>
  <c r="M19" s="1"/>
  <c r="J19"/>
  <c r="K19" s="1"/>
  <c r="D19"/>
  <c r="E19" s="1"/>
  <c r="H17"/>
  <c r="I17" s="1"/>
  <c r="J17"/>
  <c r="K17" s="1"/>
  <c r="F17"/>
  <c r="G17" s="1"/>
  <c r="L17"/>
  <c r="M17" s="1"/>
  <c r="D17"/>
  <c r="E17" s="1"/>
  <c r="F15"/>
  <c r="G15" s="1"/>
  <c r="H15"/>
  <c r="I15" s="1"/>
  <c r="J15"/>
  <c r="K15" s="1"/>
  <c r="D15"/>
  <c r="E15" s="1"/>
  <c r="L15"/>
  <c r="M15" s="1"/>
  <c r="C13" i="34"/>
  <c r="D13" s="1"/>
  <c r="E13" s="1"/>
  <c r="H21" i="28"/>
  <c r="I21" s="1"/>
  <c r="J21"/>
  <c r="K21" s="1"/>
  <c r="L21"/>
  <c r="M21" s="1"/>
  <c r="F21"/>
  <c r="G21" s="1"/>
  <c r="D21"/>
  <c r="E21" s="1"/>
  <c r="C18" i="22"/>
  <c r="C16"/>
  <c r="C14"/>
  <c r="C13" i="37"/>
  <c r="J13" s="1"/>
  <c r="K13" s="1"/>
  <c r="J20" i="28"/>
  <c r="K20" s="1"/>
  <c r="L20"/>
  <c r="M20" s="1"/>
  <c r="H20"/>
  <c r="I20" s="1"/>
  <c r="D20"/>
  <c r="E20" s="1"/>
  <c r="F20"/>
  <c r="G20" s="1"/>
  <c r="H18"/>
  <c r="I18" s="1"/>
  <c r="F18"/>
  <c r="G18" s="1"/>
  <c r="J18"/>
  <c r="K18" s="1"/>
  <c r="D18"/>
  <c r="E18" s="1"/>
  <c r="L18"/>
  <c r="M18" s="1"/>
  <c r="J16"/>
  <c r="K16" s="1"/>
  <c r="D16"/>
  <c r="E16" s="1"/>
  <c r="F16"/>
  <c r="G16" s="1"/>
  <c r="H16"/>
  <c r="I16" s="1"/>
  <c r="L16"/>
  <c r="M16" s="1"/>
  <c r="H14"/>
  <c r="I14" s="1"/>
  <c r="L14"/>
  <c r="M14" s="1"/>
  <c r="F14"/>
  <c r="G14" s="1"/>
  <c r="D14"/>
  <c r="E14" s="1"/>
  <c r="J14"/>
  <c r="K14" s="1"/>
  <c r="C13" i="31"/>
  <c r="D13" s="1"/>
  <c r="E13" s="1"/>
  <c r="H13" i="28"/>
  <c r="I13" s="1"/>
  <c r="L13"/>
  <c r="M13" s="1"/>
  <c r="F13"/>
  <c r="G13" s="1"/>
  <c r="D13"/>
  <c r="J13"/>
  <c r="K13" s="1"/>
  <c r="T1008" i="1"/>
  <c r="S2" s="1"/>
  <c r="L38" i="37" l="1"/>
  <c r="M38" s="1"/>
  <c r="J13" i="31"/>
  <c r="K13" s="1"/>
  <c r="L39" i="34"/>
  <c r="M39" s="1"/>
  <c r="N348" i="28"/>
  <c r="W348" s="1"/>
  <c r="X348" s="1"/>
  <c r="N483"/>
  <c r="W483" s="1"/>
  <c r="X483" s="1"/>
  <c r="N485"/>
  <c r="N512"/>
  <c r="N514"/>
  <c r="N516"/>
  <c r="Q516" s="1"/>
  <c r="R516" s="1"/>
  <c r="F38" i="34"/>
  <c r="G38" s="1"/>
  <c r="J39"/>
  <c r="K39" s="1"/>
  <c r="H13" i="31"/>
  <c r="I13" s="1"/>
  <c r="N31" i="28"/>
  <c r="S31" s="1"/>
  <c r="T31" s="1"/>
  <c r="L38" i="34"/>
  <c r="M38" s="1"/>
  <c r="N661" i="28"/>
  <c r="N663"/>
  <c r="N666"/>
  <c r="U666" s="1"/>
  <c r="V666" s="1"/>
  <c r="N658"/>
  <c r="S658" s="1"/>
  <c r="T658" s="1"/>
  <c r="N653"/>
  <c r="S653" s="1"/>
  <c r="T653" s="1"/>
  <c r="N617"/>
  <c r="Q617" s="1"/>
  <c r="R617" s="1"/>
  <c r="N618"/>
  <c r="Q618" s="1"/>
  <c r="R618" s="1"/>
  <c r="N626"/>
  <c r="N629"/>
  <c r="Y629" s="1"/>
  <c r="Z629" s="1"/>
  <c r="N621"/>
  <c r="N627"/>
  <c r="Q627" s="1"/>
  <c r="R627" s="1"/>
  <c r="N607"/>
  <c r="S607" s="1"/>
  <c r="T607" s="1"/>
  <c r="N30"/>
  <c r="S30" s="1"/>
  <c r="T30" s="1"/>
  <c r="N707"/>
  <c r="S707" s="1"/>
  <c r="T707" s="1"/>
  <c r="N312"/>
  <c r="W312" s="1"/>
  <c r="X312" s="1"/>
  <c r="N314"/>
  <c r="N678"/>
  <c r="Q678" s="1"/>
  <c r="R678" s="1"/>
  <c r="N729"/>
  <c r="Q729" s="1"/>
  <c r="R729" s="1"/>
  <c r="N738"/>
  <c r="U738" s="1"/>
  <c r="V738" s="1"/>
  <c r="D43" i="22"/>
  <c r="G43" s="1"/>
  <c r="H43" s="1"/>
  <c r="J38" i="34"/>
  <c r="K38" s="1"/>
  <c r="H39"/>
  <c r="I39" s="1"/>
  <c r="N637" i="28"/>
  <c r="E648"/>
  <c r="N648" s="1"/>
  <c r="E652"/>
  <c r="N652" s="1"/>
  <c r="N659"/>
  <c r="N619"/>
  <c r="N620"/>
  <c r="N625"/>
  <c r="E636"/>
  <c r="N636" s="1"/>
  <c r="E747"/>
  <c r="N747" s="1"/>
  <c r="E751"/>
  <c r="N751" s="1"/>
  <c r="N753"/>
  <c r="D38" i="25"/>
  <c r="N608" i="28"/>
  <c r="E610"/>
  <c r="N610" s="1"/>
  <c r="N639"/>
  <c r="N655"/>
  <c r="N657"/>
  <c r="N635"/>
  <c r="N651"/>
  <c r="N662"/>
  <c r="E667"/>
  <c r="N667" s="1"/>
  <c r="N27"/>
  <c r="U27" s="1"/>
  <c r="V27" s="1"/>
  <c r="N29"/>
  <c r="Y29" s="1"/>
  <c r="Z29" s="1"/>
  <c r="N78"/>
  <c r="Y78" s="1"/>
  <c r="Z78" s="1"/>
  <c r="N84"/>
  <c r="Q84" s="1"/>
  <c r="R84" s="1"/>
  <c r="N277"/>
  <c r="N279"/>
  <c r="D24" i="25"/>
  <c r="K24" s="1"/>
  <c r="L24" s="1"/>
  <c r="N282" i="28"/>
  <c r="S282" s="1"/>
  <c r="T282" s="1"/>
  <c r="N338"/>
  <c r="S338" s="1"/>
  <c r="T338" s="1"/>
  <c r="Y653"/>
  <c r="Z653" s="1"/>
  <c r="S617"/>
  <c r="T617" s="1"/>
  <c r="Q626"/>
  <c r="R626" s="1"/>
  <c r="U626"/>
  <c r="V626" s="1"/>
  <c r="Y626"/>
  <c r="Z626" s="1"/>
  <c r="W626"/>
  <c r="X626" s="1"/>
  <c r="S626"/>
  <c r="T626" s="1"/>
  <c r="Q629"/>
  <c r="R629" s="1"/>
  <c r="E632"/>
  <c r="N632" s="1"/>
  <c r="E754"/>
  <c r="N754" s="1"/>
  <c r="H38" i="31"/>
  <c r="I38" s="1"/>
  <c r="J38"/>
  <c r="K38" s="1"/>
  <c r="D38"/>
  <c r="F38"/>
  <c r="G38" s="1"/>
  <c r="L38"/>
  <c r="M38" s="1"/>
  <c r="E594" i="28"/>
  <c r="N594" s="1"/>
  <c r="E660"/>
  <c r="N660" s="1"/>
  <c r="L39" i="37"/>
  <c r="M39" s="1"/>
  <c r="D39"/>
  <c r="F39"/>
  <c r="G39" s="1"/>
  <c r="H39"/>
  <c r="I39" s="1"/>
  <c r="J39"/>
  <c r="K39" s="1"/>
  <c r="Y621" i="28"/>
  <c r="Z621" s="1"/>
  <c r="S621"/>
  <c r="T621" s="1"/>
  <c r="U621"/>
  <c r="V621" s="1"/>
  <c r="W621"/>
  <c r="X621" s="1"/>
  <c r="Q621"/>
  <c r="R621" s="1"/>
  <c r="S627"/>
  <c r="T627" s="1"/>
  <c r="U661"/>
  <c r="V661" s="1"/>
  <c r="W661"/>
  <c r="X661" s="1"/>
  <c r="Q661"/>
  <c r="R661" s="1"/>
  <c r="Y661"/>
  <c r="Z661" s="1"/>
  <c r="S661"/>
  <c r="T661" s="1"/>
  <c r="S663"/>
  <c r="T663" s="1"/>
  <c r="Y663"/>
  <c r="Z663" s="1"/>
  <c r="U663"/>
  <c r="V663" s="1"/>
  <c r="W663"/>
  <c r="X663" s="1"/>
  <c r="Q663"/>
  <c r="R663" s="1"/>
  <c r="E664"/>
  <c r="N664" s="1"/>
  <c r="N26"/>
  <c r="N76"/>
  <c r="N115"/>
  <c r="Y115" s="1"/>
  <c r="Z115" s="1"/>
  <c r="N131"/>
  <c r="S131" s="1"/>
  <c r="T131" s="1"/>
  <c r="N126"/>
  <c r="S126" s="1"/>
  <c r="T126" s="1"/>
  <c r="N110"/>
  <c r="U110" s="1"/>
  <c r="V110" s="1"/>
  <c r="N116"/>
  <c r="S116" s="1"/>
  <c r="T116" s="1"/>
  <c r="N149"/>
  <c r="N155"/>
  <c r="D18" i="22"/>
  <c r="N150" i="28"/>
  <c r="Q150" s="1"/>
  <c r="R150" s="1"/>
  <c r="N134"/>
  <c r="W134" s="1"/>
  <c r="X134" s="1"/>
  <c r="N182"/>
  <c r="W182" s="1"/>
  <c r="X182" s="1"/>
  <c r="N369"/>
  <c r="W369" s="1"/>
  <c r="X369" s="1"/>
  <c r="N370"/>
  <c r="U370" s="1"/>
  <c r="V370" s="1"/>
  <c r="N446"/>
  <c r="N447"/>
  <c r="Y447" s="1"/>
  <c r="Z447" s="1"/>
  <c r="N451"/>
  <c r="U451" s="1"/>
  <c r="V451" s="1"/>
  <c r="N465"/>
  <c r="U465" s="1"/>
  <c r="V465" s="1"/>
  <c r="N571"/>
  <c r="S571" s="1"/>
  <c r="T571" s="1"/>
  <c r="N573"/>
  <c r="U573" s="1"/>
  <c r="V573" s="1"/>
  <c r="N585"/>
  <c r="Y585" s="1"/>
  <c r="Z585" s="1"/>
  <c r="D39" i="22"/>
  <c r="N638" i="28"/>
  <c r="N646"/>
  <c r="N616"/>
  <c r="E624"/>
  <c r="N624" s="1"/>
  <c r="E628"/>
  <c r="N628" s="1"/>
  <c r="N631"/>
  <c r="N633"/>
  <c r="E745"/>
  <c r="N745" s="1"/>
  <c r="N749"/>
  <c r="D39" i="25"/>
  <c r="N598" i="28"/>
  <c r="N609"/>
  <c r="N612"/>
  <c r="N649"/>
  <c r="N615"/>
  <c r="N641"/>
  <c r="E644"/>
  <c r="N644" s="1"/>
  <c r="E647"/>
  <c r="N647" s="1"/>
  <c r="E665"/>
  <c r="N665" s="1"/>
  <c r="E668"/>
  <c r="N668" s="1"/>
  <c r="N669"/>
  <c r="N57"/>
  <c r="S57" s="1"/>
  <c r="T57" s="1"/>
  <c r="N60"/>
  <c r="Q60" s="1"/>
  <c r="R60" s="1"/>
  <c r="N103"/>
  <c r="U103" s="1"/>
  <c r="V103" s="1"/>
  <c r="N104"/>
  <c r="N108"/>
  <c r="N178"/>
  <c r="Y178" s="1"/>
  <c r="Z178" s="1"/>
  <c r="N180"/>
  <c r="S180" s="1"/>
  <c r="T180" s="1"/>
  <c r="N196"/>
  <c r="Y196" s="1"/>
  <c r="Z196" s="1"/>
  <c r="N202"/>
  <c r="Q202" s="1"/>
  <c r="R202" s="1"/>
  <c r="N204"/>
  <c r="Q204" s="1"/>
  <c r="R204" s="1"/>
  <c r="N198"/>
  <c r="Y198" s="1"/>
  <c r="Z198" s="1"/>
  <c r="N223"/>
  <c r="N228"/>
  <c r="N345"/>
  <c r="Y345" s="1"/>
  <c r="Z345" s="1"/>
  <c r="N591"/>
  <c r="Q591" s="1"/>
  <c r="R591" s="1"/>
  <c r="D38" i="22"/>
  <c r="N640" i="28"/>
  <c r="N642"/>
  <c r="E643"/>
  <c r="N643" s="1"/>
  <c r="E645"/>
  <c r="N645" s="1"/>
  <c r="N650"/>
  <c r="N654"/>
  <c r="N656"/>
  <c r="N613"/>
  <c r="N614"/>
  <c r="N622"/>
  <c r="N634"/>
  <c r="N744"/>
  <c r="N746"/>
  <c r="E748"/>
  <c r="N748" s="1"/>
  <c r="N750"/>
  <c r="E752"/>
  <c r="N752" s="1"/>
  <c r="N755"/>
  <c r="E756"/>
  <c r="N756" s="1"/>
  <c r="F39" i="31"/>
  <c r="G39" s="1"/>
  <c r="H39"/>
  <c r="I39" s="1"/>
  <c r="L39"/>
  <c r="M39" s="1"/>
  <c r="D39"/>
  <c r="E39" s="1"/>
  <c r="J39"/>
  <c r="K39" s="1"/>
  <c r="N595" i="28"/>
  <c r="N596"/>
  <c r="N597"/>
  <c r="N606"/>
  <c r="E611"/>
  <c r="N611" s="1"/>
  <c r="E623"/>
  <c r="N623" s="1"/>
  <c r="N630"/>
  <c r="E38" i="37"/>
  <c r="N38" s="1"/>
  <c r="D39" i="34"/>
  <c r="E39" s="1"/>
  <c r="D38"/>
  <c r="E38" s="1"/>
  <c r="L43"/>
  <c r="M43" s="1"/>
  <c r="H43"/>
  <c r="I43" s="1"/>
  <c r="F43"/>
  <c r="G43" s="1"/>
  <c r="J43"/>
  <c r="K43" s="1"/>
  <c r="D43"/>
  <c r="E43" s="1"/>
  <c r="D43" i="25"/>
  <c r="N736" i="28"/>
  <c r="L43" i="37"/>
  <c r="M43" s="1"/>
  <c r="J43"/>
  <c r="K43" s="1"/>
  <c r="D43"/>
  <c r="E43" s="1"/>
  <c r="F43"/>
  <c r="G43" s="1"/>
  <c r="H43"/>
  <c r="I43" s="1"/>
  <c r="E740" i="28"/>
  <c r="N740" s="1"/>
  <c r="H43" i="31"/>
  <c r="I43" s="1"/>
  <c r="J43"/>
  <c r="K43" s="1"/>
  <c r="L43"/>
  <c r="M43" s="1"/>
  <c r="F43"/>
  <c r="G43" s="1"/>
  <c r="D43"/>
  <c r="E43" s="1"/>
  <c r="E735" i="28"/>
  <c r="N735" s="1"/>
  <c r="E742"/>
  <c r="N742" s="1"/>
  <c r="N743"/>
  <c r="Y738"/>
  <c r="Z738" s="1"/>
  <c r="N741"/>
  <c r="N737"/>
  <c r="E733"/>
  <c r="N733" s="1"/>
  <c r="N739"/>
  <c r="N734"/>
  <c r="N715"/>
  <c r="W715" s="1"/>
  <c r="X715" s="1"/>
  <c r="N731"/>
  <c r="N720"/>
  <c r="Q720" s="1"/>
  <c r="R720" s="1"/>
  <c r="E727"/>
  <c r="N727" s="1"/>
  <c r="N726"/>
  <c r="W729"/>
  <c r="X729" s="1"/>
  <c r="E730"/>
  <c r="N730" s="1"/>
  <c r="N728"/>
  <c r="E732"/>
  <c r="N732" s="1"/>
  <c r="N725"/>
  <c r="N724"/>
  <c r="N719"/>
  <c r="N723"/>
  <c r="N721"/>
  <c r="N722"/>
  <c r="D42" i="22"/>
  <c r="I42" s="1"/>
  <c r="J42" s="1"/>
  <c r="D42" i="25"/>
  <c r="I42" s="1"/>
  <c r="J42" s="1"/>
  <c r="D37" i="22"/>
  <c r="M37" s="1"/>
  <c r="N37" s="1"/>
  <c r="E712" i="28"/>
  <c r="N712" s="1"/>
  <c r="N714"/>
  <c r="J42" i="31"/>
  <c r="K42" s="1"/>
  <c r="H42"/>
  <c r="I42" s="1"/>
  <c r="F42"/>
  <c r="G42" s="1"/>
  <c r="L42"/>
  <c r="M42" s="1"/>
  <c r="D42"/>
  <c r="E42" s="1"/>
  <c r="F42" i="34"/>
  <c r="G42" s="1"/>
  <c r="H42"/>
  <c r="I42" s="1"/>
  <c r="J42"/>
  <c r="K42" s="1"/>
  <c r="L42"/>
  <c r="M42" s="1"/>
  <c r="D42"/>
  <c r="E42" s="1"/>
  <c r="J42" i="37"/>
  <c r="K42" s="1"/>
  <c r="D42"/>
  <c r="E42" s="1"/>
  <c r="H42"/>
  <c r="I42" s="1"/>
  <c r="F42"/>
  <c r="G42" s="1"/>
  <c r="L42"/>
  <c r="M42" s="1"/>
  <c r="N709" i="28"/>
  <c r="E713"/>
  <c r="N713" s="1"/>
  <c r="N717"/>
  <c r="U715"/>
  <c r="V715" s="1"/>
  <c r="Q715"/>
  <c r="R715" s="1"/>
  <c r="Y715"/>
  <c r="Z715" s="1"/>
  <c r="N710"/>
  <c r="N711"/>
  <c r="E716"/>
  <c r="N716" s="1"/>
  <c r="E702"/>
  <c r="N702" s="1"/>
  <c r="E706"/>
  <c r="N706" s="1"/>
  <c r="N703"/>
  <c r="N704"/>
  <c r="Y707"/>
  <c r="Z707" s="1"/>
  <c r="N705"/>
  <c r="N686"/>
  <c r="U686" s="1"/>
  <c r="V686" s="1"/>
  <c r="N694"/>
  <c r="U694" s="1"/>
  <c r="V694" s="1"/>
  <c r="N698"/>
  <c r="Q698" s="1"/>
  <c r="R698" s="1"/>
  <c r="E708"/>
  <c r="N708" s="1"/>
  <c r="D41" i="25"/>
  <c r="K41" s="1"/>
  <c r="L41" s="1"/>
  <c r="E696" i="28"/>
  <c r="N696" s="1"/>
  <c r="N695"/>
  <c r="E697"/>
  <c r="N697" s="1"/>
  <c r="E700"/>
  <c r="N700" s="1"/>
  <c r="N699"/>
  <c r="E701"/>
  <c r="N701" s="1"/>
  <c r="E691"/>
  <c r="N691" s="1"/>
  <c r="L41" i="31"/>
  <c r="M41" s="1"/>
  <c r="F41"/>
  <c r="G41" s="1"/>
  <c r="D41"/>
  <c r="E41" s="1"/>
  <c r="J41"/>
  <c r="K41" s="1"/>
  <c r="H41"/>
  <c r="I41" s="1"/>
  <c r="H41" i="34"/>
  <c r="I41" s="1"/>
  <c r="J41"/>
  <c r="K41" s="1"/>
  <c r="F41"/>
  <c r="G41" s="1"/>
  <c r="L41"/>
  <c r="M41" s="1"/>
  <c r="D41"/>
  <c r="E41" s="1"/>
  <c r="E687" i="28"/>
  <c r="N687" s="1"/>
  <c r="E688"/>
  <c r="N688" s="1"/>
  <c r="E692"/>
  <c r="N692" s="1"/>
  <c r="N693"/>
  <c r="S686"/>
  <c r="T686" s="1"/>
  <c r="Y686"/>
  <c r="Z686" s="1"/>
  <c r="N690"/>
  <c r="F41" i="37"/>
  <c r="G41" s="1"/>
  <c r="J41"/>
  <c r="K41" s="1"/>
  <c r="L41"/>
  <c r="M41" s="1"/>
  <c r="H41"/>
  <c r="I41" s="1"/>
  <c r="D41"/>
  <c r="E41" s="1"/>
  <c r="D41" i="22"/>
  <c r="E685" i="28"/>
  <c r="N685" s="1"/>
  <c r="N689"/>
  <c r="N682"/>
  <c r="E683"/>
  <c r="N683" s="1"/>
  <c r="U678"/>
  <c r="V678" s="1"/>
  <c r="Y678"/>
  <c r="Z678" s="1"/>
  <c r="W678"/>
  <c r="X678" s="1"/>
  <c r="E679"/>
  <c r="N679" s="1"/>
  <c r="E680"/>
  <c r="N680" s="1"/>
  <c r="N681"/>
  <c r="E684"/>
  <c r="N684" s="1"/>
  <c r="N671"/>
  <c r="U671" s="1"/>
  <c r="V671" s="1"/>
  <c r="N677"/>
  <c r="F40" i="31"/>
  <c r="G40" s="1"/>
  <c r="H40"/>
  <c r="I40" s="1"/>
  <c r="N674" i="28"/>
  <c r="E676"/>
  <c r="N676" s="1"/>
  <c r="L40" i="31"/>
  <c r="M40" s="1"/>
  <c r="J40"/>
  <c r="K40" s="1"/>
  <c r="E675" i="28"/>
  <c r="N675" s="1"/>
  <c r="E673"/>
  <c r="N673" s="1"/>
  <c r="D40" i="22"/>
  <c r="I40" s="1"/>
  <c r="J40" s="1"/>
  <c r="N602" i="28"/>
  <c r="N603"/>
  <c r="N605"/>
  <c r="N599"/>
  <c r="N604"/>
  <c r="E600"/>
  <c r="N600" s="1"/>
  <c r="N601"/>
  <c r="H40" i="37"/>
  <c r="I40" s="1"/>
  <c r="L40"/>
  <c r="M40" s="1"/>
  <c r="D40"/>
  <c r="E40" s="1"/>
  <c r="F40"/>
  <c r="G40" s="1"/>
  <c r="J40"/>
  <c r="K40" s="1"/>
  <c r="D40" i="25"/>
  <c r="N670" i="28"/>
  <c r="E672"/>
  <c r="N672" s="1"/>
  <c r="L40" i="34"/>
  <c r="M40" s="1"/>
  <c r="F40"/>
  <c r="G40" s="1"/>
  <c r="D40"/>
  <c r="E40" s="1"/>
  <c r="J40"/>
  <c r="K40" s="1"/>
  <c r="H40"/>
  <c r="I40" s="1"/>
  <c r="D37" i="25"/>
  <c r="G37" s="1"/>
  <c r="H37" s="1"/>
  <c r="N592" i="28"/>
  <c r="N589"/>
  <c r="L37" i="34"/>
  <c r="M37" s="1"/>
  <c r="H37"/>
  <c r="I37" s="1"/>
  <c r="D37"/>
  <c r="F37"/>
  <c r="G37" s="1"/>
  <c r="J37"/>
  <c r="K37" s="1"/>
  <c r="L37" i="31"/>
  <c r="M37" s="1"/>
  <c r="D37"/>
  <c r="E37" s="1"/>
  <c r="J37"/>
  <c r="K37" s="1"/>
  <c r="F37"/>
  <c r="G37" s="1"/>
  <c r="H37"/>
  <c r="I37" s="1"/>
  <c r="J37" i="37"/>
  <c r="K37" s="1"/>
  <c r="H37"/>
  <c r="I37" s="1"/>
  <c r="L37"/>
  <c r="M37" s="1"/>
  <c r="F37"/>
  <c r="G37" s="1"/>
  <c r="D37"/>
  <c r="N590" i="28"/>
  <c r="F36" i="34"/>
  <c r="G36" s="1"/>
  <c r="J36"/>
  <c r="K36" s="1"/>
  <c r="L36"/>
  <c r="M36" s="1"/>
  <c r="D36"/>
  <c r="E36" s="1"/>
  <c r="H36"/>
  <c r="I36" s="1"/>
  <c r="E568" i="28"/>
  <c r="N568" s="1"/>
  <c r="S573"/>
  <c r="T573" s="1"/>
  <c r="W585"/>
  <c r="X585" s="1"/>
  <c r="N581"/>
  <c r="N584"/>
  <c r="N586"/>
  <c r="J36" i="31"/>
  <c r="K36" s="1"/>
  <c r="H36"/>
  <c r="I36" s="1"/>
  <c r="D36"/>
  <c r="E36" s="1"/>
  <c r="L36"/>
  <c r="M36" s="1"/>
  <c r="F36"/>
  <c r="G36" s="1"/>
  <c r="N565" i="28"/>
  <c r="N570"/>
  <c r="N574"/>
  <c r="E575"/>
  <c r="N575" s="1"/>
  <c r="N578"/>
  <c r="N579"/>
  <c r="Y571"/>
  <c r="Z571" s="1"/>
  <c r="E577"/>
  <c r="N577" s="1"/>
  <c r="D36" i="22"/>
  <c r="N582" i="28"/>
  <c r="N583"/>
  <c r="L36" i="37"/>
  <c r="M36" s="1"/>
  <c r="F36"/>
  <c r="G36" s="1"/>
  <c r="D36"/>
  <c r="E36" s="1"/>
  <c r="J36"/>
  <c r="K36" s="1"/>
  <c r="H36"/>
  <c r="I36" s="1"/>
  <c r="N566" i="28"/>
  <c r="E567"/>
  <c r="N567" s="1"/>
  <c r="N569"/>
  <c r="N572"/>
  <c r="N576"/>
  <c r="E580"/>
  <c r="N580" s="1"/>
  <c r="N587"/>
  <c r="N588"/>
  <c r="D36" i="25"/>
  <c r="N558" i="28"/>
  <c r="N563"/>
  <c r="E561"/>
  <c r="N561" s="1"/>
  <c r="N562"/>
  <c r="N559"/>
  <c r="E560"/>
  <c r="N560" s="1"/>
  <c r="N564"/>
  <c r="E555"/>
  <c r="N555" s="1"/>
  <c r="N556"/>
  <c r="N557"/>
  <c r="N553"/>
  <c r="S553" s="1"/>
  <c r="T553" s="1"/>
  <c r="N548"/>
  <c r="Q548" s="1"/>
  <c r="R548" s="1"/>
  <c r="N550"/>
  <c r="N551"/>
  <c r="N554"/>
  <c r="N552"/>
  <c r="J35" i="37"/>
  <c r="K35" s="1"/>
  <c r="D35"/>
  <c r="E35" s="1"/>
  <c r="H35"/>
  <c r="I35" s="1"/>
  <c r="L35"/>
  <c r="M35" s="1"/>
  <c r="F35"/>
  <c r="G35" s="1"/>
  <c r="J35" i="31"/>
  <c r="K35" s="1"/>
  <c r="H35"/>
  <c r="I35" s="1"/>
  <c r="D35"/>
  <c r="F35"/>
  <c r="G35" s="1"/>
  <c r="L35"/>
  <c r="M35" s="1"/>
  <c r="N541" i="28"/>
  <c r="D35" i="34"/>
  <c r="E35" s="1"/>
  <c r="L35"/>
  <c r="M35" s="1"/>
  <c r="F35"/>
  <c r="G35" s="1"/>
  <c r="H35"/>
  <c r="I35" s="1"/>
  <c r="J35"/>
  <c r="K35" s="1"/>
  <c r="E544" i="28"/>
  <c r="N544" s="1"/>
  <c r="E545"/>
  <c r="N545" s="1"/>
  <c r="N547"/>
  <c r="D35" i="22"/>
  <c r="N542" i="28"/>
  <c r="N546"/>
  <c r="D35" i="25"/>
  <c r="N543" i="28"/>
  <c r="N549"/>
  <c r="E534"/>
  <c r="N534" s="1"/>
  <c r="N538"/>
  <c r="E536"/>
  <c r="N536" s="1"/>
  <c r="E537"/>
  <c r="N537" s="1"/>
  <c r="N540"/>
  <c r="E535"/>
  <c r="N535" s="1"/>
  <c r="N539"/>
  <c r="N532"/>
  <c r="N533"/>
  <c r="N527"/>
  <c r="W527" s="1"/>
  <c r="X527" s="1"/>
  <c r="E526"/>
  <c r="N526" s="1"/>
  <c r="N528"/>
  <c r="N529"/>
  <c r="N531"/>
  <c r="N530"/>
  <c r="J34" i="37"/>
  <c r="K34" s="1"/>
  <c r="L34"/>
  <c r="M34" s="1"/>
  <c r="D34"/>
  <c r="E34" s="1"/>
  <c r="H34"/>
  <c r="I34" s="1"/>
  <c r="F34"/>
  <c r="G34" s="1"/>
  <c r="F34" i="34"/>
  <c r="G34" s="1"/>
  <c r="H34"/>
  <c r="I34" s="1"/>
  <c r="D34"/>
  <c r="E34" s="1"/>
  <c r="J34"/>
  <c r="K34" s="1"/>
  <c r="L34"/>
  <c r="M34" s="1"/>
  <c r="D34" i="31"/>
  <c r="E34" s="1"/>
  <c r="H34"/>
  <c r="I34" s="1"/>
  <c r="F34"/>
  <c r="G34" s="1"/>
  <c r="J34"/>
  <c r="K34" s="1"/>
  <c r="L34"/>
  <c r="M34" s="1"/>
  <c r="E522" i="28"/>
  <c r="N522" s="1"/>
  <c r="N525"/>
  <c r="D34" i="25"/>
  <c r="E520" i="28"/>
  <c r="N520" s="1"/>
  <c r="N521"/>
  <c r="N523"/>
  <c r="D34" i="22"/>
  <c r="N517" i="28"/>
  <c r="N518"/>
  <c r="N519"/>
  <c r="N524"/>
  <c r="Q512"/>
  <c r="R512" s="1"/>
  <c r="W512"/>
  <c r="X512" s="1"/>
  <c r="S512"/>
  <c r="T512" s="1"/>
  <c r="U512"/>
  <c r="V512" s="1"/>
  <c r="Y512"/>
  <c r="Z512" s="1"/>
  <c r="E513"/>
  <c r="N513" s="1"/>
  <c r="S514"/>
  <c r="T514" s="1"/>
  <c r="Y514"/>
  <c r="Z514" s="1"/>
  <c r="Q514"/>
  <c r="R514" s="1"/>
  <c r="U514"/>
  <c r="V514" s="1"/>
  <c r="W514"/>
  <c r="X514" s="1"/>
  <c r="W516"/>
  <c r="X516" s="1"/>
  <c r="N510"/>
  <c r="N515"/>
  <c r="N511"/>
  <c r="N509"/>
  <c r="N507"/>
  <c r="E508"/>
  <c r="N508" s="1"/>
  <c r="N503"/>
  <c r="Y503" s="1"/>
  <c r="Z503" s="1"/>
  <c r="N499"/>
  <c r="S499" s="1"/>
  <c r="T499" s="1"/>
  <c r="D33" i="22"/>
  <c r="G33" s="1"/>
  <c r="H33" s="1"/>
  <c r="N504" i="28"/>
  <c r="E505"/>
  <c r="N505" s="1"/>
  <c r="E506"/>
  <c r="N506" s="1"/>
  <c r="N502"/>
  <c r="D33" i="34"/>
  <c r="E33" s="1"/>
  <c r="L33"/>
  <c r="M33" s="1"/>
  <c r="H33"/>
  <c r="I33" s="1"/>
  <c r="F33"/>
  <c r="G33" s="1"/>
  <c r="J33"/>
  <c r="K33" s="1"/>
  <c r="E498" i="28"/>
  <c r="N498" s="1"/>
  <c r="D33" i="25"/>
  <c r="N494" i="28"/>
  <c r="J33" i="31"/>
  <c r="K33" s="1"/>
  <c r="L33"/>
  <c r="M33" s="1"/>
  <c r="H33"/>
  <c r="I33" s="1"/>
  <c r="F33"/>
  <c r="G33" s="1"/>
  <c r="D33"/>
  <c r="E33" s="1"/>
  <c r="N493" i="28"/>
  <c r="N495"/>
  <c r="E500"/>
  <c r="N500" s="1"/>
  <c r="N501"/>
  <c r="J33" i="37"/>
  <c r="K33" s="1"/>
  <c r="F33"/>
  <c r="G33" s="1"/>
  <c r="H33"/>
  <c r="I33" s="1"/>
  <c r="L33"/>
  <c r="M33" s="1"/>
  <c r="D33"/>
  <c r="E33" s="1"/>
  <c r="N496" i="28"/>
  <c r="E497"/>
  <c r="N497" s="1"/>
  <c r="S483"/>
  <c r="T483" s="1"/>
  <c r="U483"/>
  <c r="V483" s="1"/>
  <c r="E469"/>
  <c r="N469" s="1"/>
  <c r="E471"/>
  <c r="N471" s="1"/>
  <c r="N478"/>
  <c r="N479"/>
  <c r="N482"/>
  <c r="E488"/>
  <c r="N488" s="1"/>
  <c r="N489"/>
  <c r="W485"/>
  <c r="X485" s="1"/>
  <c r="S485"/>
  <c r="T485" s="1"/>
  <c r="Y485"/>
  <c r="Z485" s="1"/>
  <c r="U485"/>
  <c r="V485" s="1"/>
  <c r="Q485"/>
  <c r="R485" s="1"/>
  <c r="E487"/>
  <c r="N487" s="1"/>
  <c r="J32" i="31"/>
  <c r="K32" s="1"/>
  <c r="H32"/>
  <c r="I32" s="1"/>
  <c r="D32"/>
  <c r="E32" s="1"/>
  <c r="L32"/>
  <c r="M32" s="1"/>
  <c r="F32"/>
  <c r="G32" s="1"/>
  <c r="L32" i="34"/>
  <c r="M32" s="1"/>
  <c r="F32"/>
  <c r="G32" s="1"/>
  <c r="D32"/>
  <c r="J32"/>
  <c r="K32" s="1"/>
  <c r="H32"/>
  <c r="I32" s="1"/>
  <c r="N475" i="28"/>
  <c r="N476"/>
  <c r="N477"/>
  <c r="N484"/>
  <c r="N491"/>
  <c r="D32" i="25"/>
  <c r="E472" i="28"/>
  <c r="N472" s="1"/>
  <c r="E480"/>
  <c r="N480" s="1"/>
  <c r="H32" i="37"/>
  <c r="I32" s="1"/>
  <c r="F32"/>
  <c r="G32" s="1"/>
  <c r="D32"/>
  <c r="E32" s="1"/>
  <c r="L32"/>
  <c r="M32" s="1"/>
  <c r="J32"/>
  <c r="K32" s="1"/>
  <c r="N470" i="28"/>
  <c r="N473"/>
  <c r="N474"/>
  <c r="N481"/>
  <c r="N486"/>
  <c r="E490"/>
  <c r="N490" s="1"/>
  <c r="E492"/>
  <c r="N492" s="1"/>
  <c r="D32" i="22"/>
  <c r="E445" i="28"/>
  <c r="N445" s="1"/>
  <c r="U447"/>
  <c r="V447" s="1"/>
  <c r="W447"/>
  <c r="X447" s="1"/>
  <c r="E448"/>
  <c r="N448" s="1"/>
  <c r="E461"/>
  <c r="N461" s="1"/>
  <c r="E464"/>
  <c r="N464" s="1"/>
  <c r="L31" i="34"/>
  <c r="M31" s="1"/>
  <c r="H31"/>
  <c r="I31" s="1"/>
  <c r="J31"/>
  <c r="K31" s="1"/>
  <c r="D31"/>
  <c r="E31" s="1"/>
  <c r="F31"/>
  <c r="G31" s="1"/>
  <c r="N458" i="28"/>
  <c r="N459"/>
  <c r="D31" i="22"/>
  <c r="Y451" i="28"/>
  <c r="Z451" s="1"/>
  <c r="N449"/>
  <c r="N450"/>
  <c r="N454"/>
  <c r="N460"/>
  <c r="N467"/>
  <c r="D31" i="25"/>
  <c r="S446" i="28"/>
  <c r="T446" s="1"/>
  <c r="Y446"/>
  <c r="Z446" s="1"/>
  <c r="Q446"/>
  <c r="R446" s="1"/>
  <c r="U446"/>
  <c r="V446" s="1"/>
  <c r="W446"/>
  <c r="X446" s="1"/>
  <c r="E456"/>
  <c r="N456" s="1"/>
  <c r="F31" i="37"/>
  <c r="G31" s="1"/>
  <c r="J31"/>
  <c r="K31" s="1"/>
  <c r="D31"/>
  <c r="E31" s="1"/>
  <c r="H31"/>
  <c r="I31" s="1"/>
  <c r="L31"/>
  <c r="M31" s="1"/>
  <c r="N452" i="28"/>
  <c r="E453"/>
  <c r="N453" s="1"/>
  <c r="N455"/>
  <c r="E457"/>
  <c r="N457" s="1"/>
  <c r="N462"/>
  <c r="E463"/>
  <c r="N463" s="1"/>
  <c r="N466"/>
  <c r="N468"/>
  <c r="F31" i="31"/>
  <c r="G31" s="1"/>
  <c r="J31"/>
  <c r="K31" s="1"/>
  <c r="L31"/>
  <c r="M31" s="1"/>
  <c r="H31"/>
  <c r="I31" s="1"/>
  <c r="D31"/>
  <c r="E31" s="1"/>
  <c r="N440" i="28"/>
  <c r="E443"/>
  <c r="N443" s="1"/>
  <c r="N438"/>
  <c r="N441"/>
  <c r="E442"/>
  <c r="N442" s="1"/>
  <c r="E439"/>
  <c r="N439" s="1"/>
  <c r="N444"/>
  <c r="N437"/>
  <c r="N436"/>
  <c r="E431"/>
  <c r="N431" s="1"/>
  <c r="N433"/>
  <c r="E435"/>
  <c r="N435" s="1"/>
  <c r="E434"/>
  <c r="N434" s="1"/>
  <c r="N429"/>
  <c r="Y429" s="1"/>
  <c r="Z429" s="1"/>
  <c r="N430"/>
  <c r="U430" s="1"/>
  <c r="V430" s="1"/>
  <c r="N432"/>
  <c r="E426"/>
  <c r="N426" s="1"/>
  <c r="D30" i="22"/>
  <c r="F30" i="37"/>
  <c r="G30" s="1"/>
  <c r="H30"/>
  <c r="I30" s="1"/>
  <c r="J30"/>
  <c r="K30" s="1"/>
  <c r="L30"/>
  <c r="M30" s="1"/>
  <c r="D30"/>
  <c r="N421" i="28"/>
  <c r="N422"/>
  <c r="D30" i="25"/>
  <c r="H30" i="31"/>
  <c r="I30" s="1"/>
  <c r="D30"/>
  <c r="E30" s="1"/>
  <c r="F30"/>
  <c r="G30" s="1"/>
  <c r="L30"/>
  <c r="M30" s="1"/>
  <c r="J30"/>
  <c r="K30" s="1"/>
  <c r="N425" i="28"/>
  <c r="E427"/>
  <c r="N427" s="1"/>
  <c r="N428"/>
  <c r="L30" i="34"/>
  <c r="M30" s="1"/>
  <c r="F30"/>
  <c r="G30" s="1"/>
  <c r="J30"/>
  <c r="K30" s="1"/>
  <c r="D30"/>
  <c r="E30" s="1"/>
  <c r="H30"/>
  <c r="I30" s="1"/>
  <c r="E423" i="28"/>
  <c r="N423" s="1"/>
  <c r="N424"/>
  <c r="E418"/>
  <c r="N418" s="1"/>
  <c r="E419"/>
  <c r="N419" s="1"/>
  <c r="N420"/>
  <c r="N414"/>
  <c r="E415"/>
  <c r="N415" s="1"/>
  <c r="N416"/>
  <c r="N417"/>
  <c r="N412"/>
  <c r="N413"/>
  <c r="N408"/>
  <c r="E411"/>
  <c r="N411" s="1"/>
  <c r="N409"/>
  <c r="E410"/>
  <c r="N410" s="1"/>
  <c r="E407"/>
  <c r="N407" s="1"/>
  <c r="N398"/>
  <c r="S398" s="1"/>
  <c r="T398" s="1"/>
  <c r="N404"/>
  <c r="S404" s="1"/>
  <c r="T404" s="1"/>
  <c r="N406"/>
  <c r="D29" i="37"/>
  <c r="L29"/>
  <c r="M29" s="1"/>
  <c r="J29"/>
  <c r="K29" s="1"/>
  <c r="F29"/>
  <c r="G29" s="1"/>
  <c r="H29"/>
  <c r="I29" s="1"/>
  <c r="D29" i="22"/>
  <c r="E402" i="28"/>
  <c r="N402" s="1"/>
  <c r="E403"/>
  <c r="N403" s="1"/>
  <c r="N401"/>
  <c r="D29" i="25"/>
  <c r="E399" i="28"/>
  <c r="N399" s="1"/>
  <c r="N400"/>
  <c r="N405"/>
  <c r="L29" i="34"/>
  <c r="M29" s="1"/>
  <c r="J29"/>
  <c r="K29" s="1"/>
  <c r="H29"/>
  <c r="I29" s="1"/>
  <c r="D29"/>
  <c r="E29" s="1"/>
  <c r="F29"/>
  <c r="G29" s="1"/>
  <c r="J29" i="31"/>
  <c r="K29" s="1"/>
  <c r="F29"/>
  <c r="G29" s="1"/>
  <c r="L29"/>
  <c r="M29" s="1"/>
  <c r="D29"/>
  <c r="E29" s="1"/>
  <c r="H29"/>
  <c r="I29" s="1"/>
  <c r="N397" i="28"/>
  <c r="N384"/>
  <c r="Y384" s="1"/>
  <c r="Z384" s="1"/>
  <c r="N386"/>
  <c r="Y386" s="1"/>
  <c r="Z386" s="1"/>
  <c r="N389"/>
  <c r="Y389" s="1"/>
  <c r="Z389" s="1"/>
  <c r="N392"/>
  <c r="N393"/>
  <c r="N396"/>
  <c r="E391"/>
  <c r="N391" s="1"/>
  <c r="N390"/>
  <c r="E394"/>
  <c r="N394" s="1"/>
  <c r="E395"/>
  <c r="N395" s="1"/>
  <c r="N388"/>
  <c r="N382"/>
  <c r="E383"/>
  <c r="N383" s="1"/>
  <c r="N385"/>
  <c r="E387"/>
  <c r="N387" s="1"/>
  <c r="U384"/>
  <c r="V384" s="1"/>
  <c r="N377"/>
  <c r="Y377" s="1"/>
  <c r="Z377" s="1"/>
  <c r="N378"/>
  <c r="U378" s="1"/>
  <c r="V378" s="1"/>
  <c r="N381"/>
  <c r="W381" s="1"/>
  <c r="X381" s="1"/>
  <c r="Q370"/>
  <c r="R370" s="1"/>
  <c r="S370"/>
  <c r="T370" s="1"/>
  <c r="N372"/>
  <c r="E366"/>
  <c r="N366" s="1"/>
  <c r="E367"/>
  <c r="N367" s="1"/>
  <c r="N368"/>
  <c r="E371"/>
  <c r="N371" s="1"/>
  <c r="D28" i="22"/>
  <c r="F28" i="31"/>
  <c r="G28" s="1"/>
  <c r="J28"/>
  <c r="K28" s="1"/>
  <c r="D28"/>
  <c r="H28"/>
  <c r="I28" s="1"/>
  <c r="L28"/>
  <c r="M28" s="1"/>
  <c r="N373" i="28"/>
  <c r="D28" i="37"/>
  <c r="E28" s="1"/>
  <c r="F28"/>
  <c r="G28" s="1"/>
  <c r="L28"/>
  <c r="M28" s="1"/>
  <c r="H28"/>
  <c r="I28" s="1"/>
  <c r="J28"/>
  <c r="K28" s="1"/>
  <c r="D28" i="34"/>
  <c r="E28" s="1"/>
  <c r="F28"/>
  <c r="G28" s="1"/>
  <c r="L28"/>
  <c r="M28" s="1"/>
  <c r="H28"/>
  <c r="I28" s="1"/>
  <c r="J28"/>
  <c r="K28" s="1"/>
  <c r="N374" i="28"/>
  <c r="E375"/>
  <c r="N375" s="1"/>
  <c r="N376"/>
  <c r="E379"/>
  <c r="N379" s="1"/>
  <c r="N380"/>
  <c r="D28" i="25"/>
  <c r="E363" i="28"/>
  <c r="N363" s="1"/>
  <c r="N361"/>
  <c r="W361" s="1"/>
  <c r="X361" s="1"/>
  <c r="N364"/>
  <c r="N365"/>
  <c r="N358"/>
  <c r="U358" s="1"/>
  <c r="V358" s="1"/>
  <c r="E362"/>
  <c r="N362" s="1"/>
  <c r="S361"/>
  <c r="T361" s="1"/>
  <c r="N352"/>
  <c r="S352" s="1"/>
  <c r="T352" s="1"/>
  <c r="N356"/>
  <c r="U356" s="1"/>
  <c r="V356" s="1"/>
  <c r="E359"/>
  <c r="N359" s="1"/>
  <c r="D27" i="22"/>
  <c r="I27" s="1"/>
  <c r="J27" s="1"/>
  <c r="D27" i="25"/>
  <c r="M27" s="1"/>
  <c r="N27" s="1"/>
  <c r="Y358" i="28"/>
  <c r="Z358" s="1"/>
  <c r="N360"/>
  <c r="D27" i="37"/>
  <c r="H27"/>
  <c r="I27" s="1"/>
  <c r="J27"/>
  <c r="K27" s="1"/>
  <c r="F27"/>
  <c r="G27" s="1"/>
  <c r="L27"/>
  <c r="M27" s="1"/>
  <c r="N349" i="28"/>
  <c r="N354"/>
  <c r="H27" i="31"/>
  <c r="I27" s="1"/>
  <c r="L27"/>
  <c r="M27" s="1"/>
  <c r="F27"/>
  <c r="G27" s="1"/>
  <c r="J27"/>
  <c r="K27" s="1"/>
  <c r="D27"/>
  <c r="E27" s="1"/>
  <c r="E355" i="28"/>
  <c r="N355" s="1"/>
  <c r="J27" i="34"/>
  <c r="K27" s="1"/>
  <c r="F27"/>
  <c r="G27" s="1"/>
  <c r="D27"/>
  <c r="E27" s="1"/>
  <c r="L27"/>
  <c r="M27" s="1"/>
  <c r="H27"/>
  <c r="I27" s="1"/>
  <c r="N350" i="28"/>
  <c r="E351"/>
  <c r="N351" s="1"/>
  <c r="N353"/>
  <c r="N357"/>
  <c r="M27" i="22"/>
  <c r="N27" s="1"/>
  <c r="E343" i="28"/>
  <c r="N343" s="1"/>
  <c r="E346"/>
  <c r="N346" s="1"/>
  <c r="E344"/>
  <c r="N344" s="1"/>
  <c r="Q345"/>
  <c r="R345" s="1"/>
  <c r="U345"/>
  <c r="V345" s="1"/>
  <c r="E342"/>
  <c r="N342" s="1"/>
  <c r="E347"/>
  <c r="N347" s="1"/>
  <c r="D26" i="22"/>
  <c r="E26" s="1"/>
  <c r="D26" i="25"/>
  <c r="I26" s="1"/>
  <c r="J26" s="1"/>
  <c r="N337" i="28"/>
  <c r="N341"/>
  <c r="N336"/>
  <c r="U336" s="1"/>
  <c r="V336" s="1"/>
  <c r="N339"/>
  <c r="N340"/>
  <c r="E335"/>
  <c r="N335" s="1"/>
  <c r="Q336"/>
  <c r="R336" s="1"/>
  <c r="N334"/>
  <c r="J26" i="37"/>
  <c r="K26" s="1"/>
  <c r="F26"/>
  <c r="G26" s="1"/>
  <c r="D26"/>
  <c r="E26" s="1"/>
  <c r="H26"/>
  <c r="I26" s="1"/>
  <c r="L26"/>
  <c r="M26" s="1"/>
  <c r="E332" i="28"/>
  <c r="N332" s="1"/>
  <c r="E26" i="25"/>
  <c r="F26" s="1"/>
  <c r="N326" i="28"/>
  <c r="F26" i="34"/>
  <c r="G26" s="1"/>
  <c r="H26"/>
  <c r="I26" s="1"/>
  <c r="D26"/>
  <c r="E26" s="1"/>
  <c r="L26"/>
  <c r="M26" s="1"/>
  <c r="J26"/>
  <c r="K26" s="1"/>
  <c r="L26" i="31"/>
  <c r="M26" s="1"/>
  <c r="H26"/>
  <c r="I26" s="1"/>
  <c r="D26"/>
  <c r="F26"/>
  <c r="G26" s="1"/>
  <c r="J26"/>
  <c r="K26" s="1"/>
  <c r="E327" i="28"/>
  <c r="N327" s="1"/>
  <c r="E330"/>
  <c r="N330" s="1"/>
  <c r="N329"/>
  <c r="N331"/>
  <c r="N325"/>
  <c r="E328"/>
  <c r="N328" s="1"/>
  <c r="N333"/>
  <c r="E308"/>
  <c r="N308" s="1"/>
  <c r="E324"/>
  <c r="N324" s="1"/>
  <c r="F25" i="34"/>
  <c r="G25" s="1"/>
  <c r="L25"/>
  <c r="M25" s="1"/>
  <c r="H25"/>
  <c r="I25" s="1"/>
  <c r="D25"/>
  <c r="E25" s="1"/>
  <c r="J25"/>
  <c r="K25" s="1"/>
  <c r="N302" i="28"/>
  <c r="N311"/>
  <c r="N313"/>
  <c r="N321"/>
  <c r="D25" i="22"/>
  <c r="N301" i="28"/>
  <c r="N306"/>
  <c r="E307"/>
  <c r="N307" s="1"/>
  <c r="N309"/>
  <c r="N310"/>
  <c r="N318"/>
  <c r="N322"/>
  <c r="D25" i="25"/>
  <c r="W314" i="28"/>
  <c r="X314" s="1"/>
  <c r="U314"/>
  <c r="V314" s="1"/>
  <c r="Q314"/>
  <c r="R314" s="1"/>
  <c r="S314"/>
  <c r="T314" s="1"/>
  <c r="Y314"/>
  <c r="Z314" s="1"/>
  <c r="D25" i="37"/>
  <c r="J25"/>
  <c r="K25" s="1"/>
  <c r="H25"/>
  <c r="I25" s="1"/>
  <c r="L25"/>
  <c r="M25" s="1"/>
  <c r="F25"/>
  <c r="G25" s="1"/>
  <c r="N303" i="28"/>
  <c r="N304"/>
  <c r="N305"/>
  <c r="N315"/>
  <c r="E316"/>
  <c r="N316" s="1"/>
  <c r="N317"/>
  <c r="E319"/>
  <c r="N319" s="1"/>
  <c r="N320"/>
  <c r="N323"/>
  <c r="F25" i="31"/>
  <c r="G25" s="1"/>
  <c r="J25"/>
  <c r="K25" s="1"/>
  <c r="L25"/>
  <c r="M25" s="1"/>
  <c r="D25"/>
  <c r="E25" s="1"/>
  <c r="H25"/>
  <c r="I25" s="1"/>
  <c r="N291" i="28"/>
  <c r="D24" i="22"/>
  <c r="N278" i="28"/>
  <c r="N281"/>
  <c r="N284"/>
  <c r="N287"/>
  <c r="N290"/>
  <c r="D24" i="34"/>
  <c r="E24" s="1"/>
  <c r="H24"/>
  <c r="I24" s="1"/>
  <c r="J24"/>
  <c r="K24" s="1"/>
  <c r="F24"/>
  <c r="G24" s="1"/>
  <c r="L24"/>
  <c r="M24" s="1"/>
  <c r="N283" i="28"/>
  <c r="N286"/>
  <c r="N297"/>
  <c r="N296"/>
  <c r="N299"/>
  <c r="E280"/>
  <c r="N280" s="1"/>
  <c r="N289"/>
  <c r="N292"/>
  <c r="W277"/>
  <c r="X277" s="1"/>
  <c r="S277"/>
  <c r="T277" s="1"/>
  <c r="U277"/>
  <c r="V277" s="1"/>
  <c r="Y277"/>
  <c r="Z277" s="1"/>
  <c r="Q277"/>
  <c r="R277" s="1"/>
  <c r="E300"/>
  <c r="N300" s="1"/>
  <c r="U279"/>
  <c r="V279" s="1"/>
  <c r="W279"/>
  <c r="X279" s="1"/>
  <c r="S279"/>
  <c r="T279" s="1"/>
  <c r="Y279"/>
  <c r="Z279" s="1"/>
  <c r="Q279"/>
  <c r="R279" s="1"/>
  <c r="E24" i="25"/>
  <c r="F24" s="1"/>
  <c r="G24"/>
  <c r="H24" s="1"/>
  <c r="N295" i="28"/>
  <c r="J24" i="37"/>
  <c r="K24" s="1"/>
  <c r="F24"/>
  <c r="G24" s="1"/>
  <c r="H24"/>
  <c r="I24" s="1"/>
  <c r="L24"/>
  <c r="M24" s="1"/>
  <c r="D24"/>
  <c r="E24" s="1"/>
  <c r="N294" i="28"/>
  <c r="N298"/>
  <c r="N293"/>
  <c r="J24" i="31"/>
  <c r="K24" s="1"/>
  <c r="L24"/>
  <c r="M24" s="1"/>
  <c r="F24"/>
  <c r="G24" s="1"/>
  <c r="D24"/>
  <c r="E24" s="1"/>
  <c r="H24"/>
  <c r="I24" s="1"/>
  <c r="N285" i="28"/>
  <c r="N288"/>
  <c r="N270"/>
  <c r="N273"/>
  <c r="N274"/>
  <c r="N275"/>
  <c r="N276"/>
  <c r="N271"/>
  <c r="N272"/>
  <c r="N269"/>
  <c r="W269" s="1"/>
  <c r="X269" s="1"/>
  <c r="N256"/>
  <c r="U256" s="1"/>
  <c r="V256" s="1"/>
  <c r="N258"/>
  <c r="Y258" s="1"/>
  <c r="Z258" s="1"/>
  <c r="N267"/>
  <c r="N268"/>
  <c r="E265"/>
  <c r="N265" s="1"/>
  <c r="N266"/>
  <c r="N262"/>
  <c r="D23" i="22"/>
  <c r="K23" s="1"/>
  <c r="L23" s="1"/>
  <c r="D23" i="25"/>
  <c r="I23" s="1"/>
  <c r="J23" s="1"/>
  <c r="N263" i="28"/>
  <c r="N264"/>
  <c r="F23" i="37"/>
  <c r="G23" s="1"/>
  <c r="H23"/>
  <c r="I23" s="1"/>
  <c r="D23"/>
  <c r="J23"/>
  <c r="K23" s="1"/>
  <c r="L23"/>
  <c r="M23" s="1"/>
  <c r="N254" i="28"/>
  <c r="L23" i="31"/>
  <c r="M23" s="1"/>
  <c r="H23"/>
  <c r="I23" s="1"/>
  <c r="F23"/>
  <c r="G23" s="1"/>
  <c r="D23"/>
  <c r="E23" s="1"/>
  <c r="J23"/>
  <c r="K23" s="1"/>
  <c r="E253" i="28"/>
  <c r="N253" s="1"/>
  <c r="S256"/>
  <c r="T256" s="1"/>
  <c r="L23" i="34"/>
  <c r="M23" s="1"/>
  <c r="D23"/>
  <c r="F23"/>
  <c r="G23" s="1"/>
  <c r="J23"/>
  <c r="K23" s="1"/>
  <c r="H23"/>
  <c r="I23" s="1"/>
  <c r="E257" i="28"/>
  <c r="N257" s="1"/>
  <c r="N259"/>
  <c r="N260"/>
  <c r="E261"/>
  <c r="N261" s="1"/>
  <c r="E255"/>
  <c r="N255" s="1"/>
  <c r="N238"/>
  <c r="S238" s="1"/>
  <c r="T238" s="1"/>
  <c r="E252"/>
  <c r="N252" s="1"/>
  <c r="N247"/>
  <c r="N249"/>
  <c r="E248"/>
  <c r="N248" s="1"/>
  <c r="N244"/>
  <c r="W244" s="1"/>
  <c r="X244" s="1"/>
  <c r="E251"/>
  <c r="N251" s="1"/>
  <c r="N250"/>
  <c r="N246"/>
  <c r="N242"/>
  <c r="S242" s="1"/>
  <c r="T242" s="1"/>
  <c r="E245"/>
  <c r="N245" s="1"/>
  <c r="E243"/>
  <c r="N243" s="1"/>
  <c r="N233"/>
  <c r="Q233" s="1"/>
  <c r="R233" s="1"/>
  <c r="D22" i="22"/>
  <c r="I22" s="1"/>
  <c r="J22" s="1"/>
  <c r="N235" i="28"/>
  <c r="U235" s="1"/>
  <c r="V235" s="1"/>
  <c r="N237"/>
  <c r="S237" s="1"/>
  <c r="T237" s="1"/>
  <c r="N239"/>
  <c r="N241"/>
  <c r="N240"/>
  <c r="N229"/>
  <c r="N230"/>
  <c r="N236"/>
  <c r="J22" i="34"/>
  <c r="K22" s="1"/>
  <c r="F22"/>
  <c r="G22" s="1"/>
  <c r="H22"/>
  <c r="I22" s="1"/>
  <c r="L22"/>
  <c r="M22" s="1"/>
  <c r="D22"/>
  <c r="N231" i="28"/>
  <c r="D22" i="25"/>
  <c r="N232" i="28"/>
  <c r="J22" i="31"/>
  <c r="K22" s="1"/>
  <c r="F22"/>
  <c r="G22" s="1"/>
  <c r="L22"/>
  <c r="M22" s="1"/>
  <c r="H22"/>
  <c r="I22" s="1"/>
  <c r="D22"/>
  <c r="E22" s="1"/>
  <c r="N234" i="28"/>
  <c r="L22" i="37"/>
  <c r="M22" s="1"/>
  <c r="J22"/>
  <c r="K22" s="1"/>
  <c r="D22"/>
  <c r="E22" s="1"/>
  <c r="F22"/>
  <c r="G22" s="1"/>
  <c r="H22"/>
  <c r="I22" s="1"/>
  <c r="N218" i="28"/>
  <c r="Y218" s="1"/>
  <c r="Z218" s="1"/>
  <c r="N220"/>
  <c r="S220" s="1"/>
  <c r="T220" s="1"/>
  <c r="N222"/>
  <c r="N224"/>
  <c r="N227"/>
  <c r="N226"/>
  <c r="U223"/>
  <c r="V223" s="1"/>
  <c r="Q223"/>
  <c r="R223" s="1"/>
  <c r="S223"/>
  <c r="T223" s="1"/>
  <c r="W223"/>
  <c r="X223" s="1"/>
  <c r="Y223"/>
  <c r="Z223" s="1"/>
  <c r="N225"/>
  <c r="Y228"/>
  <c r="Z228" s="1"/>
  <c r="S228"/>
  <c r="T228" s="1"/>
  <c r="Q228"/>
  <c r="R228" s="1"/>
  <c r="W228"/>
  <c r="X228" s="1"/>
  <c r="U228"/>
  <c r="V228" s="1"/>
  <c r="N219"/>
  <c r="N221"/>
  <c r="N217"/>
  <c r="U218"/>
  <c r="V218" s="1"/>
  <c r="N214"/>
  <c r="W214" s="1"/>
  <c r="X214" s="1"/>
  <c r="N216"/>
  <c r="S216" s="1"/>
  <c r="T216" s="1"/>
  <c r="N215"/>
  <c r="N205"/>
  <c r="S205" s="1"/>
  <c r="T205" s="1"/>
  <c r="N209"/>
  <c r="Y209" s="1"/>
  <c r="Z209" s="1"/>
  <c r="N210"/>
  <c r="S210" s="1"/>
  <c r="T210" s="1"/>
  <c r="N206"/>
  <c r="Y206" s="1"/>
  <c r="Z206" s="1"/>
  <c r="N190"/>
  <c r="N189"/>
  <c r="E187"/>
  <c r="N187" s="1"/>
  <c r="N188"/>
  <c r="E208"/>
  <c r="N208" s="1"/>
  <c r="L21" i="34"/>
  <c r="M21" s="1"/>
  <c r="J21"/>
  <c r="K21" s="1"/>
  <c r="H21"/>
  <c r="I21" s="1"/>
  <c r="D21"/>
  <c r="F21"/>
  <c r="G21" s="1"/>
  <c r="N213" i="28"/>
  <c r="D21" i="22"/>
  <c r="D21" i="25"/>
  <c r="N212" i="28"/>
  <c r="S206"/>
  <c r="T206" s="1"/>
  <c r="N207"/>
  <c r="E211"/>
  <c r="N211" s="1"/>
  <c r="J21" i="31"/>
  <c r="K21" s="1"/>
  <c r="F21"/>
  <c r="G21" s="1"/>
  <c r="H21"/>
  <c r="I21" s="1"/>
  <c r="L21"/>
  <c r="M21" s="1"/>
  <c r="D21"/>
  <c r="E21" s="1"/>
  <c r="D21" i="37"/>
  <c r="F21"/>
  <c r="G21" s="1"/>
  <c r="H21"/>
  <c r="I21" s="1"/>
  <c r="L21"/>
  <c r="M21" s="1"/>
  <c r="J21"/>
  <c r="K21" s="1"/>
  <c r="W196" i="28"/>
  <c r="X196" s="1"/>
  <c r="U204"/>
  <c r="V204" s="1"/>
  <c r="N191"/>
  <c r="N194"/>
  <c r="N199"/>
  <c r="N201"/>
  <c r="E192"/>
  <c r="N192" s="1"/>
  <c r="S202"/>
  <c r="T202" s="1"/>
  <c r="W198"/>
  <c r="X198" s="1"/>
  <c r="S198"/>
  <c r="T198" s="1"/>
  <c r="E200"/>
  <c r="N200" s="1"/>
  <c r="D20" i="22"/>
  <c r="E20" s="1"/>
  <c r="D20" i="25"/>
  <c r="K20" s="1"/>
  <c r="L20" s="1"/>
  <c r="N193" i="28"/>
  <c r="E195"/>
  <c r="N195" s="1"/>
  <c r="N197"/>
  <c r="E203"/>
  <c r="N203" s="1"/>
  <c r="N181"/>
  <c r="N185"/>
  <c r="H20" i="31"/>
  <c r="I20" s="1"/>
  <c r="J20"/>
  <c r="K20" s="1"/>
  <c r="F20"/>
  <c r="G20" s="1"/>
  <c r="D20"/>
  <c r="L20"/>
  <c r="M20" s="1"/>
  <c r="N186" i="28"/>
  <c r="S183"/>
  <c r="T183" s="1"/>
  <c r="U183"/>
  <c r="V183" s="1"/>
  <c r="W183"/>
  <c r="X183" s="1"/>
  <c r="Y183"/>
  <c r="Z183" s="1"/>
  <c r="Q183"/>
  <c r="R183" s="1"/>
  <c r="D20" i="34"/>
  <c r="E20" s="1"/>
  <c r="L20"/>
  <c r="M20" s="1"/>
  <c r="J20"/>
  <c r="K20" s="1"/>
  <c r="H20"/>
  <c r="I20" s="1"/>
  <c r="F20"/>
  <c r="G20" s="1"/>
  <c r="Q182" i="28"/>
  <c r="R182" s="1"/>
  <c r="J20" i="37"/>
  <c r="K20" s="1"/>
  <c r="D20"/>
  <c r="H20"/>
  <c r="I20" s="1"/>
  <c r="L20"/>
  <c r="M20" s="1"/>
  <c r="F20"/>
  <c r="G20" s="1"/>
  <c r="N159" i="28"/>
  <c r="W159" s="1"/>
  <c r="X159" s="1"/>
  <c r="N165"/>
  <c r="Q165" s="1"/>
  <c r="R165" s="1"/>
  <c r="D19" i="22"/>
  <c r="K19" s="1"/>
  <c r="L19" s="1"/>
  <c r="N166" i="28"/>
  <c r="W166" s="1"/>
  <c r="X166" s="1"/>
  <c r="E167"/>
  <c r="N167" s="1"/>
  <c r="E171"/>
  <c r="N171" s="1"/>
  <c r="E175"/>
  <c r="N175" s="1"/>
  <c r="E179"/>
  <c r="N179" s="1"/>
  <c r="N170"/>
  <c r="N172"/>
  <c r="E176"/>
  <c r="N176" s="1"/>
  <c r="E168"/>
  <c r="N168" s="1"/>
  <c r="Q178"/>
  <c r="R178" s="1"/>
  <c r="U178"/>
  <c r="V178" s="1"/>
  <c r="S178"/>
  <c r="T178" s="1"/>
  <c r="N169"/>
  <c r="N173"/>
  <c r="N177"/>
  <c r="E174"/>
  <c r="N174" s="1"/>
  <c r="U166"/>
  <c r="V166" s="1"/>
  <c r="E157"/>
  <c r="N157" s="1"/>
  <c r="D19" i="25"/>
  <c r="H19" i="31"/>
  <c r="I19" s="1"/>
  <c r="D19"/>
  <c r="E19" s="1"/>
  <c r="F19"/>
  <c r="G19" s="1"/>
  <c r="L19"/>
  <c r="M19" s="1"/>
  <c r="J19"/>
  <c r="K19" s="1"/>
  <c r="N158" i="28"/>
  <c r="E163"/>
  <c r="N163" s="1"/>
  <c r="N164"/>
  <c r="H19" i="34"/>
  <c r="I19" s="1"/>
  <c r="L19"/>
  <c r="M19" s="1"/>
  <c r="D19"/>
  <c r="E19" s="1"/>
  <c r="J19"/>
  <c r="K19" s="1"/>
  <c r="F19"/>
  <c r="G19" s="1"/>
  <c r="N161" i="28"/>
  <c r="E160"/>
  <c r="N160" s="1"/>
  <c r="N162"/>
  <c r="L19" i="37"/>
  <c r="M19" s="1"/>
  <c r="J19"/>
  <c r="K19" s="1"/>
  <c r="D19"/>
  <c r="E19" s="1"/>
  <c r="F19"/>
  <c r="G19" s="1"/>
  <c r="H19"/>
  <c r="I19" s="1"/>
  <c r="J18" i="34"/>
  <c r="K18" s="1"/>
  <c r="D18"/>
  <c r="E18" s="1"/>
  <c r="H18"/>
  <c r="I18" s="1"/>
  <c r="F18"/>
  <c r="G18" s="1"/>
  <c r="L18"/>
  <c r="M18" s="1"/>
  <c r="N141" i="28"/>
  <c r="G18" i="22"/>
  <c r="H18" s="1"/>
  <c r="I18"/>
  <c r="J18" s="1"/>
  <c r="M18"/>
  <c r="N18" s="1"/>
  <c r="E18"/>
  <c r="K18"/>
  <c r="L18" s="1"/>
  <c r="E156" i="28"/>
  <c r="N156" s="1"/>
  <c r="J18" i="37"/>
  <c r="K18" s="1"/>
  <c r="D18"/>
  <c r="F18"/>
  <c r="G18" s="1"/>
  <c r="H18"/>
  <c r="I18" s="1"/>
  <c r="L18"/>
  <c r="M18" s="1"/>
  <c r="D18" i="25"/>
  <c r="N139" i="28"/>
  <c r="N145"/>
  <c r="N151"/>
  <c r="D18" i="31"/>
  <c r="J18"/>
  <c r="K18" s="1"/>
  <c r="H18"/>
  <c r="I18" s="1"/>
  <c r="F18"/>
  <c r="G18" s="1"/>
  <c r="L18"/>
  <c r="M18" s="1"/>
  <c r="N136" i="28"/>
  <c r="E140"/>
  <c r="N140" s="1"/>
  <c r="N152"/>
  <c r="N137"/>
  <c r="N143"/>
  <c r="N147"/>
  <c r="N153"/>
  <c r="N146"/>
  <c r="N154"/>
  <c r="N138"/>
  <c r="U149"/>
  <c r="V149" s="1"/>
  <c r="Y149"/>
  <c r="Z149" s="1"/>
  <c r="Q149"/>
  <c r="R149" s="1"/>
  <c r="W149"/>
  <c r="X149" s="1"/>
  <c r="S149"/>
  <c r="T149" s="1"/>
  <c r="W155"/>
  <c r="X155" s="1"/>
  <c r="S155"/>
  <c r="T155" s="1"/>
  <c r="Q155"/>
  <c r="R155" s="1"/>
  <c r="U155"/>
  <c r="V155" s="1"/>
  <c r="Y155"/>
  <c r="Z155" s="1"/>
  <c r="N135"/>
  <c r="E133"/>
  <c r="N133" s="1"/>
  <c r="N142"/>
  <c r="E144"/>
  <c r="N144" s="1"/>
  <c r="N148"/>
  <c r="E119"/>
  <c r="N119" s="1"/>
  <c r="W110"/>
  <c r="X110" s="1"/>
  <c r="N121"/>
  <c r="N129"/>
  <c r="L17" i="37"/>
  <c r="M17" s="1"/>
  <c r="H17"/>
  <c r="I17" s="1"/>
  <c r="J17"/>
  <c r="K17" s="1"/>
  <c r="D17"/>
  <c r="E17" s="1"/>
  <c r="F17"/>
  <c r="G17" s="1"/>
  <c r="D17" i="25"/>
  <c r="N112" i="28"/>
  <c r="N111"/>
  <c r="N117"/>
  <c r="N127"/>
  <c r="D17" i="22"/>
  <c r="D17" i="31"/>
  <c r="E17" s="1"/>
  <c r="F17"/>
  <c r="G17" s="1"/>
  <c r="H17"/>
  <c r="I17" s="1"/>
  <c r="J17"/>
  <c r="K17" s="1"/>
  <c r="L17"/>
  <c r="M17" s="1"/>
  <c r="E114" i="28"/>
  <c r="N114" s="1"/>
  <c r="E122"/>
  <c r="N122" s="1"/>
  <c r="N124"/>
  <c r="E130"/>
  <c r="N130" s="1"/>
  <c r="F17" i="34"/>
  <c r="G17" s="1"/>
  <c r="H17"/>
  <c r="I17" s="1"/>
  <c r="D17"/>
  <c r="E17" s="1"/>
  <c r="L17"/>
  <c r="M17" s="1"/>
  <c r="J17"/>
  <c r="K17" s="1"/>
  <c r="Y126" i="28"/>
  <c r="Z126" s="1"/>
  <c r="W126"/>
  <c r="X126" s="1"/>
  <c r="N113"/>
  <c r="N123"/>
  <c r="E109"/>
  <c r="N109" s="1"/>
  <c r="E125"/>
  <c r="N125" s="1"/>
  <c r="N118"/>
  <c r="N120"/>
  <c r="N128"/>
  <c r="N132"/>
  <c r="N105"/>
  <c r="N102"/>
  <c r="Q103"/>
  <c r="R103" s="1"/>
  <c r="U104"/>
  <c r="V104" s="1"/>
  <c r="Y104"/>
  <c r="Z104" s="1"/>
  <c r="S104"/>
  <c r="T104" s="1"/>
  <c r="W104"/>
  <c r="X104" s="1"/>
  <c r="Q104"/>
  <c r="R104" s="1"/>
  <c r="S108"/>
  <c r="T108" s="1"/>
  <c r="Y108"/>
  <c r="Z108" s="1"/>
  <c r="W108"/>
  <c r="X108" s="1"/>
  <c r="Q108"/>
  <c r="R108" s="1"/>
  <c r="U108"/>
  <c r="V108" s="1"/>
  <c r="N99"/>
  <c r="S99" s="1"/>
  <c r="T99" s="1"/>
  <c r="N107"/>
  <c r="E106"/>
  <c r="N106" s="1"/>
  <c r="N100"/>
  <c r="E101"/>
  <c r="N101" s="1"/>
  <c r="N97"/>
  <c r="E98"/>
  <c r="N98" s="1"/>
  <c r="N94"/>
  <c r="W94" s="1"/>
  <c r="X94" s="1"/>
  <c r="N88"/>
  <c r="Y88" s="1"/>
  <c r="Z88" s="1"/>
  <c r="N95"/>
  <c r="N96"/>
  <c r="S76"/>
  <c r="T76" s="1"/>
  <c r="Q76"/>
  <c r="R76" s="1"/>
  <c r="W76"/>
  <c r="X76" s="1"/>
  <c r="Y76"/>
  <c r="Z76" s="1"/>
  <c r="U76"/>
  <c r="V76" s="1"/>
  <c r="N75"/>
  <c r="N87"/>
  <c r="E93"/>
  <c r="N93" s="1"/>
  <c r="N85"/>
  <c r="D16" i="25"/>
  <c r="N91" i="28"/>
  <c r="E90"/>
  <c r="N90" s="1"/>
  <c r="N92"/>
  <c r="D16" i="22"/>
  <c r="J16" i="37"/>
  <c r="K16" s="1"/>
  <c r="H16"/>
  <c r="I16" s="1"/>
  <c r="L16"/>
  <c r="M16" s="1"/>
  <c r="F16"/>
  <c r="G16" s="1"/>
  <c r="D16"/>
  <c r="E16" s="1"/>
  <c r="F16" i="34"/>
  <c r="G16" s="1"/>
  <c r="J16"/>
  <c r="K16" s="1"/>
  <c r="L16"/>
  <c r="M16" s="1"/>
  <c r="D16"/>
  <c r="E16" s="1"/>
  <c r="H16"/>
  <c r="I16" s="1"/>
  <c r="E89" i="28"/>
  <c r="N89" s="1"/>
  <c r="N86"/>
  <c r="F16" i="31"/>
  <c r="G16" s="1"/>
  <c r="J16"/>
  <c r="K16" s="1"/>
  <c r="D16"/>
  <c r="E16" s="1"/>
  <c r="L16"/>
  <c r="M16" s="1"/>
  <c r="H16"/>
  <c r="I16" s="1"/>
  <c r="N79" i="28"/>
  <c r="E81"/>
  <c r="N81" s="1"/>
  <c r="N83"/>
  <c r="S84"/>
  <c r="T84" s="1"/>
  <c r="N80"/>
  <c r="E82"/>
  <c r="N82" s="1"/>
  <c r="N77"/>
  <c r="E74"/>
  <c r="N74" s="1"/>
  <c r="N73"/>
  <c r="N71"/>
  <c r="N72"/>
  <c r="N70"/>
  <c r="N65"/>
  <c r="U65" s="1"/>
  <c r="V65" s="1"/>
  <c r="D15" i="22"/>
  <c r="G15" s="1"/>
  <c r="H15" s="1"/>
  <c r="N62" i="28"/>
  <c r="E66"/>
  <c r="N66" s="1"/>
  <c r="D15" i="34"/>
  <c r="L15"/>
  <c r="M15" s="1"/>
  <c r="J15"/>
  <c r="K15" s="1"/>
  <c r="F15"/>
  <c r="G15" s="1"/>
  <c r="H15"/>
  <c r="I15" s="1"/>
  <c r="N68" i="28"/>
  <c r="D15" i="25"/>
  <c r="E61" i="28"/>
  <c r="N61" s="1"/>
  <c r="N63"/>
  <c r="E67"/>
  <c r="N67" s="1"/>
  <c r="E69"/>
  <c r="N69" s="1"/>
  <c r="L15" i="31"/>
  <c r="M15" s="1"/>
  <c r="F15"/>
  <c r="G15" s="1"/>
  <c r="H15"/>
  <c r="I15" s="1"/>
  <c r="J15"/>
  <c r="K15" s="1"/>
  <c r="D15"/>
  <c r="E15" s="1"/>
  <c r="N64" i="28"/>
  <c r="L15" i="37"/>
  <c r="M15" s="1"/>
  <c r="J15"/>
  <c r="K15" s="1"/>
  <c r="D15"/>
  <c r="E15" s="1"/>
  <c r="H15"/>
  <c r="I15" s="1"/>
  <c r="F15"/>
  <c r="G15" s="1"/>
  <c r="N55" i="28"/>
  <c r="N58"/>
  <c r="N56"/>
  <c r="N54"/>
  <c r="Y57"/>
  <c r="Z57" s="1"/>
  <c r="W57"/>
  <c r="X57" s="1"/>
  <c r="U57"/>
  <c r="V57" s="1"/>
  <c r="E59"/>
  <c r="N59" s="1"/>
  <c r="E53"/>
  <c r="N53" s="1"/>
  <c r="N49"/>
  <c r="N50"/>
  <c r="N48"/>
  <c r="N42"/>
  <c r="U42" s="1"/>
  <c r="V42" s="1"/>
  <c r="N39"/>
  <c r="S39" s="1"/>
  <c r="T39" s="1"/>
  <c r="N46"/>
  <c r="N47"/>
  <c r="F13" i="37"/>
  <c r="G13" s="1"/>
  <c r="L13" i="34"/>
  <c r="M13" s="1"/>
  <c r="H13"/>
  <c r="I13" s="1"/>
  <c r="F13"/>
  <c r="G13" s="1"/>
  <c r="J13"/>
  <c r="K13" s="1"/>
  <c r="D13" i="37"/>
  <c r="E13" s="1"/>
  <c r="H13"/>
  <c r="I13" s="1"/>
  <c r="L13"/>
  <c r="M13" s="1"/>
  <c r="L14" i="31"/>
  <c r="M14" s="1"/>
  <c r="H14"/>
  <c r="I14" s="1"/>
  <c r="D14"/>
  <c r="E14" s="1"/>
  <c r="F14"/>
  <c r="G14" s="1"/>
  <c r="J14"/>
  <c r="K14" s="1"/>
  <c r="J14" i="34"/>
  <c r="K14" s="1"/>
  <c r="F14"/>
  <c r="G14" s="1"/>
  <c r="H14"/>
  <c r="I14" s="1"/>
  <c r="L14"/>
  <c r="M14" s="1"/>
  <c r="D14"/>
  <c r="E14" s="1"/>
  <c r="D14" i="25"/>
  <c r="E38" i="28"/>
  <c r="N38" s="1"/>
  <c r="N40"/>
  <c r="N37"/>
  <c r="N41"/>
  <c r="D14" i="22"/>
  <c r="J14" i="37"/>
  <c r="K14" s="1"/>
  <c r="F14"/>
  <c r="G14" s="1"/>
  <c r="D14"/>
  <c r="L14"/>
  <c r="M14" s="1"/>
  <c r="H14"/>
  <c r="I14" s="1"/>
  <c r="U39" i="28"/>
  <c r="V39" s="1"/>
  <c r="E43"/>
  <c r="N43" s="1"/>
  <c r="N45"/>
  <c r="N44"/>
  <c r="Y31"/>
  <c r="Z31" s="1"/>
  <c r="Q31"/>
  <c r="R31" s="1"/>
  <c r="U31"/>
  <c r="V31" s="1"/>
  <c r="Q30"/>
  <c r="R30" s="1"/>
  <c r="N35"/>
  <c r="N32"/>
  <c r="L13" i="31"/>
  <c r="M13" s="1"/>
  <c r="N34" i="28"/>
  <c r="N36"/>
  <c r="N33"/>
  <c r="D13" i="25"/>
  <c r="G13" s="1"/>
  <c r="H13" s="1"/>
  <c r="N19" i="28"/>
  <c r="U19" s="1"/>
  <c r="V19" s="1"/>
  <c r="N22"/>
  <c r="N23"/>
  <c r="F13" i="31"/>
  <c r="G13" s="1"/>
  <c r="N28" i="28"/>
  <c r="N25"/>
  <c r="Y26"/>
  <c r="Z26" s="1"/>
  <c r="S26"/>
  <c r="T26" s="1"/>
  <c r="Q26"/>
  <c r="R26" s="1"/>
  <c r="W26"/>
  <c r="X26" s="1"/>
  <c r="U26"/>
  <c r="V26" s="1"/>
  <c r="S29"/>
  <c r="T29" s="1"/>
  <c r="U29"/>
  <c r="V29" s="1"/>
  <c r="N24"/>
  <c r="N17"/>
  <c r="D13" i="22"/>
  <c r="N14" i="28"/>
  <c r="N16"/>
  <c r="N18"/>
  <c r="N20"/>
  <c r="N21"/>
  <c r="N15"/>
  <c r="E13"/>
  <c r="N13" s="1"/>
  <c r="Y516" l="1"/>
  <c r="Z516" s="1"/>
  <c r="Q738"/>
  <c r="R738" s="1"/>
  <c r="U627"/>
  <c r="V627" s="1"/>
  <c r="W31"/>
  <c r="X31" s="1"/>
  <c r="S150"/>
  <c r="T150" s="1"/>
  <c r="U196"/>
  <c r="V196" s="1"/>
  <c r="Y483"/>
  <c r="Z483" s="1"/>
  <c r="U516"/>
  <c r="V516" s="1"/>
  <c r="S715"/>
  <c r="T715" s="1"/>
  <c r="S738"/>
  <c r="T738" s="1"/>
  <c r="Y658"/>
  <c r="Z658" s="1"/>
  <c r="S516"/>
  <c r="T516" s="1"/>
  <c r="W738"/>
  <c r="X738" s="1"/>
  <c r="W694"/>
  <c r="X694" s="1"/>
  <c r="Q707"/>
  <c r="R707" s="1"/>
  <c r="S60"/>
  <c r="T60" s="1"/>
  <c r="Q338"/>
  <c r="R338" s="1"/>
  <c r="W370"/>
  <c r="X370" s="1"/>
  <c r="W707"/>
  <c r="X707" s="1"/>
  <c r="Q666"/>
  <c r="R666" s="1"/>
  <c r="Y617"/>
  <c r="Z617" s="1"/>
  <c r="Y204"/>
  <c r="Z204" s="1"/>
  <c r="U617"/>
  <c r="V617" s="1"/>
  <c r="Y60"/>
  <c r="Z60" s="1"/>
  <c r="W116"/>
  <c r="X116" s="1"/>
  <c r="S110"/>
  <c r="T110" s="1"/>
  <c r="Q134"/>
  <c r="R134" s="1"/>
  <c r="U242"/>
  <c r="V242" s="1"/>
  <c r="Q312"/>
  <c r="R312" s="1"/>
  <c r="Y370"/>
  <c r="Z370" s="1"/>
  <c r="S698"/>
  <c r="T698" s="1"/>
  <c r="U60"/>
  <c r="V60" s="1"/>
  <c r="U282"/>
  <c r="V282" s="1"/>
  <c r="Y110"/>
  <c r="Z110" s="1"/>
  <c r="U134"/>
  <c r="V134" s="1"/>
  <c r="G23" i="22"/>
  <c r="H23" s="1"/>
  <c r="U312" i="28"/>
  <c r="V312" s="1"/>
  <c r="U429"/>
  <c r="V429" s="1"/>
  <c r="W571"/>
  <c r="X571" s="1"/>
  <c r="Y150"/>
  <c r="Z150" s="1"/>
  <c r="I41" i="25"/>
  <c r="J41" s="1"/>
  <c r="Q29" i="28"/>
  <c r="R29" s="1"/>
  <c r="Q78"/>
  <c r="R78" s="1"/>
  <c r="Y131"/>
  <c r="Z131" s="1"/>
  <c r="W202"/>
  <c r="X202" s="1"/>
  <c r="U348"/>
  <c r="V348" s="1"/>
  <c r="U571"/>
  <c r="V571" s="1"/>
  <c r="Q607"/>
  <c r="R607" s="1"/>
  <c r="W618"/>
  <c r="X618" s="1"/>
  <c r="U653"/>
  <c r="V653" s="1"/>
  <c r="W29"/>
  <c r="X29" s="1"/>
  <c r="S27"/>
  <c r="T27" s="1"/>
  <c r="U30"/>
  <c r="V30" s="1"/>
  <c r="W78"/>
  <c r="X78" s="1"/>
  <c r="Q131"/>
  <c r="R131" s="1"/>
  <c r="U126"/>
  <c r="V126" s="1"/>
  <c r="Q110"/>
  <c r="R110" s="1"/>
  <c r="U202"/>
  <c r="V202" s="1"/>
  <c r="S204"/>
  <c r="T204" s="1"/>
  <c r="U338"/>
  <c r="V338" s="1"/>
  <c r="Q348"/>
  <c r="R348" s="1"/>
  <c r="S465"/>
  <c r="T465" s="1"/>
  <c r="Q571"/>
  <c r="R571" s="1"/>
  <c r="M43" i="22"/>
  <c r="N43" s="1"/>
  <c r="U607" i="28"/>
  <c r="V607" s="1"/>
  <c r="U618"/>
  <c r="V618" s="1"/>
  <c r="Q653"/>
  <c r="R653" s="1"/>
  <c r="Y180"/>
  <c r="Z180" s="1"/>
  <c r="W338"/>
  <c r="X338" s="1"/>
  <c r="Q658"/>
  <c r="R658" s="1"/>
  <c r="Y338"/>
  <c r="Z338" s="1"/>
  <c r="W653"/>
  <c r="X653" s="1"/>
  <c r="Q465"/>
  <c r="R465" s="1"/>
  <c r="Q27"/>
  <c r="R27" s="1"/>
  <c r="U78"/>
  <c r="V78" s="1"/>
  <c r="Y134"/>
  <c r="Z134" s="1"/>
  <c r="Y202"/>
  <c r="Z202" s="1"/>
  <c r="S196"/>
  <c r="T196" s="1"/>
  <c r="S312"/>
  <c r="T312" s="1"/>
  <c r="S348"/>
  <c r="T348" s="1"/>
  <c r="Q356"/>
  <c r="R356" s="1"/>
  <c r="Y465"/>
  <c r="Z465" s="1"/>
  <c r="I43" i="22"/>
  <c r="J43" s="1"/>
  <c r="Y607" i="28"/>
  <c r="Z607" s="1"/>
  <c r="N39" i="34"/>
  <c r="U39" s="1"/>
  <c r="V39" s="1"/>
  <c r="U658" i="28"/>
  <c r="V658" s="1"/>
  <c r="W19"/>
  <c r="X19" s="1"/>
  <c r="Q39"/>
  <c r="R39" s="1"/>
  <c r="Q57"/>
  <c r="R57" s="1"/>
  <c r="Q126"/>
  <c r="R126" s="1"/>
  <c r="Y182"/>
  <c r="Z182" s="1"/>
  <c r="W30"/>
  <c r="X30" s="1"/>
  <c r="U131"/>
  <c r="V131" s="1"/>
  <c r="W27"/>
  <c r="X27" s="1"/>
  <c r="Y30"/>
  <c r="Z30" s="1"/>
  <c r="W60"/>
  <c r="X60" s="1"/>
  <c r="S78"/>
  <c r="T78" s="1"/>
  <c r="W131"/>
  <c r="X131" s="1"/>
  <c r="S134"/>
  <c r="T134" s="1"/>
  <c r="Q196"/>
  <c r="R196" s="1"/>
  <c r="U258"/>
  <c r="V258" s="1"/>
  <c r="Y312"/>
  <c r="Z312" s="1"/>
  <c r="Y348"/>
  <c r="Z348" s="1"/>
  <c r="Q378"/>
  <c r="R378" s="1"/>
  <c r="W465"/>
  <c r="X465" s="1"/>
  <c r="Q483"/>
  <c r="R483" s="1"/>
  <c r="U707"/>
  <c r="V707" s="1"/>
  <c r="W658"/>
  <c r="X658" s="1"/>
  <c r="W607"/>
  <c r="X607" s="1"/>
  <c r="W617"/>
  <c r="X617" s="1"/>
  <c r="Y27"/>
  <c r="Z27" s="1"/>
  <c r="U115"/>
  <c r="V115" s="1"/>
  <c r="Y238"/>
  <c r="Z238" s="1"/>
  <c r="S369"/>
  <c r="T369" s="1"/>
  <c r="Q573"/>
  <c r="R573" s="1"/>
  <c r="U591"/>
  <c r="V591" s="1"/>
  <c r="Y671"/>
  <c r="Z671" s="1"/>
  <c r="W210"/>
  <c r="X210" s="1"/>
  <c r="S233"/>
  <c r="T233" s="1"/>
  <c r="G26" i="25"/>
  <c r="H26" s="1"/>
  <c r="W233" i="28"/>
  <c r="X233" s="1"/>
  <c r="U238"/>
  <c r="V238" s="1"/>
  <c r="K26" i="25"/>
  <c r="L26" s="1"/>
  <c r="S358" i="28"/>
  <c r="T358" s="1"/>
  <c r="Y94"/>
  <c r="Z94" s="1"/>
  <c r="I20" i="22"/>
  <c r="J20" s="1"/>
  <c r="S666" i="28"/>
  <c r="T666" s="1"/>
  <c r="W627"/>
  <c r="X627" s="1"/>
  <c r="S618"/>
  <c r="T618" s="1"/>
  <c r="W216"/>
  <c r="X216" s="1"/>
  <c r="K22" i="22"/>
  <c r="L22" s="1"/>
  <c r="Y666" i="28"/>
  <c r="Z666" s="1"/>
  <c r="Y627"/>
  <c r="Z627" s="1"/>
  <c r="Y618"/>
  <c r="Z618" s="1"/>
  <c r="N13" i="34"/>
  <c r="Y39" i="28"/>
  <c r="Z39" s="1"/>
  <c r="Q166"/>
  <c r="R166" s="1"/>
  <c r="W242"/>
  <c r="X242" s="1"/>
  <c r="S386"/>
  <c r="T386" s="1"/>
  <c r="W666"/>
  <c r="X666" s="1"/>
  <c r="W39"/>
  <c r="X39" s="1"/>
  <c r="Y233"/>
  <c r="Z233" s="1"/>
  <c r="M26" i="25"/>
  <c r="N26" s="1"/>
  <c r="W336" i="28"/>
  <c r="X336" s="1"/>
  <c r="Q361"/>
  <c r="R361" s="1"/>
  <c r="W386"/>
  <c r="X386" s="1"/>
  <c r="S19"/>
  <c r="T19" s="1"/>
  <c r="Y244"/>
  <c r="Z244" s="1"/>
  <c r="G27" i="22"/>
  <c r="H27" s="1"/>
  <c r="Y361" i="28"/>
  <c r="Z361" s="1"/>
  <c r="Y378"/>
  <c r="Z378" s="1"/>
  <c r="Q384"/>
  <c r="R384" s="1"/>
  <c r="W499"/>
  <c r="X499" s="1"/>
  <c r="Y65"/>
  <c r="Z65" s="1"/>
  <c r="Y165"/>
  <c r="Z165" s="1"/>
  <c r="K26" i="22"/>
  <c r="L26" s="1"/>
  <c r="Q553" i="28"/>
  <c r="R553" s="1"/>
  <c r="Y242"/>
  <c r="Z242" s="1"/>
  <c r="G26" i="22"/>
  <c r="H26" s="1"/>
  <c r="U361" i="28"/>
  <c r="V361" s="1"/>
  <c r="S378"/>
  <c r="T378" s="1"/>
  <c r="Y398"/>
  <c r="Z398" s="1"/>
  <c r="K42" i="25"/>
  <c r="L42" s="1"/>
  <c r="E43" i="22"/>
  <c r="F43" s="1"/>
  <c r="K43"/>
  <c r="L43" s="1"/>
  <c r="Y220" i="28"/>
  <c r="Z220" s="1"/>
  <c r="G22" i="22"/>
  <c r="H22" s="1"/>
  <c r="Y336" i="28"/>
  <c r="Z336" s="1"/>
  <c r="Y356"/>
  <c r="Z356" s="1"/>
  <c r="Q358"/>
  <c r="R358" s="1"/>
  <c r="W378"/>
  <c r="X378" s="1"/>
  <c r="S384"/>
  <c r="T384" s="1"/>
  <c r="W384"/>
  <c r="X384" s="1"/>
  <c r="E37" i="25"/>
  <c r="F37" s="1"/>
  <c r="U159" i="28"/>
  <c r="V159" s="1"/>
  <c r="E22" i="22"/>
  <c r="S356" i="28"/>
  <c r="T356" s="1"/>
  <c r="S165"/>
  <c r="T165" s="1"/>
  <c r="Y216"/>
  <c r="Z216" s="1"/>
  <c r="W238"/>
  <c r="X238" s="1"/>
  <c r="Q694"/>
  <c r="R694" s="1"/>
  <c r="E42" i="25"/>
  <c r="F42" s="1"/>
  <c r="S720" i="28"/>
  <c r="T720" s="1"/>
  <c r="W165"/>
  <c r="X165" s="1"/>
  <c r="U206"/>
  <c r="V206" s="1"/>
  <c r="Q238"/>
  <c r="R238" s="1"/>
  <c r="S336"/>
  <c r="T336" s="1"/>
  <c r="E27" i="25"/>
  <c r="F27" s="1"/>
  <c r="Y352" i="28"/>
  <c r="Z352" s="1"/>
  <c r="S694"/>
  <c r="T694" s="1"/>
  <c r="G42" i="25"/>
  <c r="H42" s="1"/>
  <c r="N13" i="37"/>
  <c r="Y13" s="1"/>
  <c r="Z13" s="1"/>
  <c r="U165" i="28"/>
  <c r="V165" s="1"/>
  <c r="K20" i="22"/>
  <c r="L20" s="1"/>
  <c r="Q216" i="28"/>
  <c r="R216" s="1"/>
  <c r="Q242"/>
  <c r="R242" s="1"/>
  <c r="K37" i="25"/>
  <c r="L37" s="1"/>
  <c r="Y694" i="28"/>
  <c r="Z694" s="1"/>
  <c r="M42" i="25"/>
  <c r="N42" s="1"/>
  <c r="G37" i="22"/>
  <c r="H37" s="1"/>
  <c r="E37"/>
  <c r="F37" s="1"/>
  <c r="K37"/>
  <c r="L37" s="1"/>
  <c r="I37"/>
  <c r="J37" s="1"/>
  <c r="U629" i="28"/>
  <c r="V629" s="1"/>
  <c r="S629"/>
  <c r="T629" s="1"/>
  <c r="W629"/>
  <c r="X629" s="1"/>
  <c r="Y214"/>
  <c r="Z214" s="1"/>
  <c r="M41" i="25"/>
  <c r="N41" s="1"/>
  <c r="Y166" i="28"/>
  <c r="Z166" s="1"/>
  <c r="Q218"/>
  <c r="R218" s="1"/>
  <c r="Y237"/>
  <c r="Z237" s="1"/>
  <c r="Y235"/>
  <c r="Z235" s="1"/>
  <c r="W356"/>
  <c r="X356" s="1"/>
  <c r="W358"/>
  <c r="X358" s="1"/>
  <c r="U386"/>
  <c r="V386" s="1"/>
  <c r="Q386"/>
  <c r="R386" s="1"/>
  <c r="W389"/>
  <c r="X389" s="1"/>
  <c r="Q686"/>
  <c r="R686" s="1"/>
  <c r="E41" i="25"/>
  <c r="F41" s="1"/>
  <c r="G41"/>
  <c r="H41" s="1"/>
  <c r="N39" i="31"/>
  <c r="Y39" s="1"/>
  <c r="Z39" s="1"/>
  <c r="U88" i="28"/>
  <c r="V88" s="1"/>
  <c r="M19" i="22"/>
  <c r="N19" s="1"/>
  <c r="U209" i="28"/>
  <c r="V209" s="1"/>
  <c r="S218"/>
  <c r="T218" s="1"/>
  <c r="S235"/>
  <c r="T235" s="1"/>
  <c r="M23" i="22"/>
  <c r="N23" s="1"/>
  <c r="W256" i="28"/>
  <c r="X256" s="1"/>
  <c r="M26" i="22"/>
  <c r="N26" s="1"/>
  <c r="Y381" i="28"/>
  <c r="Z381" s="1"/>
  <c r="W686"/>
  <c r="X686" s="1"/>
  <c r="S644"/>
  <c r="T644" s="1"/>
  <c r="W644"/>
  <c r="X644" s="1"/>
  <c r="Y644"/>
  <c r="Z644" s="1"/>
  <c r="Q644"/>
  <c r="R644" s="1"/>
  <c r="U644"/>
  <c r="V644" s="1"/>
  <c r="W747"/>
  <c r="X747" s="1"/>
  <c r="S747"/>
  <c r="T747" s="1"/>
  <c r="Y747"/>
  <c r="Z747" s="1"/>
  <c r="U747"/>
  <c r="V747" s="1"/>
  <c r="Q747"/>
  <c r="R747" s="1"/>
  <c r="W643"/>
  <c r="X643" s="1"/>
  <c r="Y643"/>
  <c r="Z643" s="1"/>
  <c r="S643"/>
  <c r="T643" s="1"/>
  <c r="U643"/>
  <c r="V643" s="1"/>
  <c r="Q643"/>
  <c r="R643" s="1"/>
  <c r="S594"/>
  <c r="T594" s="1"/>
  <c r="Y594"/>
  <c r="Z594" s="1"/>
  <c r="W594"/>
  <c r="X594" s="1"/>
  <c r="Q594"/>
  <c r="R594" s="1"/>
  <c r="U594"/>
  <c r="V594" s="1"/>
  <c r="W751"/>
  <c r="X751" s="1"/>
  <c r="U751"/>
  <c r="V751" s="1"/>
  <c r="Q751"/>
  <c r="R751" s="1"/>
  <c r="S751"/>
  <c r="T751" s="1"/>
  <c r="Y751"/>
  <c r="Z751" s="1"/>
  <c r="Q752"/>
  <c r="R752" s="1"/>
  <c r="W752"/>
  <c r="X752" s="1"/>
  <c r="S752"/>
  <c r="T752" s="1"/>
  <c r="Y752"/>
  <c r="Z752" s="1"/>
  <c r="U752"/>
  <c r="V752" s="1"/>
  <c r="S665"/>
  <c r="T665" s="1"/>
  <c r="Q665"/>
  <c r="R665" s="1"/>
  <c r="Y665"/>
  <c r="Z665" s="1"/>
  <c r="W665"/>
  <c r="X665" s="1"/>
  <c r="U665"/>
  <c r="V665" s="1"/>
  <c r="Y754"/>
  <c r="Z754" s="1"/>
  <c r="S754"/>
  <c r="T754" s="1"/>
  <c r="W754"/>
  <c r="X754" s="1"/>
  <c r="Q754"/>
  <c r="R754" s="1"/>
  <c r="U754"/>
  <c r="V754" s="1"/>
  <c r="W748"/>
  <c r="X748" s="1"/>
  <c r="Y748"/>
  <c r="Z748" s="1"/>
  <c r="S748"/>
  <c r="T748" s="1"/>
  <c r="U748"/>
  <c r="V748" s="1"/>
  <c r="Q748"/>
  <c r="R748" s="1"/>
  <c r="Q624"/>
  <c r="R624" s="1"/>
  <c r="Y624"/>
  <c r="Z624" s="1"/>
  <c r="S624"/>
  <c r="T624" s="1"/>
  <c r="W624"/>
  <c r="X624" s="1"/>
  <c r="U624"/>
  <c r="V624" s="1"/>
  <c r="S652"/>
  <c r="T652" s="1"/>
  <c r="Y652"/>
  <c r="Z652" s="1"/>
  <c r="Q652"/>
  <c r="R652" s="1"/>
  <c r="W652"/>
  <c r="X652" s="1"/>
  <c r="U652"/>
  <c r="V652" s="1"/>
  <c r="Q623"/>
  <c r="R623" s="1"/>
  <c r="S623"/>
  <c r="T623" s="1"/>
  <c r="W623"/>
  <c r="X623" s="1"/>
  <c r="U623"/>
  <c r="V623" s="1"/>
  <c r="Y623"/>
  <c r="Z623" s="1"/>
  <c r="S39" i="31"/>
  <c r="T39" s="1"/>
  <c r="W39"/>
  <c r="X39" s="1"/>
  <c r="W746" i="28"/>
  <c r="X746" s="1"/>
  <c r="Q746"/>
  <c r="R746" s="1"/>
  <c r="S746"/>
  <c r="T746" s="1"/>
  <c r="Y746"/>
  <c r="Z746" s="1"/>
  <c r="U746"/>
  <c r="V746" s="1"/>
  <c r="Q650"/>
  <c r="R650" s="1"/>
  <c r="W650"/>
  <c r="X650" s="1"/>
  <c r="U650"/>
  <c r="V650" s="1"/>
  <c r="Y650"/>
  <c r="Z650" s="1"/>
  <c r="S650"/>
  <c r="T650" s="1"/>
  <c r="W647"/>
  <c r="X647" s="1"/>
  <c r="Q647"/>
  <c r="R647" s="1"/>
  <c r="Y647"/>
  <c r="Z647" s="1"/>
  <c r="S647"/>
  <c r="T647" s="1"/>
  <c r="U647"/>
  <c r="V647" s="1"/>
  <c r="Y745"/>
  <c r="Z745" s="1"/>
  <c r="W745"/>
  <c r="X745" s="1"/>
  <c r="Q745"/>
  <c r="R745" s="1"/>
  <c r="S745"/>
  <c r="T745" s="1"/>
  <c r="U745"/>
  <c r="V745" s="1"/>
  <c r="W664"/>
  <c r="X664" s="1"/>
  <c r="S664"/>
  <c r="T664" s="1"/>
  <c r="Q664"/>
  <c r="R664" s="1"/>
  <c r="U664"/>
  <c r="V664" s="1"/>
  <c r="Y664"/>
  <c r="Z664" s="1"/>
  <c r="S660"/>
  <c r="T660" s="1"/>
  <c r="Y660"/>
  <c r="Z660" s="1"/>
  <c r="Q660"/>
  <c r="R660" s="1"/>
  <c r="W660"/>
  <c r="X660" s="1"/>
  <c r="U660"/>
  <c r="V660" s="1"/>
  <c r="Y632"/>
  <c r="Z632" s="1"/>
  <c r="S632"/>
  <c r="T632" s="1"/>
  <c r="U632"/>
  <c r="V632" s="1"/>
  <c r="W632"/>
  <c r="X632" s="1"/>
  <c r="Q632"/>
  <c r="R632" s="1"/>
  <c r="Q635"/>
  <c r="R635" s="1"/>
  <c r="W635"/>
  <c r="X635" s="1"/>
  <c r="Y635"/>
  <c r="Z635" s="1"/>
  <c r="S635"/>
  <c r="T635" s="1"/>
  <c r="U635"/>
  <c r="V635" s="1"/>
  <c r="W753"/>
  <c r="X753" s="1"/>
  <c r="Q753"/>
  <c r="R753" s="1"/>
  <c r="Y753"/>
  <c r="Z753" s="1"/>
  <c r="U753"/>
  <c r="V753" s="1"/>
  <c r="S753"/>
  <c r="T753" s="1"/>
  <c r="W620"/>
  <c r="X620" s="1"/>
  <c r="Y620"/>
  <c r="Z620" s="1"/>
  <c r="S620"/>
  <c r="T620" s="1"/>
  <c r="U620"/>
  <c r="V620" s="1"/>
  <c r="Q620"/>
  <c r="R620" s="1"/>
  <c r="Q19"/>
  <c r="R19" s="1"/>
  <c r="Y84"/>
  <c r="Z84" s="1"/>
  <c r="N17" i="34"/>
  <c r="S17" s="1"/>
  <c r="T17" s="1"/>
  <c r="S115" i="28"/>
  <c r="T115" s="1"/>
  <c r="S159"/>
  <c r="T159" s="1"/>
  <c r="U180"/>
  <c r="V180" s="1"/>
  <c r="U220"/>
  <c r="V220" s="1"/>
  <c r="S451"/>
  <c r="T451" s="1"/>
  <c r="U499"/>
  <c r="V499" s="1"/>
  <c r="U585"/>
  <c r="V585" s="1"/>
  <c r="S585"/>
  <c r="T585" s="1"/>
  <c r="S591"/>
  <c r="T591" s="1"/>
  <c r="S729"/>
  <c r="T729" s="1"/>
  <c r="W611"/>
  <c r="X611" s="1"/>
  <c r="U611"/>
  <c r="V611" s="1"/>
  <c r="Y611"/>
  <c r="Z611" s="1"/>
  <c r="S611"/>
  <c r="T611" s="1"/>
  <c r="Q611"/>
  <c r="R611" s="1"/>
  <c r="W596"/>
  <c r="X596" s="1"/>
  <c r="Y596"/>
  <c r="Z596" s="1"/>
  <c r="S596"/>
  <c r="T596" s="1"/>
  <c r="Q596"/>
  <c r="R596" s="1"/>
  <c r="U596"/>
  <c r="V596" s="1"/>
  <c r="Q750"/>
  <c r="R750" s="1"/>
  <c r="U750"/>
  <c r="V750" s="1"/>
  <c r="W750"/>
  <c r="X750" s="1"/>
  <c r="S750"/>
  <c r="T750" s="1"/>
  <c r="Y750"/>
  <c r="Z750" s="1"/>
  <c r="Q744"/>
  <c r="R744" s="1"/>
  <c r="U744"/>
  <c r="V744" s="1"/>
  <c r="W744"/>
  <c r="X744" s="1"/>
  <c r="Y744"/>
  <c r="Z744" s="1"/>
  <c r="S744"/>
  <c r="T744" s="1"/>
  <c r="Y613"/>
  <c r="Z613" s="1"/>
  <c r="W613"/>
  <c r="X613" s="1"/>
  <c r="S613"/>
  <c r="T613" s="1"/>
  <c r="Q613"/>
  <c r="R613" s="1"/>
  <c r="U613"/>
  <c r="V613" s="1"/>
  <c r="Q645"/>
  <c r="R645" s="1"/>
  <c r="S645"/>
  <c r="T645" s="1"/>
  <c r="U645"/>
  <c r="V645" s="1"/>
  <c r="W645"/>
  <c r="X645" s="1"/>
  <c r="Y645"/>
  <c r="Z645" s="1"/>
  <c r="U642"/>
  <c r="V642" s="1"/>
  <c r="Y642"/>
  <c r="Z642" s="1"/>
  <c r="S642"/>
  <c r="T642" s="1"/>
  <c r="Q642"/>
  <c r="R642" s="1"/>
  <c r="W642"/>
  <c r="X642" s="1"/>
  <c r="Q615"/>
  <c r="R615" s="1"/>
  <c r="S615"/>
  <c r="T615" s="1"/>
  <c r="U615"/>
  <c r="V615" s="1"/>
  <c r="Y615"/>
  <c r="Z615" s="1"/>
  <c r="W615"/>
  <c r="X615" s="1"/>
  <c r="Q598"/>
  <c r="R598" s="1"/>
  <c r="S598"/>
  <c r="T598" s="1"/>
  <c r="U598"/>
  <c r="V598" s="1"/>
  <c r="W598"/>
  <c r="X598" s="1"/>
  <c r="Y598"/>
  <c r="Z598" s="1"/>
  <c r="Y646"/>
  <c r="Z646" s="1"/>
  <c r="U646"/>
  <c r="V646" s="1"/>
  <c r="W646"/>
  <c r="X646" s="1"/>
  <c r="S646"/>
  <c r="T646" s="1"/>
  <c r="Q646"/>
  <c r="R646" s="1"/>
  <c r="U657"/>
  <c r="V657" s="1"/>
  <c r="Y657"/>
  <c r="Z657" s="1"/>
  <c r="W657"/>
  <c r="X657" s="1"/>
  <c r="S657"/>
  <c r="T657" s="1"/>
  <c r="Q657"/>
  <c r="R657" s="1"/>
  <c r="U636"/>
  <c r="V636" s="1"/>
  <c r="W636"/>
  <c r="X636" s="1"/>
  <c r="S636"/>
  <c r="T636" s="1"/>
  <c r="Y636"/>
  <c r="Z636" s="1"/>
  <c r="Q636"/>
  <c r="R636" s="1"/>
  <c r="S619"/>
  <c r="T619" s="1"/>
  <c r="U619"/>
  <c r="V619" s="1"/>
  <c r="Y619"/>
  <c r="Z619" s="1"/>
  <c r="Q619"/>
  <c r="R619" s="1"/>
  <c r="W619"/>
  <c r="X619" s="1"/>
  <c r="U648"/>
  <c r="V648" s="1"/>
  <c r="Q648"/>
  <c r="R648" s="1"/>
  <c r="S648"/>
  <c r="T648" s="1"/>
  <c r="Y648"/>
  <c r="Z648" s="1"/>
  <c r="W648"/>
  <c r="X648" s="1"/>
  <c r="I20" i="25"/>
  <c r="J20" s="1"/>
  <c r="U597" i="28"/>
  <c r="V597" s="1"/>
  <c r="Q597"/>
  <c r="R597" s="1"/>
  <c r="Y597"/>
  <c r="Z597" s="1"/>
  <c r="S597"/>
  <c r="T597" s="1"/>
  <c r="W597"/>
  <c r="X597" s="1"/>
  <c r="S756"/>
  <c r="T756" s="1"/>
  <c r="Y756"/>
  <c r="Z756" s="1"/>
  <c r="Q756"/>
  <c r="R756" s="1"/>
  <c r="U756"/>
  <c r="V756" s="1"/>
  <c r="W756"/>
  <c r="X756" s="1"/>
  <c r="Y614"/>
  <c r="Z614" s="1"/>
  <c r="W614"/>
  <c r="X614" s="1"/>
  <c r="Q614"/>
  <c r="R614" s="1"/>
  <c r="U614"/>
  <c r="V614" s="1"/>
  <c r="S614"/>
  <c r="T614" s="1"/>
  <c r="Y641"/>
  <c r="Z641" s="1"/>
  <c r="W641"/>
  <c r="X641" s="1"/>
  <c r="S641"/>
  <c r="T641" s="1"/>
  <c r="Q641"/>
  <c r="R641" s="1"/>
  <c r="U641"/>
  <c r="V641" s="1"/>
  <c r="W628"/>
  <c r="X628" s="1"/>
  <c r="Q628"/>
  <c r="R628" s="1"/>
  <c r="S628"/>
  <c r="T628" s="1"/>
  <c r="U628"/>
  <c r="V628" s="1"/>
  <c r="Y628"/>
  <c r="Z628" s="1"/>
  <c r="Y616"/>
  <c r="Z616" s="1"/>
  <c r="U616"/>
  <c r="V616" s="1"/>
  <c r="W616"/>
  <c r="X616" s="1"/>
  <c r="Q616"/>
  <c r="R616" s="1"/>
  <c r="S616"/>
  <c r="T616" s="1"/>
  <c r="W667"/>
  <c r="X667" s="1"/>
  <c r="U667"/>
  <c r="V667" s="1"/>
  <c r="S667"/>
  <c r="T667" s="1"/>
  <c r="Y667"/>
  <c r="Z667" s="1"/>
  <c r="Q667"/>
  <c r="R667" s="1"/>
  <c r="W610"/>
  <c r="X610" s="1"/>
  <c r="Q610"/>
  <c r="R610" s="1"/>
  <c r="S610"/>
  <c r="T610" s="1"/>
  <c r="U610"/>
  <c r="V610" s="1"/>
  <c r="Y610"/>
  <c r="Z610" s="1"/>
  <c r="S65"/>
  <c r="T65" s="1"/>
  <c r="U84"/>
  <c r="V84" s="1"/>
  <c r="S103"/>
  <c r="T103" s="1"/>
  <c r="U116"/>
  <c r="V116" s="1"/>
  <c r="W150"/>
  <c r="X150" s="1"/>
  <c r="E20" i="25"/>
  <c r="F20" s="1"/>
  <c r="O20" s="1"/>
  <c r="Q198" i="28"/>
  <c r="R198" s="1"/>
  <c r="Q258"/>
  <c r="R258" s="1"/>
  <c r="N24" i="31"/>
  <c r="W24" s="1"/>
  <c r="X24" s="1"/>
  <c r="K27" i="25"/>
  <c r="L27" s="1"/>
  <c r="W352" i="28"/>
  <c r="X352" s="1"/>
  <c r="W377"/>
  <c r="X377" s="1"/>
  <c r="Q369"/>
  <c r="R369" s="1"/>
  <c r="W404"/>
  <c r="X404" s="1"/>
  <c r="Y591"/>
  <c r="Z591" s="1"/>
  <c r="Y19"/>
  <c r="Z19" s="1"/>
  <c r="Q65"/>
  <c r="R65" s="1"/>
  <c r="W65"/>
  <c r="X65" s="1"/>
  <c r="W84"/>
  <c r="X84" s="1"/>
  <c r="W99"/>
  <c r="X99" s="1"/>
  <c r="Y103"/>
  <c r="Z103" s="1"/>
  <c r="Q116"/>
  <c r="R116" s="1"/>
  <c r="Q115"/>
  <c r="R115" s="1"/>
  <c r="U150"/>
  <c r="V150" s="1"/>
  <c r="S166"/>
  <c r="T166" s="1"/>
  <c r="Q159"/>
  <c r="R159" s="1"/>
  <c r="W178"/>
  <c r="X178" s="1"/>
  <c r="Q180"/>
  <c r="R180" s="1"/>
  <c r="S182"/>
  <c r="T182" s="1"/>
  <c r="M20" i="22"/>
  <c r="N20" s="1"/>
  <c r="M20" i="25"/>
  <c r="N20" s="1"/>
  <c r="U198" i="28"/>
  <c r="V198" s="1"/>
  <c r="W204"/>
  <c r="X204" s="1"/>
  <c r="Q206"/>
  <c r="R206" s="1"/>
  <c r="W206"/>
  <c r="X206" s="1"/>
  <c r="W218"/>
  <c r="X218" s="1"/>
  <c r="Q220"/>
  <c r="R220" s="1"/>
  <c r="W220"/>
  <c r="X220" s="1"/>
  <c r="W235"/>
  <c r="X235" s="1"/>
  <c r="I23" i="22"/>
  <c r="J23" s="1"/>
  <c r="Q256" i="28"/>
  <c r="R256" s="1"/>
  <c r="Y256"/>
  <c r="Z256" s="1"/>
  <c r="Y282"/>
  <c r="Z282" s="1"/>
  <c r="W282"/>
  <c r="X282" s="1"/>
  <c r="M24" i="25"/>
  <c r="N24" s="1"/>
  <c r="W345" i="28"/>
  <c r="X345" s="1"/>
  <c r="S345"/>
  <c r="T345" s="1"/>
  <c r="G27" i="25"/>
  <c r="H27" s="1"/>
  <c r="U352" i="28"/>
  <c r="V352" s="1"/>
  <c r="U369"/>
  <c r="V369" s="1"/>
  <c r="S389"/>
  <c r="T389" s="1"/>
  <c r="Q404"/>
  <c r="R404" s="1"/>
  <c r="W451"/>
  <c r="X451" s="1"/>
  <c r="Q451"/>
  <c r="R451" s="1"/>
  <c r="S447"/>
  <c r="T447" s="1"/>
  <c r="S548"/>
  <c r="T548" s="1"/>
  <c r="Q585"/>
  <c r="R585" s="1"/>
  <c r="Y573"/>
  <c r="Z573" s="1"/>
  <c r="W573"/>
  <c r="X573" s="1"/>
  <c r="N36" i="34"/>
  <c r="S36" s="1"/>
  <c r="T36" s="1"/>
  <c r="W591" i="28"/>
  <c r="X591" s="1"/>
  <c r="S678"/>
  <c r="T678" s="1"/>
  <c r="K42" i="22"/>
  <c r="L42" s="1"/>
  <c r="W720" i="28"/>
  <c r="X720" s="1"/>
  <c r="Y729"/>
  <c r="Z729" s="1"/>
  <c r="U729"/>
  <c r="V729" s="1"/>
  <c r="N38" i="34"/>
  <c r="S38" s="1"/>
  <c r="T38" s="1"/>
  <c r="U630" i="28"/>
  <c r="V630" s="1"/>
  <c r="Q630"/>
  <c r="R630" s="1"/>
  <c r="Y630"/>
  <c r="Z630" s="1"/>
  <c r="W630"/>
  <c r="X630" s="1"/>
  <c r="S630"/>
  <c r="T630" s="1"/>
  <c r="U595"/>
  <c r="V595" s="1"/>
  <c r="W595"/>
  <c r="X595" s="1"/>
  <c r="Q595"/>
  <c r="R595" s="1"/>
  <c r="S595"/>
  <c r="T595" s="1"/>
  <c r="Y595"/>
  <c r="Z595" s="1"/>
  <c r="U755"/>
  <c r="V755" s="1"/>
  <c r="S755"/>
  <c r="T755" s="1"/>
  <c r="W755"/>
  <c r="X755" s="1"/>
  <c r="Y755"/>
  <c r="Z755" s="1"/>
  <c r="Q755"/>
  <c r="R755" s="1"/>
  <c r="U634"/>
  <c r="V634" s="1"/>
  <c r="S634"/>
  <c r="T634" s="1"/>
  <c r="W634"/>
  <c r="X634" s="1"/>
  <c r="Y634"/>
  <c r="Z634" s="1"/>
  <c r="Q634"/>
  <c r="R634" s="1"/>
  <c r="Q656"/>
  <c r="R656" s="1"/>
  <c r="U656"/>
  <c r="V656" s="1"/>
  <c r="Y656"/>
  <c r="Z656" s="1"/>
  <c r="W656"/>
  <c r="X656" s="1"/>
  <c r="S656"/>
  <c r="T656" s="1"/>
  <c r="W640"/>
  <c r="X640" s="1"/>
  <c r="Q640"/>
  <c r="R640" s="1"/>
  <c r="U640"/>
  <c r="V640" s="1"/>
  <c r="Y640"/>
  <c r="Z640" s="1"/>
  <c r="S640"/>
  <c r="T640" s="1"/>
  <c r="U649"/>
  <c r="V649" s="1"/>
  <c r="Y649"/>
  <c r="Z649" s="1"/>
  <c r="W649"/>
  <c r="X649" s="1"/>
  <c r="Q649"/>
  <c r="R649" s="1"/>
  <c r="S649"/>
  <c r="T649" s="1"/>
  <c r="G39" i="25"/>
  <c r="H39" s="1"/>
  <c r="K39"/>
  <c r="L39" s="1"/>
  <c r="E39"/>
  <c r="I39"/>
  <c r="J39" s="1"/>
  <c r="M39"/>
  <c r="N39" s="1"/>
  <c r="W633" i="28"/>
  <c r="X633" s="1"/>
  <c r="Q633"/>
  <c r="R633" s="1"/>
  <c r="Y633"/>
  <c r="Z633" s="1"/>
  <c r="U633"/>
  <c r="V633" s="1"/>
  <c r="S633"/>
  <c r="T633" s="1"/>
  <c r="U638"/>
  <c r="V638" s="1"/>
  <c r="Y638"/>
  <c r="Z638" s="1"/>
  <c r="Q638"/>
  <c r="R638" s="1"/>
  <c r="W638"/>
  <c r="X638" s="1"/>
  <c r="S638"/>
  <c r="T638" s="1"/>
  <c r="E39" i="37"/>
  <c r="N39" s="1"/>
  <c r="W662" i="28"/>
  <c r="X662" s="1"/>
  <c r="S662"/>
  <c r="T662" s="1"/>
  <c r="U662"/>
  <c r="V662" s="1"/>
  <c r="Q662"/>
  <c r="R662" s="1"/>
  <c r="Y662"/>
  <c r="Z662" s="1"/>
  <c r="Y655"/>
  <c r="Z655" s="1"/>
  <c r="U655"/>
  <c r="V655" s="1"/>
  <c r="Q655"/>
  <c r="R655" s="1"/>
  <c r="W655"/>
  <c r="X655" s="1"/>
  <c r="S655"/>
  <c r="T655" s="1"/>
  <c r="S608"/>
  <c r="T608" s="1"/>
  <c r="Q608"/>
  <c r="R608" s="1"/>
  <c r="U608"/>
  <c r="V608" s="1"/>
  <c r="Y608"/>
  <c r="Z608" s="1"/>
  <c r="W608"/>
  <c r="X608" s="1"/>
  <c r="S659"/>
  <c r="T659" s="1"/>
  <c r="Y659"/>
  <c r="Z659" s="1"/>
  <c r="U659"/>
  <c r="V659" s="1"/>
  <c r="W659"/>
  <c r="X659" s="1"/>
  <c r="Q659"/>
  <c r="R659" s="1"/>
  <c r="U404"/>
  <c r="V404" s="1"/>
  <c r="W668"/>
  <c r="X668" s="1"/>
  <c r="Q668"/>
  <c r="R668" s="1"/>
  <c r="Y668"/>
  <c r="Z668" s="1"/>
  <c r="U668"/>
  <c r="V668" s="1"/>
  <c r="S668"/>
  <c r="T668" s="1"/>
  <c r="Q609"/>
  <c r="R609" s="1"/>
  <c r="S609"/>
  <c r="T609" s="1"/>
  <c r="U609"/>
  <c r="V609" s="1"/>
  <c r="Y609"/>
  <c r="Z609" s="1"/>
  <c r="W609"/>
  <c r="X609" s="1"/>
  <c r="Y116"/>
  <c r="Z116" s="1"/>
  <c r="W180"/>
  <c r="X180" s="1"/>
  <c r="Q282"/>
  <c r="R282" s="1"/>
  <c r="Q352"/>
  <c r="R352" s="1"/>
  <c r="Y369"/>
  <c r="Z369" s="1"/>
  <c r="Q389"/>
  <c r="R389" s="1"/>
  <c r="Y404"/>
  <c r="Z404" s="1"/>
  <c r="Q99"/>
  <c r="R99" s="1"/>
  <c r="W103"/>
  <c r="X103" s="1"/>
  <c r="W115"/>
  <c r="X115" s="1"/>
  <c r="Y159"/>
  <c r="Z159" s="1"/>
  <c r="U182"/>
  <c r="V182" s="1"/>
  <c r="G20" i="22"/>
  <c r="H20" s="1"/>
  <c r="Q205" i="28"/>
  <c r="R205" s="1"/>
  <c r="Q237"/>
  <c r="R237" s="1"/>
  <c r="Q235"/>
  <c r="R235" s="1"/>
  <c r="E23" i="22"/>
  <c r="F23" s="1"/>
  <c r="O23" s="1"/>
  <c r="R23" s="1"/>
  <c r="S23" s="1"/>
  <c r="W258" i="28"/>
  <c r="X258" s="1"/>
  <c r="I24" i="25"/>
  <c r="J24" s="1"/>
  <c r="I27"/>
  <c r="J27" s="1"/>
  <c r="U389" i="28"/>
  <c r="V389" s="1"/>
  <c r="Q447"/>
  <c r="R447" s="1"/>
  <c r="Y499"/>
  <c r="Z499" s="1"/>
  <c r="Y698"/>
  <c r="Z698" s="1"/>
  <c r="Y720"/>
  <c r="Z720" s="1"/>
  <c r="W606"/>
  <c r="X606" s="1"/>
  <c r="Y606"/>
  <c r="Z606" s="1"/>
  <c r="U606"/>
  <c r="V606" s="1"/>
  <c r="S606"/>
  <c r="T606" s="1"/>
  <c r="Q606"/>
  <c r="R606" s="1"/>
  <c r="W622"/>
  <c r="X622" s="1"/>
  <c r="Q622"/>
  <c r="R622" s="1"/>
  <c r="U622"/>
  <c r="V622" s="1"/>
  <c r="Y622"/>
  <c r="Z622" s="1"/>
  <c r="S622"/>
  <c r="T622" s="1"/>
  <c r="Y654"/>
  <c r="Z654" s="1"/>
  <c r="Q654"/>
  <c r="R654" s="1"/>
  <c r="U654"/>
  <c r="V654" s="1"/>
  <c r="W654"/>
  <c r="X654" s="1"/>
  <c r="S654"/>
  <c r="T654" s="1"/>
  <c r="K38" i="22"/>
  <c r="L38" s="1"/>
  <c r="E38"/>
  <c r="F38" s="1"/>
  <c r="G38"/>
  <c r="H38" s="1"/>
  <c r="I38"/>
  <c r="J38" s="1"/>
  <c r="M38"/>
  <c r="N38" s="1"/>
  <c r="U669" i="28"/>
  <c r="V669" s="1"/>
  <c r="W669"/>
  <c r="X669" s="1"/>
  <c r="Q669"/>
  <c r="R669" s="1"/>
  <c r="Y669"/>
  <c r="Z669" s="1"/>
  <c r="S669"/>
  <c r="T669" s="1"/>
  <c r="Y612"/>
  <c r="Z612" s="1"/>
  <c r="S612"/>
  <c r="T612" s="1"/>
  <c r="W612"/>
  <c r="X612" s="1"/>
  <c r="Q612"/>
  <c r="R612" s="1"/>
  <c r="U612"/>
  <c r="V612" s="1"/>
  <c r="W749"/>
  <c r="X749" s="1"/>
  <c r="Y749"/>
  <c r="Z749" s="1"/>
  <c r="S749"/>
  <c r="T749" s="1"/>
  <c r="U749"/>
  <c r="V749" s="1"/>
  <c r="Q749"/>
  <c r="R749" s="1"/>
  <c r="U631"/>
  <c r="V631" s="1"/>
  <c r="S631"/>
  <c r="T631" s="1"/>
  <c r="Q631"/>
  <c r="R631" s="1"/>
  <c r="W631"/>
  <c r="X631" s="1"/>
  <c r="Y631"/>
  <c r="Z631" s="1"/>
  <c r="M39" i="22"/>
  <c r="N39" s="1"/>
  <c r="I39"/>
  <c r="J39" s="1"/>
  <c r="K39"/>
  <c r="L39" s="1"/>
  <c r="G39"/>
  <c r="H39" s="1"/>
  <c r="E39"/>
  <c r="E38" i="31"/>
  <c r="N38" s="1"/>
  <c r="S651" i="28"/>
  <c r="T651" s="1"/>
  <c r="Y651"/>
  <c r="Z651" s="1"/>
  <c r="U651"/>
  <c r="V651" s="1"/>
  <c r="W651"/>
  <c r="X651" s="1"/>
  <c r="Q651"/>
  <c r="R651" s="1"/>
  <c r="W639"/>
  <c r="X639" s="1"/>
  <c r="Y639"/>
  <c r="Z639" s="1"/>
  <c r="U639"/>
  <c r="V639" s="1"/>
  <c r="S639"/>
  <c r="T639" s="1"/>
  <c r="Q639"/>
  <c r="R639" s="1"/>
  <c r="K38" i="25"/>
  <c r="L38" s="1"/>
  <c r="E38"/>
  <c r="F38" s="1"/>
  <c r="G38"/>
  <c r="H38" s="1"/>
  <c r="M38"/>
  <c r="N38" s="1"/>
  <c r="I38"/>
  <c r="J38" s="1"/>
  <c r="W625" i="28"/>
  <c r="X625" s="1"/>
  <c r="Q625"/>
  <c r="R625" s="1"/>
  <c r="S625"/>
  <c r="T625" s="1"/>
  <c r="U625"/>
  <c r="V625" s="1"/>
  <c r="Y625"/>
  <c r="Z625" s="1"/>
  <c r="W637"/>
  <c r="X637" s="1"/>
  <c r="Y637"/>
  <c r="Z637" s="1"/>
  <c r="S637"/>
  <c r="T637" s="1"/>
  <c r="U637"/>
  <c r="V637" s="1"/>
  <c r="Q637"/>
  <c r="R637" s="1"/>
  <c r="Y38" i="37"/>
  <c r="Z38" s="1"/>
  <c r="W38"/>
  <c r="X38" s="1"/>
  <c r="Q38"/>
  <c r="R38" s="1"/>
  <c r="U38"/>
  <c r="V38" s="1"/>
  <c r="S38"/>
  <c r="T38" s="1"/>
  <c r="W39" i="34"/>
  <c r="X39" s="1"/>
  <c r="S39"/>
  <c r="T39" s="1"/>
  <c r="U38"/>
  <c r="V38" s="1"/>
  <c r="Q733" i="28"/>
  <c r="R733" s="1"/>
  <c r="S733"/>
  <c r="T733" s="1"/>
  <c r="U733"/>
  <c r="V733" s="1"/>
  <c r="Y733"/>
  <c r="Z733" s="1"/>
  <c r="W733"/>
  <c r="X733" s="1"/>
  <c r="U740"/>
  <c r="V740" s="1"/>
  <c r="S740"/>
  <c r="T740" s="1"/>
  <c r="Q740"/>
  <c r="R740" s="1"/>
  <c r="Y740"/>
  <c r="Z740" s="1"/>
  <c r="W740"/>
  <c r="X740" s="1"/>
  <c r="Q737"/>
  <c r="R737" s="1"/>
  <c r="W737"/>
  <c r="X737" s="1"/>
  <c r="Y737"/>
  <c r="Z737" s="1"/>
  <c r="U737"/>
  <c r="V737" s="1"/>
  <c r="S737"/>
  <c r="T737" s="1"/>
  <c r="Q736"/>
  <c r="R736" s="1"/>
  <c r="W736"/>
  <c r="X736" s="1"/>
  <c r="U736"/>
  <c r="V736" s="1"/>
  <c r="S736"/>
  <c r="T736" s="1"/>
  <c r="Y736"/>
  <c r="Z736" s="1"/>
  <c r="Y734"/>
  <c r="Z734" s="1"/>
  <c r="S734"/>
  <c r="T734" s="1"/>
  <c r="Q734"/>
  <c r="R734" s="1"/>
  <c r="W734"/>
  <c r="X734" s="1"/>
  <c r="U734"/>
  <c r="V734" s="1"/>
  <c r="Q742"/>
  <c r="R742" s="1"/>
  <c r="U742"/>
  <c r="V742" s="1"/>
  <c r="W742"/>
  <c r="X742" s="1"/>
  <c r="Y742"/>
  <c r="Z742" s="1"/>
  <c r="S742"/>
  <c r="T742" s="1"/>
  <c r="N43" i="31"/>
  <c r="Q739" i="28"/>
  <c r="R739" s="1"/>
  <c r="U739"/>
  <c r="V739" s="1"/>
  <c r="Y739"/>
  <c r="Z739" s="1"/>
  <c r="W739"/>
  <c r="X739" s="1"/>
  <c r="S739"/>
  <c r="T739" s="1"/>
  <c r="W741"/>
  <c r="X741" s="1"/>
  <c r="S741"/>
  <c r="T741" s="1"/>
  <c r="Q741"/>
  <c r="R741" s="1"/>
  <c r="U741"/>
  <c r="V741" s="1"/>
  <c r="Y741"/>
  <c r="Z741" s="1"/>
  <c r="N43" i="37"/>
  <c r="K43" i="25"/>
  <c r="L43" s="1"/>
  <c r="E43"/>
  <c r="F43" s="1"/>
  <c r="I43"/>
  <c r="J43" s="1"/>
  <c r="G43"/>
  <c r="H43" s="1"/>
  <c r="M43"/>
  <c r="N43" s="1"/>
  <c r="Q735" i="28"/>
  <c r="R735" s="1"/>
  <c r="W735"/>
  <c r="X735" s="1"/>
  <c r="S735"/>
  <c r="T735" s="1"/>
  <c r="Y735"/>
  <c r="Z735" s="1"/>
  <c r="U735"/>
  <c r="V735" s="1"/>
  <c r="N43" i="34"/>
  <c r="S743" i="28"/>
  <c r="T743" s="1"/>
  <c r="Q743"/>
  <c r="R743" s="1"/>
  <c r="U743"/>
  <c r="V743" s="1"/>
  <c r="Y743"/>
  <c r="Z743" s="1"/>
  <c r="W743"/>
  <c r="X743" s="1"/>
  <c r="S730"/>
  <c r="T730" s="1"/>
  <c r="Q730"/>
  <c r="R730" s="1"/>
  <c r="W730"/>
  <c r="X730" s="1"/>
  <c r="Y730"/>
  <c r="Z730" s="1"/>
  <c r="U730"/>
  <c r="V730" s="1"/>
  <c r="Y727"/>
  <c r="Z727" s="1"/>
  <c r="U727"/>
  <c r="V727" s="1"/>
  <c r="S727"/>
  <c r="T727" s="1"/>
  <c r="W727"/>
  <c r="X727" s="1"/>
  <c r="Q727"/>
  <c r="R727" s="1"/>
  <c r="M42" i="22"/>
  <c r="N42" s="1"/>
  <c r="Q732" i="28"/>
  <c r="R732" s="1"/>
  <c r="Y732"/>
  <c r="Z732" s="1"/>
  <c r="W732"/>
  <c r="X732" s="1"/>
  <c r="U732"/>
  <c r="V732" s="1"/>
  <c r="S732"/>
  <c r="T732" s="1"/>
  <c r="G42" i="22"/>
  <c r="H42" s="1"/>
  <c r="U720" i="28"/>
  <c r="V720" s="1"/>
  <c r="U728"/>
  <c r="V728" s="1"/>
  <c r="S728"/>
  <c r="T728" s="1"/>
  <c r="Y728"/>
  <c r="Z728" s="1"/>
  <c r="W728"/>
  <c r="X728" s="1"/>
  <c r="Q728"/>
  <c r="R728" s="1"/>
  <c r="Y726"/>
  <c r="Z726" s="1"/>
  <c r="W726"/>
  <c r="X726" s="1"/>
  <c r="U726"/>
  <c r="V726" s="1"/>
  <c r="S726"/>
  <c r="T726" s="1"/>
  <c r="Q726"/>
  <c r="R726" s="1"/>
  <c r="Y731"/>
  <c r="Z731" s="1"/>
  <c r="U731"/>
  <c r="V731" s="1"/>
  <c r="Q731"/>
  <c r="R731" s="1"/>
  <c r="W731"/>
  <c r="X731" s="1"/>
  <c r="S731"/>
  <c r="T731" s="1"/>
  <c r="E42" i="22"/>
  <c r="F42" s="1"/>
  <c r="U724" i="28"/>
  <c r="V724" s="1"/>
  <c r="W724"/>
  <c r="X724" s="1"/>
  <c r="Y724"/>
  <c r="Z724" s="1"/>
  <c r="Q724"/>
  <c r="R724" s="1"/>
  <c r="S724"/>
  <c r="T724" s="1"/>
  <c r="U725"/>
  <c r="V725" s="1"/>
  <c r="Q725"/>
  <c r="R725" s="1"/>
  <c r="S725"/>
  <c r="T725" s="1"/>
  <c r="Y725"/>
  <c r="Z725" s="1"/>
  <c r="W725"/>
  <c r="X725" s="1"/>
  <c r="Q723"/>
  <c r="R723" s="1"/>
  <c r="U723"/>
  <c r="V723" s="1"/>
  <c r="W723"/>
  <c r="X723" s="1"/>
  <c r="S723"/>
  <c r="T723" s="1"/>
  <c r="Y723"/>
  <c r="Z723" s="1"/>
  <c r="U719"/>
  <c r="V719" s="1"/>
  <c r="S719"/>
  <c r="T719" s="1"/>
  <c r="W719"/>
  <c r="X719" s="1"/>
  <c r="Q719"/>
  <c r="R719" s="1"/>
  <c r="Y719"/>
  <c r="Z719" s="1"/>
  <c r="U721"/>
  <c r="V721" s="1"/>
  <c r="S721"/>
  <c r="T721" s="1"/>
  <c r="Y721"/>
  <c r="Z721" s="1"/>
  <c r="Q721"/>
  <c r="R721" s="1"/>
  <c r="W721"/>
  <c r="X721" s="1"/>
  <c r="Y722"/>
  <c r="Z722" s="1"/>
  <c r="U722"/>
  <c r="V722" s="1"/>
  <c r="S722"/>
  <c r="T722" s="1"/>
  <c r="Q722"/>
  <c r="R722" s="1"/>
  <c r="W722"/>
  <c r="X722" s="1"/>
  <c r="I37" i="25"/>
  <c r="J37" s="1"/>
  <c r="M37"/>
  <c r="N37" s="1"/>
  <c r="Y712" i="28"/>
  <c r="Z712" s="1"/>
  <c r="S712"/>
  <c r="T712" s="1"/>
  <c r="Q712"/>
  <c r="R712" s="1"/>
  <c r="W712"/>
  <c r="X712" s="1"/>
  <c r="U712"/>
  <c r="V712" s="1"/>
  <c r="W713"/>
  <c r="X713" s="1"/>
  <c r="U713"/>
  <c r="V713" s="1"/>
  <c r="Y713"/>
  <c r="Z713" s="1"/>
  <c r="S713"/>
  <c r="T713" s="1"/>
  <c r="Q713"/>
  <c r="R713" s="1"/>
  <c r="W710"/>
  <c r="X710" s="1"/>
  <c r="U710"/>
  <c r="V710" s="1"/>
  <c r="Y710"/>
  <c r="Z710" s="1"/>
  <c r="S710"/>
  <c r="T710" s="1"/>
  <c r="Q710"/>
  <c r="R710" s="1"/>
  <c r="Q709"/>
  <c r="R709" s="1"/>
  <c r="S709"/>
  <c r="T709" s="1"/>
  <c r="U709"/>
  <c r="V709" s="1"/>
  <c r="Y709"/>
  <c r="Z709" s="1"/>
  <c r="W709"/>
  <c r="X709" s="1"/>
  <c r="N42" i="37"/>
  <c r="N42" i="31"/>
  <c r="S716" i="28"/>
  <c r="T716" s="1"/>
  <c r="Q716"/>
  <c r="R716" s="1"/>
  <c r="U716"/>
  <c r="V716" s="1"/>
  <c r="W716"/>
  <c r="X716" s="1"/>
  <c r="Y716"/>
  <c r="Z716" s="1"/>
  <c r="S717"/>
  <c r="T717" s="1"/>
  <c r="U717"/>
  <c r="V717" s="1"/>
  <c r="Q717"/>
  <c r="R717" s="1"/>
  <c r="W717"/>
  <c r="X717" s="1"/>
  <c r="Y717"/>
  <c r="Z717" s="1"/>
  <c r="S714"/>
  <c r="T714" s="1"/>
  <c r="Y714"/>
  <c r="Z714" s="1"/>
  <c r="U714"/>
  <c r="V714" s="1"/>
  <c r="Q714"/>
  <c r="R714" s="1"/>
  <c r="W714"/>
  <c r="X714" s="1"/>
  <c r="N42" i="34"/>
  <c r="Q711" i="28"/>
  <c r="R711" s="1"/>
  <c r="Y711"/>
  <c r="Z711" s="1"/>
  <c r="S711"/>
  <c r="T711" s="1"/>
  <c r="U711"/>
  <c r="V711" s="1"/>
  <c r="W711"/>
  <c r="X711" s="1"/>
  <c r="U718"/>
  <c r="V718" s="1"/>
  <c r="W718"/>
  <c r="X718" s="1"/>
  <c r="Y718"/>
  <c r="Z718" s="1"/>
  <c r="S718"/>
  <c r="T718" s="1"/>
  <c r="Q718"/>
  <c r="R718" s="1"/>
  <c r="Y708"/>
  <c r="Z708" s="1"/>
  <c r="W708"/>
  <c r="X708" s="1"/>
  <c r="Q708"/>
  <c r="R708" s="1"/>
  <c r="U708"/>
  <c r="V708" s="1"/>
  <c r="S708"/>
  <c r="T708" s="1"/>
  <c r="S702"/>
  <c r="T702" s="1"/>
  <c r="W702"/>
  <c r="X702" s="1"/>
  <c r="Q702"/>
  <c r="R702" s="1"/>
  <c r="Y702"/>
  <c r="Z702" s="1"/>
  <c r="U702"/>
  <c r="V702" s="1"/>
  <c r="Q705"/>
  <c r="R705" s="1"/>
  <c r="Y705"/>
  <c r="Z705" s="1"/>
  <c r="W705"/>
  <c r="X705" s="1"/>
  <c r="S705"/>
  <c r="T705" s="1"/>
  <c r="U705"/>
  <c r="V705" s="1"/>
  <c r="W698"/>
  <c r="X698" s="1"/>
  <c r="U698"/>
  <c r="V698" s="1"/>
  <c r="W704"/>
  <c r="X704" s="1"/>
  <c r="U704"/>
  <c r="V704" s="1"/>
  <c r="Q704"/>
  <c r="R704" s="1"/>
  <c r="S704"/>
  <c r="T704" s="1"/>
  <c r="Y704"/>
  <c r="Z704" s="1"/>
  <c r="Q706"/>
  <c r="R706" s="1"/>
  <c r="W706"/>
  <c r="X706" s="1"/>
  <c r="U706"/>
  <c r="V706" s="1"/>
  <c r="S706"/>
  <c r="T706" s="1"/>
  <c r="Y706"/>
  <c r="Z706" s="1"/>
  <c r="Q703"/>
  <c r="R703" s="1"/>
  <c r="W703"/>
  <c r="X703" s="1"/>
  <c r="Y703"/>
  <c r="Z703" s="1"/>
  <c r="U703"/>
  <c r="V703" s="1"/>
  <c r="S703"/>
  <c r="T703" s="1"/>
  <c r="Q701"/>
  <c r="R701" s="1"/>
  <c r="S701"/>
  <c r="T701" s="1"/>
  <c r="U701"/>
  <c r="V701" s="1"/>
  <c r="Y701"/>
  <c r="Z701" s="1"/>
  <c r="W701"/>
  <c r="X701" s="1"/>
  <c r="W697"/>
  <c r="X697" s="1"/>
  <c r="Y697"/>
  <c r="Z697" s="1"/>
  <c r="S697"/>
  <c r="T697" s="1"/>
  <c r="Q697"/>
  <c r="R697" s="1"/>
  <c r="U697"/>
  <c r="V697" s="1"/>
  <c r="W696"/>
  <c r="X696" s="1"/>
  <c r="S696"/>
  <c r="T696" s="1"/>
  <c r="Q696"/>
  <c r="R696" s="1"/>
  <c r="U696"/>
  <c r="V696" s="1"/>
  <c r="Y696"/>
  <c r="Z696" s="1"/>
  <c r="Y699"/>
  <c r="Z699" s="1"/>
  <c r="W699"/>
  <c r="X699" s="1"/>
  <c r="S699"/>
  <c r="T699" s="1"/>
  <c r="U699"/>
  <c r="V699" s="1"/>
  <c r="Q699"/>
  <c r="R699" s="1"/>
  <c r="U700"/>
  <c r="V700" s="1"/>
  <c r="W700"/>
  <c r="X700" s="1"/>
  <c r="Q700"/>
  <c r="R700" s="1"/>
  <c r="S700"/>
  <c r="T700" s="1"/>
  <c r="Y700"/>
  <c r="Z700" s="1"/>
  <c r="W695"/>
  <c r="X695" s="1"/>
  <c r="U695"/>
  <c r="V695" s="1"/>
  <c r="S695"/>
  <c r="T695" s="1"/>
  <c r="Y695"/>
  <c r="Z695" s="1"/>
  <c r="Q695"/>
  <c r="R695" s="1"/>
  <c r="W687"/>
  <c r="X687" s="1"/>
  <c r="Y687"/>
  <c r="Z687" s="1"/>
  <c r="U687"/>
  <c r="V687" s="1"/>
  <c r="S687"/>
  <c r="T687" s="1"/>
  <c r="Q687"/>
  <c r="R687" s="1"/>
  <c r="S691"/>
  <c r="T691" s="1"/>
  <c r="U691"/>
  <c r="V691" s="1"/>
  <c r="Q691"/>
  <c r="R691" s="1"/>
  <c r="Y691"/>
  <c r="Z691" s="1"/>
  <c r="W691"/>
  <c r="X691" s="1"/>
  <c r="Q692"/>
  <c r="R692" s="1"/>
  <c r="W692"/>
  <c r="X692" s="1"/>
  <c r="U692"/>
  <c r="V692" s="1"/>
  <c r="S692"/>
  <c r="T692" s="1"/>
  <c r="Y692"/>
  <c r="Z692" s="1"/>
  <c r="Q688"/>
  <c r="R688" s="1"/>
  <c r="U688"/>
  <c r="V688" s="1"/>
  <c r="Y688"/>
  <c r="Z688" s="1"/>
  <c r="W688"/>
  <c r="X688" s="1"/>
  <c r="S688"/>
  <c r="T688" s="1"/>
  <c r="Q693"/>
  <c r="R693" s="1"/>
  <c r="W693"/>
  <c r="X693" s="1"/>
  <c r="U693"/>
  <c r="V693" s="1"/>
  <c r="S693"/>
  <c r="T693" s="1"/>
  <c r="Y693"/>
  <c r="Z693" s="1"/>
  <c r="S689"/>
  <c r="T689" s="1"/>
  <c r="Y689"/>
  <c r="Z689" s="1"/>
  <c r="U689"/>
  <c r="V689" s="1"/>
  <c r="W689"/>
  <c r="X689" s="1"/>
  <c r="Q689"/>
  <c r="R689" s="1"/>
  <c r="N41" i="37"/>
  <c r="Q685" i="28"/>
  <c r="R685" s="1"/>
  <c r="W685"/>
  <c r="X685" s="1"/>
  <c r="Y685"/>
  <c r="Z685" s="1"/>
  <c r="U685"/>
  <c r="V685" s="1"/>
  <c r="S685"/>
  <c r="T685" s="1"/>
  <c r="S690"/>
  <c r="T690" s="1"/>
  <c r="Y690"/>
  <c r="Z690" s="1"/>
  <c r="W690"/>
  <c r="X690" s="1"/>
  <c r="Q690"/>
  <c r="R690" s="1"/>
  <c r="U690"/>
  <c r="V690" s="1"/>
  <c r="N41" i="31"/>
  <c r="I41" i="22"/>
  <c r="J41" s="1"/>
  <c r="E41"/>
  <c r="F41" s="1"/>
  <c r="G41"/>
  <c r="H41" s="1"/>
  <c r="K41"/>
  <c r="L41" s="1"/>
  <c r="M41"/>
  <c r="N41" s="1"/>
  <c r="N41" i="34"/>
  <c r="Y684" i="28"/>
  <c r="Z684" s="1"/>
  <c r="S684"/>
  <c r="T684" s="1"/>
  <c r="Q684"/>
  <c r="R684" s="1"/>
  <c r="W684"/>
  <c r="X684" s="1"/>
  <c r="U684"/>
  <c r="V684" s="1"/>
  <c r="W679"/>
  <c r="X679" s="1"/>
  <c r="Q679"/>
  <c r="R679" s="1"/>
  <c r="S679"/>
  <c r="T679" s="1"/>
  <c r="U679"/>
  <c r="V679" s="1"/>
  <c r="Y679"/>
  <c r="Z679" s="1"/>
  <c r="U683"/>
  <c r="V683" s="1"/>
  <c r="W683"/>
  <c r="X683" s="1"/>
  <c r="Q683"/>
  <c r="R683" s="1"/>
  <c r="S683"/>
  <c r="T683" s="1"/>
  <c r="Y683"/>
  <c r="Z683" s="1"/>
  <c r="U680"/>
  <c r="V680" s="1"/>
  <c r="Q680"/>
  <c r="R680" s="1"/>
  <c r="S680"/>
  <c r="T680" s="1"/>
  <c r="W680"/>
  <c r="X680" s="1"/>
  <c r="Y680"/>
  <c r="Z680" s="1"/>
  <c r="W671"/>
  <c r="X671" s="1"/>
  <c r="S671"/>
  <c r="T671" s="1"/>
  <c r="Q671"/>
  <c r="R671" s="1"/>
  <c r="U681"/>
  <c r="V681" s="1"/>
  <c r="W681"/>
  <c r="X681" s="1"/>
  <c r="Y681"/>
  <c r="Z681" s="1"/>
  <c r="S681"/>
  <c r="T681" s="1"/>
  <c r="Q681"/>
  <c r="R681" s="1"/>
  <c r="Q682"/>
  <c r="R682" s="1"/>
  <c r="S682"/>
  <c r="T682" s="1"/>
  <c r="Y682"/>
  <c r="Z682" s="1"/>
  <c r="W682"/>
  <c r="X682" s="1"/>
  <c r="U682"/>
  <c r="V682" s="1"/>
  <c r="N40" i="31"/>
  <c r="U40" s="1"/>
  <c r="V40" s="1"/>
  <c r="Y677" i="28"/>
  <c r="Z677" s="1"/>
  <c r="U677"/>
  <c r="V677" s="1"/>
  <c r="Q677"/>
  <c r="R677" s="1"/>
  <c r="S677"/>
  <c r="T677" s="1"/>
  <c r="W677"/>
  <c r="X677" s="1"/>
  <c r="E40" i="22"/>
  <c r="F40" s="1"/>
  <c r="G40"/>
  <c r="H40" s="1"/>
  <c r="K40"/>
  <c r="L40" s="1"/>
  <c r="M40"/>
  <c r="N40" s="1"/>
  <c r="Y676" i="28"/>
  <c r="Z676" s="1"/>
  <c r="S676"/>
  <c r="T676" s="1"/>
  <c r="W676"/>
  <c r="X676" s="1"/>
  <c r="U676"/>
  <c r="V676" s="1"/>
  <c r="Q676"/>
  <c r="R676" s="1"/>
  <c r="Y673"/>
  <c r="Z673" s="1"/>
  <c r="W673"/>
  <c r="X673" s="1"/>
  <c r="S673"/>
  <c r="T673" s="1"/>
  <c r="Q673"/>
  <c r="R673" s="1"/>
  <c r="U673"/>
  <c r="V673" s="1"/>
  <c r="U674"/>
  <c r="V674" s="1"/>
  <c r="Y674"/>
  <c r="Z674" s="1"/>
  <c r="S674"/>
  <c r="T674" s="1"/>
  <c r="Q674"/>
  <c r="R674" s="1"/>
  <c r="W674"/>
  <c r="X674" s="1"/>
  <c r="Y675"/>
  <c r="Z675" s="1"/>
  <c r="W675"/>
  <c r="X675" s="1"/>
  <c r="U675"/>
  <c r="V675" s="1"/>
  <c r="Q675"/>
  <c r="R675" s="1"/>
  <c r="S675"/>
  <c r="T675" s="1"/>
  <c r="Q600"/>
  <c r="R600" s="1"/>
  <c r="U600"/>
  <c r="V600" s="1"/>
  <c r="W600"/>
  <c r="X600" s="1"/>
  <c r="S600"/>
  <c r="T600" s="1"/>
  <c r="Y600"/>
  <c r="Z600" s="1"/>
  <c r="Q601"/>
  <c r="R601" s="1"/>
  <c r="Y601"/>
  <c r="Z601" s="1"/>
  <c r="W601"/>
  <c r="X601" s="1"/>
  <c r="S601"/>
  <c r="T601" s="1"/>
  <c r="U601"/>
  <c r="V601" s="1"/>
  <c r="U599"/>
  <c r="V599" s="1"/>
  <c r="Y599"/>
  <c r="Z599" s="1"/>
  <c r="W599"/>
  <c r="X599" s="1"/>
  <c r="S599"/>
  <c r="T599" s="1"/>
  <c r="Q599"/>
  <c r="R599" s="1"/>
  <c r="W605"/>
  <c r="X605" s="1"/>
  <c r="Q605"/>
  <c r="R605" s="1"/>
  <c r="U605"/>
  <c r="V605" s="1"/>
  <c r="Y605"/>
  <c r="Z605" s="1"/>
  <c r="S605"/>
  <c r="T605" s="1"/>
  <c r="Q603"/>
  <c r="R603" s="1"/>
  <c r="U603"/>
  <c r="V603" s="1"/>
  <c r="W603"/>
  <c r="X603" s="1"/>
  <c r="S603"/>
  <c r="T603" s="1"/>
  <c r="Y603"/>
  <c r="Z603" s="1"/>
  <c r="U604"/>
  <c r="V604" s="1"/>
  <c r="Y604"/>
  <c r="Z604" s="1"/>
  <c r="S604"/>
  <c r="T604" s="1"/>
  <c r="Q604"/>
  <c r="R604" s="1"/>
  <c r="W604"/>
  <c r="X604" s="1"/>
  <c r="U602"/>
  <c r="V602" s="1"/>
  <c r="S602"/>
  <c r="T602" s="1"/>
  <c r="Y602"/>
  <c r="Z602" s="1"/>
  <c r="W602"/>
  <c r="X602" s="1"/>
  <c r="Q602"/>
  <c r="R602" s="1"/>
  <c r="W670"/>
  <c r="X670" s="1"/>
  <c r="U670"/>
  <c r="V670" s="1"/>
  <c r="Q670"/>
  <c r="R670" s="1"/>
  <c r="Y670"/>
  <c r="Z670" s="1"/>
  <c r="S670"/>
  <c r="T670" s="1"/>
  <c r="N40" i="37"/>
  <c r="G40" i="25"/>
  <c r="H40" s="1"/>
  <c r="M40"/>
  <c r="N40" s="1"/>
  <c r="I40"/>
  <c r="J40" s="1"/>
  <c r="K40"/>
  <c r="L40" s="1"/>
  <c r="E40"/>
  <c r="F40" s="1"/>
  <c r="N40" i="34"/>
  <c r="W672" i="28"/>
  <c r="X672" s="1"/>
  <c r="Q672"/>
  <c r="R672" s="1"/>
  <c r="U672"/>
  <c r="V672" s="1"/>
  <c r="Y672"/>
  <c r="Z672" s="1"/>
  <c r="S672"/>
  <c r="T672" s="1"/>
  <c r="S593"/>
  <c r="T593" s="1"/>
  <c r="U593"/>
  <c r="V593" s="1"/>
  <c r="Y593"/>
  <c r="Z593" s="1"/>
  <c r="Q593"/>
  <c r="R593" s="1"/>
  <c r="W593"/>
  <c r="X593" s="1"/>
  <c r="E37" i="37"/>
  <c r="N37" s="1"/>
  <c r="Y589" i="28"/>
  <c r="Z589" s="1"/>
  <c r="W589"/>
  <c r="X589" s="1"/>
  <c r="S589"/>
  <c r="T589" s="1"/>
  <c r="U589"/>
  <c r="V589" s="1"/>
  <c r="Q589"/>
  <c r="R589" s="1"/>
  <c r="N37" i="31"/>
  <c r="E37" i="34"/>
  <c r="N37" s="1"/>
  <c r="Q592" i="28"/>
  <c r="R592" s="1"/>
  <c r="U592"/>
  <c r="V592" s="1"/>
  <c r="W592"/>
  <c r="X592" s="1"/>
  <c r="S592"/>
  <c r="T592" s="1"/>
  <c r="Y592"/>
  <c r="Z592" s="1"/>
  <c r="Q590"/>
  <c r="R590" s="1"/>
  <c r="Y590"/>
  <c r="Z590" s="1"/>
  <c r="W590"/>
  <c r="X590" s="1"/>
  <c r="S590"/>
  <c r="T590" s="1"/>
  <c r="U590"/>
  <c r="V590" s="1"/>
  <c r="W567"/>
  <c r="X567" s="1"/>
  <c r="U567"/>
  <c r="V567" s="1"/>
  <c r="Q567"/>
  <c r="R567" s="1"/>
  <c r="S567"/>
  <c r="T567" s="1"/>
  <c r="Y567"/>
  <c r="Z567" s="1"/>
  <c r="Y577"/>
  <c r="Z577" s="1"/>
  <c r="U577"/>
  <c r="V577" s="1"/>
  <c r="W577"/>
  <c r="X577" s="1"/>
  <c r="Q577"/>
  <c r="R577" s="1"/>
  <c r="S577"/>
  <c r="T577" s="1"/>
  <c r="W575"/>
  <c r="X575" s="1"/>
  <c r="U575"/>
  <c r="V575" s="1"/>
  <c r="S575"/>
  <c r="T575" s="1"/>
  <c r="Y575"/>
  <c r="Z575" s="1"/>
  <c r="Q575"/>
  <c r="R575" s="1"/>
  <c r="Y572"/>
  <c r="Z572" s="1"/>
  <c r="S572"/>
  <c r="T572" s="1"/>
  <c r="Q572"/>
  <c r="R572" s="1"/>
  <c r="U572"/>
  <c r="V572" s="1"/>
  <c r="W572"/>
  <c r="X572" s="1"/>
  <c r="W574"/>
  <c r="X574" s="1"/>
  <c r="Q574"/>
  <c r="R574" s="1"/>
  <c r="Y574"/>
  <c r="Z574" s="1"/>
  <c r="S574"/>
  <c r="T574" s="1"/>
  <c r="U574"/>
  <c r="V574" s="1"/>
  <c r="U586"/>
  <c r="V586" s="1"/>
  <c r="Q586"/>
  <c r="R586" s="1"/>
  <c r="S586"/>
  <c r="T586" s="1"/>
  <c r="Y586"/>
  <c r="Z586" s="1"/>
  <c r="W586"/>
  <c r="X586" s="1"/>
  <c r="Y580"/>
  <c r="Z580" s="1"/>
  <c r="S580"/>
  <c r="T580" s="1"/>
  <c r="U580"/>
  <c r="V580" s="1"/>
  <c r="Q580"/>
  <c r="R580" s="1"/>
  <c r="W580"/>
  <c r="X580" s="1"/>
  <c r="N36" i="31"/>
  <c r="I36" i="25"/>
  <c r="J36" s="1"/>
  <c r="K36"/>
  <c r="L36" s="1"/>
  <c r="M36"/>
  <c r="N36" s="1"/>
  <c r="G36"/>
  <c r="H36" s="1"/>
  <c r="E36"/>
  <c r="F36" s="1"/>
  <c r="S583" i="28"/>
  <c r="T583" s="1"/>
  <c r="Y583"/>
  <c r="Z583" s="1"/>
  <c r="U583"/>
  <c r="V583" s="1"/>
  <c r="Q583"/>
  <c r="R583" s="1"/>
  <c r="W583"/>
  <c r="X583" s="1"/>
  <c r="U565"/>
  <c r="V565" s="1"/>
  <c r="S565"/>
  <c r="T565" s="1"/>
  <c r="Y565"/>
  <c r="Z565" s="1"/>
  <c r="Q565"/>
  <c r="R565" s="1"/>
  <c r="W565"/>
  <c r="X565" s="1"/>
  <c r="W581"/>
  <c r="X581" s="1"/>
  <c r="Q581"/>
  <c r="R581" s="1"/>
  <c r="S581"/>
  <c r="T581" s="1"/>
  <c r="U581"/>
  <c r="V581" s="1"/>
  <c r="Y581"/>
  <c r="Z581" s="1"/>
  <c r="U587"/>
  <c r="V587" s="1"/>
  <c r="Q587"/>
  <c r="R587" s="1"/>
  <c r="Y587"/>
  <c r="Z587" s="1"/>
  <c r="S587"/>
  <c r="T587" s="1"/>
  <c r="W587"/>
  <c r="X587" s="1"/>
  <c r="W566"/>
  <c r="X566" s="1"/>
  <c r="Q566"/>
  <c r="R566" s="1"/>
  <c r="U566"/>
  <c r="V566" s="1"/>
  <c r="Y566"/>
  <c r="Z566" s="1"/>
  <c r="S566"/>
  <c r="T566" s="1"/>
  <c r="I36" i="22"/>
  <c r="J36" s="1"/>
  <c r="G36"/>
  <c r="H36" s="1"/>
  <c r="M36"/>
  <c r="N36" s="1"/>
  <c r="K36"/>
  <c r="L36" s="1"/>
  <c r="E36"/>
  <c r="F36" s="1"/>
  <c r="Y579" i="28"/>
  <c r="Z579" s="1"/>
  <c r="W579"/>
  <c r="X579" s="1"/>
  <c r="S579"/>
  <c r="T579" s="1"/>
  <c r="Q579"/>
  <c r="R579" s="1"/>
  <c r="U579"/>
  <c r="V579" s="1"/>
  <c r="U36" i="34"/>
  <c r="V36" s="1"/>
  <c r="Y36"/>
  <c r="Z36" s="1"/>
  <c r="U569" i="28"/>
  <c r="V569" s="1"/>
  <c r="S569"/>
  <c r="T569" s="1"/>
  <c r="Q569"/>
  <c r="R569" s="1"/>
  <c r="Y569"/>
  <c r="Z569" s="1"/>
  <c r="W569"/>
  <c r="X569" s="1"/>
  <c r="U578"/>
  <c r="V578" s="1"/>
  <c r="S578"/>
  <c r="T578" s="1"/>
  <c r="Y578"/>
  <c r="Z578" s="1"/>
  <c r="W578"/>
  <c r="X578" s="1"/>
  <c r="Q578"/>
  <c r="R578" s="1"/>
  <c r="Q570"/>
  <c r="R570" s="1"/>
  <c r="W570"/>
  <c r="X570" s="1"/>
  <c r="Y570"/>
  <c r="Z570" s="1"/>
  <c r="S570"/>
  <c r="T570" s="1"/>
  <c r="U570"/>
  <c r="V570" s="1"/>
  <c r="Y584"/>
  <c r="Z584" s="1"/>
  <c r="Q584"/>
  <c r="R584" s="1"/>
  <c r="U584"/>
  <c r="V584" s="1"/>
  <c r="W584"/>
  <c r="X584" s="1"/>
  <c r="S584"/>
  <c r="T584" s="1"/>
  <c r="U568"/>
  <c r="V568" s="1"/>
  <c r="W568"/>
  <c r="X568" s="1"/>
  <c r="S568"/>
  <c r="T568" s="1"/>
  <c r="Y568"/>
  <c r="Z568" s="1"/>
  <c r="Q568"/>
  <c r="R568" s="1"/>
  <c r="Y588"/>
  <c r="Z588" s="1"/>
  <c r="S588"/>
  <c r="T588" s="1"/>
  <c r="W588"/>
  <c r="X588" s="1"/>
  <c r="Q588"/>
  <c r="R588" s="1"/>
  <c r="U588"/>
  <c r="V588" s="1"/>
  <c r="W576"/>
  <c r="X576" s="1"/>
  <c r="U576"/>
  <c r="V576" s="1"/>
  <c r="S576"/>
  <c r="T576" s="1"/>
  <c r="Y576"/>
  <c r="Z576" s="1"/>
  <c r="Q576"/>
  <c r="R576" s="1"/>
  <c r="N36" i="37"/>
  <c r="S582" i="28"/>
  <c r="T582" s="1"/>
  <c r="U582"/>
  <c r="V582" s="1"/>
  <c r="W582"/>
  <c r="X582" s="1"/>
  <c r="Y582"/>
  <c r="Z582" s="1"/>
  <c r="Q582"/>
  <c r="R582" s="1"/>
  <c r="W553"/>
  <c r="X553" s="1"/>
  <c r="S560"/>
  <c r="T560" s="1"/>
  <c r="U560"/>
  <c r="V560" s="1"/>
  <c r="Y560"/>
  <c r="Z560" s="1"/>
  <c r="Q560"/>
  <c r="R560" s="1"/>
  <c r="W560"/>
  <c r="X560" s="1"/>
  <c r="U561"/>
  <c r="V561" s="1"/>
  <c r="Y561"/>
  <c r="Z561" s="1"/>
  <c r="Q561"/>
  <c r="R561" s="1"/>
  <c r="S561"/>
  <c r="T561" s="1"/>
  <c r="W561"/>
  <c r="X561" s="1"/>
  <c r="Y553"/>
  <c r="Z553" s="1"/>
  <c r="Q559"/>
  <c r="R559" s="1"/>
  <c r="S559"/>
  <c r="T559" s="1"/>
  <c r="Y559"/>
  <c r="Z559" s="1"/>
  <c r="W559"/>
  <c r="X559" s="1"/>
  <c r="U559"/>
  <c r="V559" s="1"/>
  <c r="W563"/>
  <c r="X563" s="1"/>
  <c r="S563"/>
  <c r="T563" s="1"/>
  <c r="U563"/>
  <c r="V563" s="1"/>
  <c r="Y563"/>
  <c r="Z563" s="1"/>
  <c r="Q563"/>
  <c r="R563" s="1"/>
  <c r="U553"/>
  <c r="V553" s="1"/>
  <c r="W564"/>
  <c r="X564" s="1"/>
  <c r="Q564"/>
  <c r="R564" s="1"/>
  <c r="Y564"/>
  <c r="Z564" s="1"/>
  <c r="U564"/>
  <c r="V564" s="1"/>
  <c r="S564"/>
  <c r="T564" s="1"/>
  <c r="U562"/>
  <c r="V562" s="1"/>
  <c r="Y562"/>
  <c r="Z562" s="1"/>
  <c r="Q562"/>
  <c r="R562" s="1"/>
  <c r="S562"/>
  <c r="T562" s="1"/>
  <c r="W562"/>
  <c r="X562" s="1"/>
  <c r="S558"/>
  <c r="T558" s="1"/>
  <c r="Q558"/>
  <c r="R558" s="1"/>
  <c r="Y558"/>
  <c r="Z558" s="1"/>
  <c r="U558"/>
  <c r="V558" s="1"/>
  <c r="W558"/>
  <c r="X558" s="1"/>
  <c r="U556"/>
  <c r="V556" s="1"/>
  <c r="S556"/>
  <c r="T556" s="1"/>
  <c r="Q556"/>
  <c r="R556" s="1"/>
  <c r="W556"/>
  <c r="X556" s="1"/>
  <c r="Y556"/>
  <c r="Z556" s="1"/>
  <c r="W548"/>
  <c r="X548" s="1"/>
  <c r="Y555"/>
  <c r="Z555" s="1"/>
  <c r="S555"/>
  <c r="T555" s="1"/>
  <c r="W555"/>
  <c r="X555" s="1"/>
  <c r="Q555"/>
  <c r="R555" s="1"/>
  <c r="U555"/>
  <c r="V555" s="1"/>
  <c r="Y548"/>
  <c r="Z548" s="1"/>
  <c r="U548"/>
  <c r="V548" s="1"/>
  <c r="U557"/>
  <c r="V557" s="1"/>
  <c r="S557"/>
  <c r="T557" s="1"/>
  <c r="Y557"/>
  <c r="Z557" s="1"/>
  <c r="Q557"/>
  <c r="R557" s="1"/>
  <c r="W557"/>
  <c r="X557" s="1"/>
  <c r="Q551"/>
  <c r="R551" s="1"/>
  <c r="W551"/>
  <c r="X551" s="1"/>
  <c r="Y551"/>
  <c r="Z551" s="1"/>
  <c r="S551"/>
  <c r="T551" s="1"/>
  <c r="U551"/>
  <c r="V551" s="1"/>
  <c r="Y550"/>
  <c r="Z550" s="1"/>
  <c r="S550"/>
  <c r="T550" s="1"/>
  <c r="Q550"/>
  <c r="R550" s="1"/>
  <c r="U550"/>
  <c r="V550" s="1"/>
  <c r="W550"/>
  <c r="X550" s="1"/>
  <c r="S552"/>
  <c r="T552" s="1"/>
  <c r="U552"/>
  <c r="V552" s="1"/>
  <c r="Y552"/>
  <c r="Z552" s="1"/>
  <c r="Q552"/>
  <c r="R552" s="1"/>
  <c r="W552"/>
  <c r="X552" s="1"/>
  <c r="U554"/>
  <c r="V554" s="1"/>
  <c r="W554"/>
  <c r="X554" s="1"/>
  <c r="S554"/>
  <c r="T554" s="1"/>
  <c r="Q554"/>
  <c r="R554" s="1"/>
  <c r="Y554"/>
  <c r="Z554" s="1"/>
  <c r="W546"/>
  <c r="X546" s="1"/>
  <c r="Q546"/>
  <c r="R546" s="1"/>
  <c r="U546"/>
  <c r="V546" s="1"/>
  <c r="Y546"/>
  <c r="Z546" s="1"/>
  <c r="S546"/>
  <c r="T546" s="1"/>
  <c r="Q549"/>
  <c r="R549" s="1"/>
  <c r="S549"/>
  <c r="T549" s="1"/>
  <c r="W549"/>
  <c r="X549" s="1"/>
  <c r="U549"/>
  <c r="V549" s="1"/>
  <c r="Y549"/>
  <c r="Z549" s="1"/>
  <c r="Q542"/>
  <c r="R542" s="1"/>
  <c r="W542"/>
  <c r="X542" s="1"/>
  <c r="S542"/>
  <c r="T542" s="1"/>
  <c r="U542"/>
  <c r="V542" s="1"/>
  <c r="Y542"/>
  <c r="Z542" s="1"/>
  <c r="Y541"/>
  <c r="Z541" s="1"/>
  <c r="S541"/>
  <c r="T541" s="1"/>
  <c r="Q541"/>
  <c r="R541" s="1"/>
  <c r="W541"/>
  <c r="X541" s="1"/>
  <c r="U541"/>
  <c r="V541" s="1"/>
  <c r="Q544"/>
  <c r="R544" s="1"/>
  <c r="W544"/>
  <c r="X544" s="1"/>
  <c r="Y544"/>
  <c r="Z544" s="1"/>
  <c r="S544"/>
  <c r="T544" s="1"/>
  <c r="U544"/>
  <c r="V544" s="1"/>
  <c r="S543"/>
  <c r="T543" s="1"/>
  <c r="U543"/>
  <c r="V543" s="1"/>
  <c r="W543"/>
  <c r="X543" s="1"/>
  <c r="Y543"/>
  <c r="Z543" s="1"/>
  <c r="Q543"/>
  <c r="R543" s="1"/>
  <c r="I35" i="22"/>
  <c r="J35" s="1"/>
  <c r="G35"/>
  <c r="H35" s="1"/>
  <c r="M35"/>
  <c r="N35" s="1"/>
  <c r="K35"/>
  <c r="L35" s="1"/>
  <c r="E35"/>
  <c r="G35" i="25"/>
  <c r="H35" s="1"/>
  <c r="M35"/>
  <c r="N35" s="1"/>
  <c r="K35"/>
  <c r="L35" s="1"/>
  <c r="E35"/>
  <c r="F35" s="1"/>
  <c r="I35"/>
  <c r="J35" s="1"/>
  <c r="W547" i="28"/>
  <c r="X547" s="1"/>
  <c r="Q547"/>
  <c r="R547" s="1"/>
  <c r="S547"/>
  <c r="T547" s="1"/>
  <c r="U547"/>
  <c r="V547" s="1"/>
  <c r="Y547"/>
  <c r="Z547" s="1"/>
  <c r="N35" i="37"/>
  <c r="Y545" i="28"/>
  <c r="Z545" s="1"/>
  <c r="S545"/>
  <c r="T545" s="1"/>
  <c r="W545"/>
  <c r="X545" s="1"/>
  <c r="U545"/>
  <c r="V545" s="1"/>
  <c r="Q545"/>
  <c r="R545" s="1"/>
  <c r="N35" i="34"/>
  <c r="E35" i="31"/>
  <c r="N35" s="1"/>
  <c r="U537" i="28"/>
  <c r="V537" s="1"/>
  <c r="Q537"/>
  <c r="R537" s="1"/>
  <c r="S537"/>
  <c r="T537" s="1"/>
  <c r="Y537"/>
  <c r="Z537" s="1"/>
  <c r="W537"/>
  <c r="X537" s="1"/>
  <c r="S535"/>
  <c r="T535" s="1"/>
  <c r="W535"/>
  <c r="X535" s="1"/>
  <c r="Y535"/>
  <c r="Z535" s="1"/>
  <c r="Q535"/>
  <c r="R535" s="1"/>
  <c r="U535"/>
  <c r="V535" s="1"/>
  <c r="W534"/>
  <c r="X534" s="1"/>
  <c r="U534"/>
  <c r="V534" s="1"/>
  <c r="Y534"/>
  <c r="Z534" s="1"/>
  <c r="S534"/>
  <c r="T534" s="1"/>
  <c r="Q534"/>
  <c r="R534" s="1"/>
  <c r="Q536"/>
  <c r="R536" s="1"/>
  <c r="W536"/>
  <c r="X536" s="1"/>
  <c r="S536"/>
  <c r="T536" s="1"/>
  <c r="U536"/>
  <c r="V536" s="1"/>
  <c r="Y536"/>
  <c r="Z536" s="1"/>
  <c r="S527"/>
  <c r="T527" s="1"/>
  <c r="S540"/>
  <c r="T540" s="1"/>
  <c r="W540"/>
  <c r="X540" s="1"/>
  <c r="Q540"/>
  <c r="R540" s="1"/>
  <c r="U540"/>
  <c r="V540" s="1"/>
  <c r="Y540"/>
  <c r="Z540" s="1"/>
  <c r="Y539"/>
  <c r="Z539" s="1"/>
  <c r="S539"/>
  <c r="T539" s="1"/>
  <c r="W539"/>
  <c r="X539" s="1"/>
  <c r="Q539"/>
  <c r="R539" s="1"/>
  <c r="U539"/>
  <c r="V539" s="1"/>
  <c r="U538"/>
  <c r="V538" s="1"/>
  <c r="Y538"/>
  <c r="Z538" s="1"/>
  <c r="S538"/>
  <c r="T538" s="1"/>
  <c r="W538"/>
  <c r="X538" s="1"/>
  <c r="Q538"/>
  <c r="R538" s="1"/>
  <c r="Q527"/>
  <c r="R527" s="1"/>
  <c r="Y527"/>
  <c r="Z527" s="1"/>
  <c r="U533"/>
  <c r="V533" s="1"/>
  <c r="Y533"/>
  <c r="Z533" s="1"/>
  <c r="Q533"/>
  <c r="R533" s="1"/>
  <c r="W533"/>
  <c r="X533" s="1"/>
  <c r="S533"/>
  <c r="T533" s="1"/>
  <c r="U527"/>
  <c r="V527" s="1"/>
  <c r="U532"/>
  <c r="V532" s="1"/>
  <c r="Q532"/>
  <c r="R532" s="1"/>
  <c r="W532"/>
  <c r="X532" s="1"/>
  <c r="Y532"/>
  <c r="Z532" s="1"/>
  <c r="S532"/>
  <c r="T532" s="1"/>
  <c r="Q526"/>
  <c r="R526" s="1"/>
  <c r="W526"/>
  <c r="X526" s="1"/>
  <c r="S526"/>
  <c r="T526" s="1"/>
  <c r="Y526"/>
  <c r="Z526" s="1"/>
  <c r="U526"/>
  <c r="V526" s="1"/>
  <c r="Q528"/>
  <c r="R528" s="1"/>
  <c r="W528"/>
  <c r="X528" s="1"/>
  <c r="S528"/>
  <c r="T528" s="1"/>
  <c r="U528"/>
  <c r="V528" s="1"/>
  <c r="Y528"/>
  <c r="Z528" s="1"/>
  <c r="N34" i="34"/>
  <c r="W34" s="1"/>
  <c r="X34" s="1"/>
  <c r="Y530" i="28"/>
  <c r="Z530" s="1"/>
  <c r="Q530"/>
  <c r="R530" s="1"/>
  <c r="U530"/>
  <c r="V530" s="1"/>
  <c r="W530"/>
  <c r="X530" s="1"/>
  <c r="S530"/>
  <c r="T530" s="1"/>
  <c r="U531"/>
  <c r="V531" s="1"/>
  <c r="Q531"/>
  <c r="R531" s="1"/>
  <c r="Y531"/>
  <c r="Z531" s="1"/>
  <c r="W531"/>
  <c r="X531" s="1"/>
  <c r="S531"/>
  <c r="T531" s="1"/>
  <c r="Q529"/>
  <c r="R529" s="1"/>
  <c r="S529"/>
  <c r="T529" s="1"/>
  <c r="Y529"/>
  <c r="Z529" s="1"/>
  <c r="W529"/>
  <c r="X529" s="1"/>
  <c r="U529"/>
  <c r="V529" s="1"/>
  <c r="Q522"/>
  <c r="R522" s="1"/>
  <c r="U522"/>
  <c r="V522" s="1"/>
  <c r="Y522"/>
  <c r="Z522" s="1"/>
  <c r="S522"/>
  <c r="T522" s="1"/>
  <c r="W522"/>
  <c r="X522" s="1"/>
  <c r="W520"/>
  <c r="X520" s="1"/>
  <c r="S520"/>
  <c r="T520" s="1"/>
  <c r="U520"/>
  <c r="V520" s="1"/>
  <c r="Q520"/>
  <c r="R520" s="1"/>
  <c r="Y520"/>
  <c r="Z520" s="1"/>
  <c r="K34" i="22"/>
  <c r="L34" s="1"/>
  <c r="M34"/>
  <c r="N34" s="1"/>
  <c r="G34"/>
  <c r="H34" s="1"/>
  <c r="I34"/>
  <c r="J34" s="1"/>
  <c r="E34"/>
  <c r="F34" s="1"/>
  <c r="U523" i="28"/>
  <c r="V523" s="1"/>
  <c r="S523"/>
  <c r="T523" s="1"/>
  <c r="Q523"/>
  <c r="R523" s="1"/>
  <c r="Y523"/>
  <c r="Z523" s="1"/>
  <c r="W523"/>
  <c r="X523" s="1"/>
  <c r="N34" i="37"/>
  <c r="W518" i="28"/>
  <c r="X518" s="1"/>
  <c r="S518"/>
  <c r="T518" s="1"/>
  <c r="U518"/>
  <c r="V518" s="1"/>
  <c r="Y518"/>
  <c r="Z518" s="1"/>
  <c r="Q518"/>
  <c r="R518" s="1"/>
  <c r="U521"/>
  <c r="V521" s="1"/>
  <c r="W521"/>
  <c r="X521" s="1"/>
  <c r="Q521"/>
  <c r="R521" s="1"/>
  <c r="Y521"/>
  <c r="Z521" s="1"/>
  <c r="S521"/>
  <c r="T521" s="1"/>
  <c r="Y525"/>
  <c r="Z525" s="1"/>
  <c r="S525"/>
  <c r="T525" s="1"/>
  <c r="U525"/>
  <c r="V525" s="1"/>
  <c r="W525"/>
  <c r="X525" s="1"/>
  <c r="Q525"/>
  <c r="R525" s="1"/>
  <c r="S524"/>
  <c r="T524" s="1"/>
  <c r="Y524"/>
  <c r="Z524" s="1"/>
  <c r="W524"/>
  <c r="X524" s="1"/>
  <c r="Q524"/>
  <c r="R524" s="1"/>
  <c r="U524"/>
  <c r="V524" s="1"/>
  <c r="Q34" i="34"/>
  <c r="R34" s="1"/>
  <c r="U519" i="28"/>
  <c r="V519" s="1"/>
  <c r="Q519"/>
  <c r="R519" s="1"/>
  <c r="W519"/>
  <c r="X519" s="1"/>
  <c r="Y519"/>
  <c r="Z519" s="1"/>
  <c r="S519"/>
  <c r="T519" s="1"/>
  <c r="E34" i="25"/>
  <c r="F34" s="1"/>
  <c r="G34"/>
  <c r="H34" s="1"/>
  <c r="M34"/>
  <c r="N34" s="1"/>
  <c r="I34"/>
  <c r="J34" s="1"/>
  <c r="K34"/>
  <c r="L34" s="1"/>
  <c r="N34" i="31"/>
  <c r="U517" i="28"/>
  <c r="V517" s="1"/>
  <c r="S517"/>
  <c r="T517" s="1"/>
  <c r="Q517"/>
  <c r="R517" s="1"/>
  <c r="W517"/>
  <c r="X517" s="1"/>
  <c r="Y517"/>
  <c r="Z517" s="1"/>
  <c r="Q513"/>
  <c r="R513" s="1"/>
  <c r="W513"/>
  <c r="X513" s="1"/>
  <c r="U513"/>
  <c r="V513" s="1"/>
  <c r="Y513"/>
  <c r="Z513" s="1"/>
  <c r="S513"/>
  <c r="T513" s="1"/>
  <c r="U511"/>
  <c r="V511" s="1"/>
  <c r="S511"/>
  <c r="T511" s="1"/>
  <c r="W511"/>
  <c r="X511" s="1"/>
  <c r="Q511"/>
  <c r="R511" s="1"/>
  <c r="Y511"/>
  <c r="Z511" s="1"/>
  <c r="W515"/>
  <c r="X515" s="1"/>
  <c r="U515"/>
  <c r="V515" s="1"/>
  <c r="S515"/>
  <c r="T515" s="1"/>
  <c r="Q515"/>
  <c r="R515" s="1"/>
  <c r="Y515"/>
  <c r="Z515" s="1"/>
  <c r="W510"/>
  <c r="X510" s="1"/>
  <c r="U510"/>
  <c r="V510" s="1"/>
  <c r="Y510"/>
  <c r="Z510" s="1"/>
  <c r="S510"/>
  <c r="T510" s="1"/>
  <c r="Q510"/>
  <c r="R510" s="1"/>
  <c r="M33" i="22"/>
  <c r="N33" s="1"/>
  <c r="W503" i="28"/>
  <c r="X503" s="1"/>
  <c r="S503"/>
  <c r="T503" s="1"/>
  <c r="U503"/>
  <c r="V503" s="1"/>
  <c r="Q508"/>
  <c r="R508" s="1"/>
  <c r="W508"/>
  <c r="X508" s="1"/>
  <c r="Y508"/>
  <c r="Z508" s="1"/>
  <c r="U508"/>
  <c r="V508" s="1"/>
  <c r="S508"/>
  <c r="T508" s="1"/>
  <c r="I33" i="22"/>
  <c r="J33" s="1"/>
  <c r="Q499" i="28"/>
  <c r="R499" s="1"/>
  <c r="Q503"/>
  <c r="R503" s="1"/>
  <c r="W507"/>
  <c r="X507" s="1"/>
  <c r="Q507"/>
  <c r="R507" s="1"/>
  <c r="U507"/>
  <c r="V507" s="1"/>
  <c r="S507"/>
  <c r="T507" s="1"/>
  <c r="Y507"/>
  <c r="Z507" s="1"/>
  <c r="K33" i="22"/>
  <c r="L33" s="1"/>
  <c r="W509" i="28"/>
  <c r="X509" s="1"/>
  <c r="Q509"/>
  <c r="R509" s="1"/>
  <c r="Y509"/>
  <c r="Z509" s="1"/>
  <c r="S509"/>
  <c r="T509" s="1"/>
  <c r="U509"/>
  <c r="V509" s="1"/>
  <c r="W505"/>
  <c r="X505" s="1"/>
  <c r="U505"/>
  <c r="V505" s="1"/>
  <c r="Y505"/>
  <c r="Z505" s="1"/>
  <c r="S505"/>
  <c r="T505" s="1"/>
  <c r="Q505"/>
  <c r="R505" s="1"/>
  <c r="U506"/>
  <c r="V506" s="1"/>
  <c r="W506"/>
  <c r="X506" s="1"/>
  <c r="S506"/>
  <c r="T506" s="1"/>
  <c r="Y506"/>
  <c r="Z506" s="1"/>
  <c r="Q506"/>
  <c r="R506" s="1"/>
  <c r="W504"/>
  <c r="X504" s="1"/>
  <c r="S504"/>
  <c r="T504" s="1"/>
  <c r="U504"/>
  <c r="V504" s="1"/>
  <c r="Y504"/>
  <c r="Z504" s="1"/>
  <c r="Q504"/>
  <c r="R504" s="1"/>
  <c r="E33" i="22"/>
  <c r="F33" s="1"/>
  <c r="U502" i="28"/>
  <c r="V502" s="1"/>
  <c r="Y502"/>
  <c r="Z502" s="1"/>
  <c r="S502"/>
  <c r="T502" s="1"/>
  <c r="Q502"/>
  <c r="R502" s="1"/>
  <c r="W502"/>
  <c r="X502" s="1"/>
  <c r="Q497"/>
  <c r="R497" s="1"/>
  <c r="W497"/>
  <c r="X497" s="1"/>
  <c r="U497"/>
  <c r="V497" s="1"/>
  <c r="S497"/>
  <c r="T497" s="1"/>
  <c r="Y497"/>
  <c r="Z497" s="1"/>
  <c r="U498"/>
  <c r="V498" s="1"/>
  <c r="Y498"/>
  <c r="Z498" s="1"/>
  <c r="Q498"/>
  <c r="R498" s="1"/>
  <c r="S498"/>
  <c r="T498" s="1"/>
  <c r="W498"/>
  <c r="X498" s="1"/>
  <c r="W501"/>
  <c r="X501" s="1"/>
  <c r="S501"/>
  <c r="T501" s="1"/>
  <c r="Y501"/>
  <c r="Z501" s="1"/>
  <c r="U501"/>
  <c r="V501" s="1"/>
  <c r="Q501"/>
  <c r="R501" s="1"/>
  <c r="U496"/>
  <c r="V496" s="1"/>
  <c r="S496"/>
  <c r="T496" s="1"/>
  <c r="W496"/>
  <c r="X496" s="1"/>
  <c r="Y496"/>
  <c r="Z496" s="1"/>
  <c r="Q496"/>
  <c r="R496" s="1"/>
  <c r="U500"/>
  <c r="V500" s="1"/>
  <c r="W500"/>
  <c r="X500" s="1"/>
  <c r="Y500"/>
  <c r="Z500" s="1"/>
  <c r="S500"/>
  <c r="T500" s="1"/>
  <c r="Q500"/>
  <c r="R500" s="1"/>
  <c r="I33" i="25"/>
  <c r="J33" s="1"/>
  <c r="K33"/>
  <c r="L33" s="1"/>
  <c r="G33"/>
  <c r="H33" s="1"/>
  <c r="M33"/>
  <c r="N33" s="1"/>
  <c r="E33"/>
  <c r="F33" s="1"/>
  <c r="N33" i="31"/>
  <c r="W493" i="28"/>
  <c r="X493" s="1"/>
  <c r="S493"/>
  <c r="T493" s="1"/>
  <c r="Y493"/>
  <c r="Z493" s="1"/>
  <c r="U493"/>
  <c r="V493" s="1"/>
  <c r="Q493"/>
  <c r="R493" s="1"/>
  <c r="N33" i="37"/>
  <c r="S495" i="28"/>
  <c r="T495" s="1"/>
  <c r="Q495"/>
  <c r="R495" s="1"/>
  <c r="U495"/>
  <c r="V495" s="1"/>
  <c r="Y495"/>
  <c r="Z495" s="1"/>
  <c r="W495"/>
  <c r="X495" s="1"/>
  <c r="Q494"/>
  <c r="R494" s="1"/>
  <c r="S494"/>
  <c r="T494" s="1"/>
  <c r="W494"/>
  <c r="X494" s="1"/>
  <c r="U494"/>
  <c r="V494" s="1"/>
  <c r="Y494"/>
  <c r="Z494" s="1"/>
  <c r="N33" i="34"/>
  <c r="S471" i="28"/>
  <c r="T471" s="1"/>
  <c r="Y471"/>
  <c r="Z471" s="1"/>
  <c r="W471"/>
  <c r="X471" s="1"/>
  <c r="Q471"/>
  <c r="R471" s="1"/>
  <c r="U471"/>
  <c r="V471" s="1"/>
  <c r="Y469"/>
  <c r="Z469" s="1"/>
  <c r="Q469"/>
  <c r="R469" s="1"/>
  <c r="U469"/>
  <c r="V469" s="1"/>
  <c r="W469"/>
  <c r="X469" s="1"/>
  <c r="S469"/>
  <c r="T469" s="1"/>
  <c r="Q486"/>
  <c r="R486" s="1"/>
  <c r="W486"/>
  <c r="X486" s="1"/>
  <c r="Y486"/>
  <c r="Z486" s="1"/>
  <c r="U486"/>
  <c r="V486" s="1"/>
  <c r="S486"/>
  <c r="T486" s="1"/>
  <c r="Y472"/>
  <c r="Z472" s="1"/>
  <c r="U472"/>
  <c r="V472" s="1"/>
  <c r="W472"/>
  <c r="X472" s="1"/>
  <c r="S472"/>
  <c r="T472" s="1"/>
  <c r="Q472"/>
  <c r="R472" s="1"/>
  <c r="Y481"/>
  <c r="Z481" s="1"/>
  <c r="S481"/>
  <c r="T481" s="1"/>
  <c r="Q481"/>
  <c r="R481" s="1"/>
  <c r="W481"/>
  <c r="X481" s="1"/>
  <c r="U481"/>
  <c r="V481" s="1"/>
  <c r="Y477"/>
  <c r="Z477" s="1"/>
  <c r="Q477"/>
  <c r="R477" s="1"/>
  <c r="S477"/>
  <c r="T477" s="1"/>
  <c r="U477"/>
  <c r="V477" s="1"/>
  <c r="W477"/>
  <c r="X477" s="1"/>
  <c r="Q489"/>
  <c r="R489" s="1"/>
  <c r="U489"/>
  <c r="V489" s="1"/>
  <c r="Y489"/>
  <c r="Z489" s="1"/>
  <c r="S489"/>
  <c r="T489" s="1"/>
  <c r="W489"/>
  <c r="X489" s="1"/>
  <c r="Q479"/>
  <c r="R479" s="1"/>
  <c r="S479"/>
  <c r="T479" s="1"/>
  <c r="W479"/>
  <c r="X479" s="1"/>
  <c r="Y479"/>
  <c r="Z479" s="1"/>
  <c r="U479"/>
  <c r="V479" s="1"/>
  <c r="U492"/>
  <c r="V492" s="1"/>
  <c r="Y492"/>
  <c r="Z492" s="1"/>
  <c r="S492"/>
  <c r="T492" s="1"/>
  <c r="W492"/>
  <c r="X492" s="1"/>
  <c r="Q492"/>
  <c r="R492" s="1"/>
  <c r="S482"/>
  <c r="T482" s="1"/>
  <c r="U482"/>
  <c r="V482" s="1"/>
  <c r="W482"/>
  <c r="X482" s="1"/>
  <c r="Y482"/>
  <c r="Z482" s="1"/>
  <c r="Q482"/>
  <c r="R482" s="1"/>
  <c r="Q490"/>
  <c r="R490" s="1"/>
  <c r="U490"/>
  <c r="V490" s="1"/>
  <c r="Y490"/>
  <c r="Z490" s="1"/>
  <c r="S490"/>
  <c r="T490" s="1"/>
  <c r="W490"/>
  <c r="X490" s="1"/>
  <c r="S474"/>
  <c r="T474" s="1"/>
  <c r="W474"/>
  <c r="X474" s="1"/>
  <c r="Q474"/>
  <c r="R474" s="1"/>
  <c r="Y474"/>
  <c r="Z474" s="1"/>
  <c r="U474"/>
  <c r="V474" s="1"/>
  <c r="S480"/>
  <c r="T480" s="1"/>
  <c r="U480"/>
  <c r="V480" s="1"/>
  <c r="Y480"/>
  <c r="Z480" s="1"/>
  <c r="Q480"/>
  <c r="R480" s="1"/>
  <c r="W480"/>
  <c r="X480" s="1"/>
  <c r="M32" i="25"/>
  <c r="N32" s="1"/>
  <c r="G32"/>
  <c r="H32" s="1"/>
  <c r="K32"/>
  <c r="L32" s="1"/>
  <c r="E32"/>
  <c r="F32" s="1"/>
  <c r="I32"/>
  <c r="J32" s="1"/>
  <c r="W476" i="28"/>
  <c r="X476" s="1"/>
  <c r="U476"/>
  <c r="V476" s="1"/>
  <c r="S476"/>
  <c r="T476" s="1"/>
  <c r="Q476"/>
  <c r="R476" s="1"/>
  <c r="Y476"/>
  <c r="Z476" s="1"/>
  <c r="E32" i="34"/>
  <c r="N32" s="1"/>
  <c r="S487" i="28"/>
  <c r="T487" s="1"/>
  <c r="Q487"/>
  <c r="R487" s="1"/>
  <c r="W487"/>
  <c r="X487" s="1"/>
  <c r="Y487"/>
  <c r="Z487" s="1"/>
  <c r="U487"/>
  <c r="V487" s="1"/>
  <c r="Y488"/>
  <c r="Z488" s="1"/>
  <c r="W488"/>
  <c r="X488" s="1"/>
  <c r="U488"/>
  <c r="V488" s="1"/>
  <c r="S488"/>
  <c r="T488" s="1"/>
  <c r="Q488"/>
  <c r="R488" s="1"/>
  <c r="W478"/>
  <c r="X478" s="1"/>
  <c r="U478"/>
  <c r="V478" s="1"/>
  <c r="S478"/>
  <c r="T478" s="1"/>
  <c r="Y478"/>
  <c r="Z478" s="1"/>
  <c r="Q478"/>
  <c r="R478" s="1"/>
  <c r="Q470"/>
  <c r="R470" s="1"/>
  <c r="W470"/>
  <c r="X470" s="1"/>
  <c r="Y470"/>
  <c r="Z470" s="1"/>
  <c r="S470"/>
  <c r="T470" s="1"/>
  <c r="U470"/>
  <c r="V470" s="1"/>
  <c r="U484"/>
  <c r="V484" s="1"/>
  <c r="W484"/>
  <c r="X484" s="1"/>
  <c r="S484"/>
  <c r="T484" s="1"/>
  <c r="Q484"/>
  <c r="R484" s="1"/>
  <c r="Y484"/>
  <c r="Z484" s="1"/>
  <c r="K32" i="22"/>
  <c r="L32" s="1"/>
  <c r="E32"/>
  <c r="F32" s="1"/>
  <c r="G32"/>
  <c r="H32" s="1"/>
  <c r="M32"/>
  <c r="N32" s="1"/>
  <c r="I32"/>
  <c r="J32" s="1"/>
  <c r="U473" i="28"/>
  <c r="V473" s="1"/>
  <c r="Y473"/>
  <c r="Z473" s="1"/>
  <c r="S473"/>
  <c r="T473" s="1"/>
  <c r="W473"/>
  <c r="X473" s="1"/>
  <c r="Q473"/>
  <c r="R473" s="1"/>
  <c r="N32" i="37"/>
  <c r="S491" i="28"/>
  <c r="T491" s="1"/>
  <c r="Y491"/>
  <c r="Z491" s="1"/>
  <c r="W491"/>
  <c r="X491" s="1"/>
  <c r="Q491"/>
  <c r="R491" s="1"/>
  <c r="U491"/>
  <c r="V491" s="1"/>
  <c r="Y475"/>
  <c r="Z475" s="1"/>
  <c r="Q475"/>
  <c r="R475" s="1"/>
  <c r="U475"/>
  <c r="V475" s="1"/>
  <c r="W475"/>
  <c r="X475" s="1"/>
  <c r="S475"/>
  <c r="T475" s="1"/>
  <c r="N32" i="31"/>
  <c r="S457" i="28"/>
  <c r="T457" s="1"/>
  <c r="Q457"/>
  <c r="R457" s="1"/>
  <c r="W457"/>
  <c r="X457" s="1"/>
  <c r="U457"/>
  <c r="V457" s="1"/>
  <c r="Y457"/>
  <c r="Z457" s="1"/>
  <c r="U448"/>
  <c r="V448" s="1"/>
  <c r="S448"/>
  <c r="T448" s="1"/>
  <c r="Q448"/>
  <c r="R448" s="1"/>
  <c r="Y448"/>
  <c r="Z448" s="1"/>
  <c r="W448"/>
  <c r="X448" s="1"/>
  <c r="S464"/>
  <c r="T464" s="1"/>
  <c r="Y464"/>
  <c r="Z464" s="1"/>
  <c r="Q464"/>
  <c r="R464" s="1"/>
  <c r="W464"/>
  <c r="X464" s="1"/>
  <c r="U464"/>
  <c r="V464" s="1"/>
  <c r="W463"/>
  <c r="X463" s="1"/>
  <c r="U463"/>
  <c r="V463" s="1"/>
  <c r="S463"/>
  <c r="T463" s="1"/>
  <c r="Y463"/>
  <c r="Z463" s="1"/>
  <c r="Q463"/>
  <c r="R463" s="1"/>
  <c r="Q445"/>
  <c r="R445" s="1"/>
  <c r="U445"/>
  <c r="V445" s="1"/>
  <c r="W445"/>
  <c r="X445" s="1"/>
  <c r="S445"/>
  <c r="T445" s="1"/>
  <c r="Y445"/>
  <c r="Z445" s="1"/>
  <c r="W468"/>
  <c r="X468" s="1"/>
  <c r="U468"/>
  <c r="V468" s="1"/>
  <c r="Q468"/>
  <c r="R468" s="1"/>
  <c r="Y468"/>
  <c r="Z468" s="1"/>
  <c r="S468"/>
  <c r="T468" s="1"/>
  <c r="Q462"/>
  <c r="R462" s="1"/>
  <c r="Y462"/>
  <c r="Z462" s="1"/>
  <c r="W462"/>
  <c r="X462" s="1"/>
  <c r="S462"/>
  <c r="T462" s="1"/>
  <c r="U462"/>
  <c r="V462" s="1"/>
  <c r="Q453"/>
  <c r="R453" s="1"/>
  <c r="W453"/>
  <c r="X453" s="1"/>
  <c r="Y453"/>
  <c r="Z453" s="1"/>
  <c r="U453"/>
  <c r="V453" s="1"/>
  <c r="S453"/>
  <c r="T453" s="1"/>
  <c r="K31" i="25"/>
  <c r="L31" s="1"/>
  <c r="G31"/>
  <c r="H31" s="1"/>
  <c r="M31"/>
  <c r="N31" s="1"/>
  <c r="E31"/>
  <c r="F31" s="1"/>
  <c r="I31"/>
  <c r="J31" s="1"/>
  <c r="W450" i="28"/>
  <c r="X450" s="1"/>
  <c r="Y450"/>
  <c r="Z450" s="1"/>
  <c r="U450"/>
  <c r="V450" s="1"/>
  <c r="S450"/>
  <c r="T450" s="1"/>
  <c r="Q450"/>
  <c r="R450" s="1"/>
  <c r="W459"/>
  <c r="X459" s="1"/>
  <c r="U459"/>
  <c r="V459" s="1"/>
  <c r="Y459"/>
  <c r="Z459" s="1"/>
  <c r="Q459"/>
  <c r="R459" s="1"/>
  <c r="S459"/>
  <c r="T459" s="1"/>
  <c r="Y466"/>
  <c r="Z466" s="1"/>
  <c r="S466"/>
  <c r="T466" s="1"/>
  <c r="W466"/>
  <c r="X466" s="1"/>
  <c r="Q466"/>
  <c r="R466" s="1"/>
  <c r="U466"/>
  <c r="V466" s="1"/>
  <c r="N31" i="37"/>
  <c r="Y456" i="28"/>
  <c r="Z456" s="1"/>
  <c r="S456"/>
  <c r="T456" s="1"/>
  <c r="W456"/>
  <c r="X456" s="1"/>
  <c r="U456"/>
  <c r="V456" s="1"/>
  <c r="Q456"/>
  <c r="R456" s="1"/>
  <c r="Q467"/>
  <c r="R467" s="1"/>
  <c r="Y467"/>
  <c r="Z467" s="1"/>
  <c r="W467"/>
  <c r="X467" s="1"/>
  <c r="S467"/>
  <c r="T467" s="1"/>
  <c r="U467"/>
  <c r="V467" s="1"/>
  <c r="U449"/>
  <c r="V449" s="1"/>
  <c r="W449"/>
  <c r="X449" s="1"/>
  <c r="Q449"/>
  <c r="R449" s="1"/>
  <c r="Y449"/>
  <c r="Z449" s="1"/>
  <c r="S449"/>
  <c r="T449" s="1"/>
  <c r="U458"/>
  <c r="V458" s="1"/>
  <c r="Q458"/>
  <c r="R458" s="1"/>
  <c r="Y458"/>
  <c r="Z458" s="1"/>
  <c r="S458"/>
  <c r="T458" s="1"/>
  <c r="W458"/>
  <c r="X458" s="1"/>
  <c r="Y461"/>
  <c r="Z461" s="1"/>
  <c r="S461"/>
  <c r="T461" s="1"/>
  <c r="Q461"/>
  <c r="R461" s="1"/>
  <c r="W461"/>
  <c r="X461" s="1"/>
  <c r="U461"/>
  <c r="V461" s="1"/>
  <c r="U452"/>
  <c r="V452" s="1"/>
  <c r="Y452"/>
  <c r="Z452" s="1"/>
  <c r="S452"/>
  <c r="T452" s="1"/>
  <c r="W452"/>
  <c r="X452" s="1"/>
  <c r="Q452"/>
  <c r="R452" s="1"/>
  <c r="W460"/>
  <c r="X460" s="1"/>
  <c r="Q460"/>
  <c r="R460" s="1"/>
  <c r="Y460"/>
  <c r="Z460" s="1"/>
  <c r="S460"/>
  <c r="T460" s="1"/>
  <c r="U460"/>
  <c r="V460" s="1"/>
  <c r="N31" i="31"/>
  <c r="S455" i="28"/>
  <c r="T455" s="1"/>
  <c r="Y455"/>
  <c r="Z455" s="1"/>
  <c r="W455"/>
  <c r="X455" s="1"/>
  <c r="Q455"/>
  <c r="R455" s="1"/>
  <c r="U455"/>
  <c r="V455" s="1"/>
  <c r="Y454"/>
  <c r="Z454" s="1"/>
  <c r="S454"/>
  <c r="T454" s="1"/>
  <c r="Q454"/>
  <c r="R454" s="1"/>
  <c r="U454"/>
  <c r="V454" s="1"/>
  <c r="W454"/>
  <c r="X454" s="1"/>
  <c r="E31" i="22"/>
  <c r="M31"/>
  <c r="N31" s="1"/>
  <c r="K31"/>
  <c r="L31" s="1"/>
  <c r="G31"/>
  <c r="H31" s="1"/>
  <c r="I31"/>
  <c r="J31" s="1"/>
  <c r="N31" i="34"/>
  <c r="Q439" i="28"/>
  <c r="R439" s="1"/>
  <c r="Y439"/>
  <c r="Z439" s="1"/>
  <c r="U439"/>
  <c r="V439" s="1"/>
  <c r="W439"/>
  <c r="X439" s="1"/>
  <c r="S439"/>
  <c r="T439" s="1"/>
  <c r="Q443"/>
  <c r="R443" s="1"/>
  <c r="S443"/>
  <c r="T443" s="1"/>
  <c r="Y443"/>
  <c r="Z443" s="1"/>
  <c r="W443"/>
  <c r="X443" s="1"/>
  <c r="U443"/>
  <c r="V443" s="1"/>
  <c r="Y442"/>
  <c r="Z442" s="1"/>
  <c r="S442"/>
  <c r="T442" s="1"/>
  <c r="Q442"/>
  <c r="R442" s="1"/>
  <c r="W442"/>
  <c r="X442" s="1"/>
  <c r="U442"/>
  <c r="V442" s="1"/>
  <c r="Q438"/>
  <c r="R438" s="1"/>
  <c r="Y438"/>
  <c r="Z438" s="1"/>
  <c r="U438"/>
  <c r="V438" s="1"/>
  <c r="W438"/>
  <c r="X438" s="1"/>
  <c r="S438"/>
  <c r="T438" s="1"/>
  <c r="Q444"/>
  <c r="R444" s="1"/>
  <c r="S444"/>
  <c r="T444" s="1"/>
  <c r="Y444"/>
  <c r="Z444" s="1"/>
  <c r="U444"/>
  <c r="V444" s="1"/>
  <c r="W444"/>
  <c r="X444" s="1"/>
  <c r="U441"/>
  <c r="V441" s="1"/>
  <c r="Q441"/>
  <c r="R441" s="1"/>
  <c r="S441"/>
  <c r="T441" s="1"/>
  <c r="W441"/>
  <c r="X441" s="1"/>
  <c r="Y441"/>
  <c r="Z441" s="1"/>
  <c r="Y440"/>
  <c r="Z440" s="1"/>
  <c r="S440"/>
  <c r="T440" s="1"/>
  <c r="W440"/>
  <c r="X440" s="1"/>
  <c r="Q440"/>
  <c r="R440" s="1"/>
  <c r="U440"/>
  <c r="V440" s="1"/>
  <c r="S430"/>
  <c r="T430" s="1"/>
  <c r="W430"/>
  <c r="X430" s="1"/>
  <c r="Q429"/>
  <c r="R429" s="1"/>
  <c r="Q430"/>
  <c r="R430" s="1"/>
  <c r="S436"/>
  <c r="T436" s="1"/>
  <c r="U436"/>
  <c r="V436" s="1"/>
  <c r="Q436"/>
  <c r="R436" s="1"/>
  <c r="Y436"/>
  <c r="Z436" s="1"/>
  <c r="W436"/>
  <c r="X436" s="1"/>
  <c r="Y430"/>
  <c r="Z430" s="1"/>
  <c r="S437"/>
  <c r="T437" s="1"/>
  <c r="U437"/>
  <c r="V437" s="1"/>
  <c r="Y437"/>
  <c r="Z437" s="1"/>
  <c r="Q437"/>
  <c r="R437" s="1"/>
  <c r="W437"/>
  <c r="X437" s="1"/>
  <c r="Y434"/>
  <c r="Z434" s="1"/>
  <c r="S434"/>
  <c r="T434" s="1"/>
  <c r="Q434"/>
  <c r="R434" s="1"/>
  <c r="W434"/>
  <c r="X434" s="1"/>
  <c r="U434"/>
  <c r="V434" s="1"/>
  <c r="U435"/>
  <c r="V435" s="1"/>
  <c r="Y435"/>
  <c r="Z435" s="1"/>
  <c r="S435"/>
  <c r="T435" s="1"/>
  <c r="W435"/>
  <c r="X435" s="1"/>
  <c r="Q435"/>
  <c r="R435" s="1"/>
  <c r="Q431"/>
  <c r="R431" s="1"/>
  <c r="U431"/>
  <c r="V431" s="1"/>
  <c r="W431"/>
  <c r="X431" s="1"/>
  <c r="S431"/>
  <c r="T431" s="1"/>
  <c r="Y431"/>
  <c r="Z431" s="1"/>
  <c r="N30" i="31"/>
  <c r="U30" s="1"/>
  <c r="V30" s="1"/>
  <c r="S429" i="28"/>
  <c r="T429" s="1"/>
  <c r="U433"/>
  <c r="V433" s="1"/>
  <c r="S433"/>
  <c r="T433" s="1"/>
  <c r="Y433"/>
  <c r="Z433" s="1"/>
  <c r="W433"/>
  <c r="X433" s="1"/>
  <c r="Q433"/>
  <c r="R433" s="1"/>
  <c r="W429"/>
  <c r="X429" s="1"/>
  <c r="W432"/>
  <c r="X432" s="1"/>
  <c r="Q432"/>
  <c r="R432" s="1"/>
  <c r="U432"/>
  <c r="V432" s="1"/>
  <c r="S432"/>
  <c r="T432" s="1"/>
  <c r="Y432"/>
  <c r="Z432" s="1"/>
  <c r="U426"/>
  <c r="V426" s="1"/>
  <c r="W426"/>
  <c r="X426" s="1"/>
  <c r="Q426"/>
  <c r="R426" s="1"/>
  <c r="Y426"/>
  <c r="Z426" s="1"/>
  <c r="S426"/>
  <c r="T426" s="1"/>
  <c r="Q422"/>
  <c r="R422" s="1"/>
  <c r="Y422"/>
  <c r="Z422" s="1"/>
  <c r="U422"/>
  <c r="V422" s="1"/>
  <c r="W422"/>
  <c r="X422" s="1"/>
  <c r="S422"/>
  <c r="T422" s="1"/>
  <c r="S425"/>
  <c r="T425" s="1"/>
  <c r="U425"/>
  <c r="V425" s="1"/>
  <c r="Y425"/>
  <c r="Z425" s="1"/>
  <c r="W425"/>
  <c r="X425" s="1"/>
  <c r="Q425"/>
  <c r="R425" s="1"/>
  <c r="S421"/>
  <c r="T421" s="1"/>
  <c r="U421"/>
  <c r="V421" s="1"/>
  <c r="Y421"/>
  <c r="Z421" s="1"/>
  <c r="Q421"/>
  <c r="R421" s="1"/>
  <c r="W421"/>
  <c r="X421" s="1"/>
  <c r="W424"/>
  <c r="X424" s="1"/>
  <c r="Q424"/>
  <c r="R424" s="1"/>
  <c r="Y424"/>
  <c r="Z424" s="1"/>
  <c r="U424"/>
  <c r="V424" s="1"/>
  <c r="S424"/>
  <c r="T424" s="1"/>
  <c r="N30" i="34"/>
  <c r="Y428" i="28"/>
  <c r="Z428" s="1"/>
  <c r="S428"/>
  <c r="T428" s="1"/>
  <c r="Q428"/>
  <c r="R428" s="1"/>
  <c r="W428"/>
  <c r="X428" s="1"/>
  <c r="U428"/>
  <c r="V428" s="1"/>
  <c r="E30" i="37"/>
  <c r="N30" s="1"/>
  <c r="U423" i="28"/>
  <c r="V423" s="1"/>
  <c r="W423"/>
  <c r="X423" s="1"/>
  <c r="Q423"/>
  <c r="R423" s="1"/>
  <c r="S423"/>
  <c r="T423" s="1"/>
  <c r="Y423"/>
  <c r="Z423" s="1"/>
  <c r="Y427"/>
  <c r="Z427" s="1"/>
  <c r="S427"/>
  <c r="T427" s="1"/>
  <c r="U427"/>
  <c r="V427" s="1"/>
  <c r="Q427"/>
  <c r="R427" s="1"/>
  <c r="W427"/>
  <c r="X427" s="1"/>
  <c r="I30" i="25"/>
  <c r="J30" s="1"/>
  <c r="G30"/>
  <c r="H30" s="1"/>
  <c r="E30"/>
  <c r="M30"/>
  <c r="N30" s="1"/>
  <c r="K30"/>
  <c r="L30" s="1"/>
  <c r="I30" i="22"/>
  <c r="J30" s="1"/>
  <c r="K30"/>
  <c r="L30" s="1"/>
  <c r="M30"/>
  <c r="N30" s="1"/>
  <c r="G30"/>
  <c r="H30" s="1"/>
  <c r="E30"/>
  <c r="Q415" i="28"/>
  <c r="R415" s="1"/>
  <c r="U415"/>
  <c r="V415" s="1"/>
  <c r="W415"/>
  <c r="X415" s="1"/>
  <c r="S415"/>
  <c r="T415" s="1"/>
  <c r="Y415"/>
  <c r="Z415" s="1"/>
  <c r="S417"/>
  <c r="T417" s="1"/>
  <c r="Y417"/>
  <c r="Z417" s="1"/>
  <c r="W417"/>
  <c r="X417" s="1"/>
  <c r="Q417"/>
  <c r="R417" s="1"/>
  <c r="U417"/>
  <c r="V417" s="1"/>
  <c r="S414"/>
  <c r="T414" s="1"/>
  <c r="Y414"/>
  <c r="Z414" s="1"/>
  <c r="Q414"/>
  <c r="R414" s="1"/>
  <c r="U414"/>
  <c r="V414" s="1"/>
  <c r="W414"/>
  <c r="X414" s="1"/>
  <c r="Y418"/>
  <c r="Z418" s="1"/>
  <c r="U418"/>
  <c r="V418" s="1"/>
  <c r="S418"/>
  <c r="T418" s="1"/>
  <c r="Q418"/>
  <c r="R418" s="1"/>
  <c r="W418"/>
  <c r="X418" s="1"/>
  <c r="W419"/>
  <c r="X419" s="1"/>
  <c r="U419"/>
  <c r="V419" s="1"/>
  <c r="Y419"/>
  <c r="Z419" s="1"/>
  <c r="S419"/>
  <c r="T419" s="1"/>
  <c r="Q419"/>
  <c r="R419" s="1"/>
  <c r="S416"/>
  <c r="T416" s="1"/>
  <c r="Y416"/>
  <c r="Z416" s="1"/>
  <c r="W416"/>
  <c r="X416" s="1"/>
  <c r="Q416"/>
  <c r="R416" s="1"/>
  <c r="U416"/>
  <c r="V416" s="1"/>
  <c r="Y420"/>
  <c r="Z420" s="1"/>
  <c r="Q420"/>
  <c r="R420" s="1"/>
  <c r="W420"/>
  <c r="X420" s="1"/>
  <c r="S420"/>
  <c r="T420" s="1"/>
  <c r="U420"/>
  <c r="V420" s="1"/>
  <c r="U413"/>
  <c r="V413" s="1"/>
  <c r="Y413"/>
  <c r="Z413" s="1"/>
  <c r="S413"/>
  <c r="T413" s="1"/>
  <c r="Q413"/>
  <c r="R413" s="1"/>
  <c r="W413"/>
  <c r="X413" s="1"/>
  <c r="S412"/>
  <c r="T412" s="1"/>
  <c r="U412"/>
  <c r="V412" s="1"/>
  <c r="W412"/>
  <c r="X412" s="1"/>
  <c r="Y412"/>
  <c r="Z412" s="1"/>
  <c r="Q412"/>
  <c r="R412" s="1"/>
  <c r="Y411"/>
  <c r="Z411" s="1"/>
  <c r="W411"/>
  <c r="X411" s="1"/>
  <c r="Q411"/>
  <c r="R411" s="1"/>
  <c r="U411"/>
  <c r="V411" s="1"/>
  <c r="S411"/>
  <c r="T411" s="1"/>
  <c r="Y409"/>
  <c r="Z409" s="1"/>
  <c r="S409"/>
  <c r="T409" s="1"/>
  <c r="Q409"/>
  <c r="R409" s="1"/>
  <c r="W409"/>
  <c r="X409" s="1"/>
  <c r="U409"/>
  <c r="V409" s="1"/>
  <c r="W398"/>
  <c r="X398" s="1"/>
  <c r="Q398"/>
  <c r="R398" s="1"/>
  <c r="U398"/>
  <c r="V398" s="1"/>
  <c r="Y408"/>
  <c r="Z408" s="1"/>
  <c r="S408"/>
  <c r="T408" s="1"/>
  <c r="W408"/>
  <c r="X408" s="1"/>
  <c r="Q408"/>
  <c r="R408" s="1"/>
  <c r="U408"/>
  <c r="V408" s="1"/>
  <c r="W410"/>
  <c r="X410" s="1"/>
  <c r="U410"/>
  <c r="V410" s="1"/>
  <c r="Y410"/>
  <c r="Z410" s="1"/>
  <c r="S410"/>
  <c r="T410" s="1"/>
  <c r="Q410"/>
  <c r="R410" s="1"/>
  <c r="U407"/>
  <c r="V407" s="1"/>
  <c r="S407"/>
  <c r="T407" s="1"/>
  <c r="Y407"/>
  <c r="Z407" s="1"/>
  <c r="Q407"/>
  <c r="R407" s="1"/>
  <c r="W407"/>
  <c r="X407" s="1"/>
  <c r="U406"/>
  <c r="V406" s="1"/>
  <c r="W406"/>
  <c r="X406" s="1"/>
  <c r="S406"/>
  <c r="T406" s="1"/>
  <c r="Y406"/>
  <c r="Z406" s="1"/>
  <c r="Q406"/>
  <c r="R406" s="1"/>
  <c r="Y402"/>
  <c r="Z402" s="1"/>
  <c r="Q402"/>
  <c r="R402" s="1"/>
  <c r="W402"/>
  <c r="X402" s="1"/>
  <c r="S402"/>
  <c r="T402" s="1"/>
  <c r="U402"/>
  <c r="V402" s="1"/>
  <c r="Q399"/>
  <c r="R399" s="1"/>
  <c r="U399"/>
  <c r="V399" s="1"/>
  <c r="W399"/>
  <c r="X399" s="1"/>
  <c r="S399"/>
  <c r="T399" s="1"/>
  <c r="Y399"/>
  <c r="Z399" s="1"/>
  <c r="N29" i="31"/>
  <c r="I29" i="22"/>
  <c r="J29" s="1"/>
  <c r="K29"/>
  <c r="L29" s="1"/>
  <c r="E29"/>
  <c r="F29" s="1"/>
  <c r="G29"/>
  <c r="H29" s="1"/>
  <c r="M29"/>
  <c r="N29" s="1"/>
  <c r="N29" i="34"/>
  <c r="W405" i="28"/>
  <c r="X405" s="1"/>
  <c r="Y405"/>
  <c r="Z405" s="1"/>
  <c r="S405"/>
  <c r="T405" s="1"/>
  <c r="U405"/>
  <c r="V405" s="1"/>
  <c r="Q405"/>
  <c r="R405" s="1"/>
  <c r="I29" i="25"/>
  <c r="J29" s="1"/>
  <c r="K29"/>
  <c r="L29" s="1"/>
  <c r="G29"/>
  <c r="H29" s="1"/>
  <c r="M29"/>
  <c r="N29" s="1"/>
  <c r="E29"/>
  <c r="F29" s="1"/>
  <c r="Y403" i="28"/>
  <c r="Z403" s="1"/>
  <c r="W403"/>
  <c r="X403" s="1"/>
  <c r="Q403"/>
  <c r="R403" s="1"/>
  <c r="U403"/>
  <c r="V403" s="1"/>
  <c r="S403"/>
  <c r="T403" s="1"/>
  <c r="S397"/>
  <c r="T397" s="1"/>
  <c r="Q397"/>
  <c r="R397" s="1"/>
  <c r="U397"/>
  <c r="V397" s="1"/>
  <c r="Y397"/>
  <c r="Z397" s="1"/>
  <c r="W397"/>
  <c r="X397" s="1"/>
  <c r="U400"/>
  <c r="V400" s="1"/>
  <c r="Q400"/>
  <c r="R400" s="1"/>
  <c r="W400"/>
  <c r="X400" s="1"/>
  <c r="Y400"/>
  <c r="Z400" s="1"/>
  <c r="S400"/>
  <c r="T400" s="1"/>
  <c r="S401"/>
  <c r="T401" s="1"/>
  <c r="U401"/>
  <c r="V401" s="1"/>
  <c r="Y401"/>
  <c r="Z401" s="1"/>
  <c r="Q401"/>
  <c r="R401" s="1"/>
  <c r="W401"/>
  <c r="X401" s="1"/>
  <c r="E29" i="37"/>
  <c r="N29" s="1"/>
  <c r="Q395" i="28"/>
  <c r="R395" s="1"/>
  <c r="W395"/>
  <c r="X395" s="1"/>
  <c r="U395"/>
  <c r="V395" s="1"/>
  <c r="S395"/>
  <c r="T395" s="1"/>
  <c r="Y395"/>
  <c r="Z395" s="1"/>
  <c r="S394"/>
  <c r="T394" s="1"/>
  <c r="Y394"/>
  <c r="Z394" s="1"/>
  <c r="U394"/>
  <c r="V394" s="1"/>
  <c r="Q394"/>
  <c r="R394" s="1"/>
  <c r="W394"/>
  <c r="X394" s="1"/>
  <c r="Y392"/>
  <c r="Z392" s="1"/>
  <c r="Q392"/>
  <c r="R392" s="1"/>
  <c r="W392"/>
  <c r="X392" s="1"/>
  <c r="S392"/>
  <c r="T392" s="1"/>
  <c r="U392"/>
  <c r="V392" s="1"/>
  <c r="U381"/>
  <c r="V381" s="1"/>
  <c r="S381"/>
  <c r="T381" s="1"/>
  <c r="Y396"/>
  <c r="Z396" s="1"/>
  <c r="S396"/>
  <c r="T396" s="1"/>
  <c r="Q396"/>
  <c r="R396" s="1"/>
  <c r="U396"/>
  <c r="V396" s="1"/>
  <c r="W396"/>
  <c r="X396" s="1"/>
  <c r="U391"/>
  <c r="V391" s="1"/>
  <c r="S391"/>
  <c r="T391" s="1"/>
  <c r="Y391"/>
  <c r="Z391" s="1"/>
  <c r="Q391"/>
  <c r="R391" s="1"/>
  <c r="W391"/>
  <c r="X391" s="1"/>
  <c r="Q381"/>
  <c r="R381" s="1"/>
  <c r="U377"/>
  <c r="V377" s="1"/>
  <c r="U390"/>
  <c r="V390" s="1"/>
  <c r="Q390"/>
  <c r="R390" s="1"/>
  <c r="S390"/>
  <c r="T390" s="1"/>
  <c r="Y390"/>
  <c r="Z390" s="1"/>
  <c r="W390"/>
  <c r="X390" s="1"/>
  <c r="W393"/>
  <c r="X393" s="1"/>
  <c r="U393"/>
  <c r="V393" s="1"/>
  <c r="S393"/>
  <c r="T393" s="1"/>
  <c r="Y393"/>
  <c r="Z393" s="1"/>
  <c r="Q393"/>
  <c r="R393" s="1"/>
  <c r="S377"/>
  <c r="T377" s="1"/>
  <c r="U388"/>
  <c r="V388" s="1"/>
  <c r="W388"/>
  <c r="X388" s="1"/>
  <c r="Y388"/>
  <c r="Z388" s="1"/>
  <c r="S388"/>
  <c r="T388" s="1"/>
  <c r="Q388"/>
  <c r="R388" s="1"/>
  <c r="W383"/>
  <c r="X383" s="1"/>
  <c r="Y383"/>
  <c r="Z383" s="1"/>
  <c r="U383"/>
  <c r="V383" s="1"/>
  <c r="S383"/>
  <c r="T383" s="1"/>
  <c r="Q383"/>
  <c r="R383" s="1"/>
  <c r="Q387"/>
  <c r="R387" s="1"/>
  <c r="Y387"/>
  <c r="Z387" s="1"/>
  <c r="U387"/>
  <c r="V387" s="1"/>
  <c r="S387"/>
  <c r="T387" s="1"/>
  <c r="W387"/>
  <c r="X387" s="1"/>
  <c r="W385"/>
  <c r="X385" s="1"/>
  <c r="U385"/>
  <c r="V385" s="1"/>
  <c r="Y385"/>
  <c r="Z385" s="1"/>
  <c r="Q385"/>
  <c r="R385" s="1"/>
  <c r="S385"/>
  <c r="T385" s="1"/>
  <c r="Q377"/>
  <c r="R377" s="1"/>
  <c r="Y382"/>
  <c r="Z382" s="1"/>
  <c r="Q382"/>
  <c r="R382" s="1"/>
  <c r="W382"/>
  <c r="X382" s="1"/>
  <c r="U382"/>
  <c r="V382" s="1"/>
  <c r="S382"/>
  <c r="T382" s="1"/>
  <c r="Q371"/>
  <c r="R371" s="1"/>
  <c r="Y371"/>
  <c r="Z371" s="1"/>
  <c r="U371"/>
  <c r="V371" s="1"/>
  <c r="W371"/>
  <c r="X371" s="1"/>
  <c r="S371"/>
  <c r="T371" s="1"/>
  <c r="U367"/>
  <c r="V367" s="1"/>
  <c r="S367"/>
  <c r="T367" s="1"/>
  <c r="W367"/>
  <c r="X367" s="1"/>
  <c r="Y367"/>
  <c r="Z367" s="1"/>
  <c r="Q367"/>
  <c r="R367" s="1"/>
  <c r="W366"/>
  <c r="X366" s="1"/>
  <c r="Y366"/>
  <c r="Z366" s="1"/>
  <c r="U366"/>
  <c r="V366" s="1"/>
  <c r="S366"/>
  <c r="T366" s="1"/>
  <c r="Q366"/>
  <c r="R366" s="1"/>
  <c r="K27" i="22"/>
  <c r="L27" s="1"/>
  <c r="U372" i="28"/>
  <c r="V372" s="1"/>
  <c r="Y372"/>
  <c r="Z372" s="1"/>
  <c r="W372"/>
  <c r="X372" s="1"/>
  <c r="S372"/>
  <c r="T372" s="1"/>
  <c r="Q372"/>
  <c r="R372" s="1"/>
  <c r="E27" i="22"/>
  <c r="F27" s="1"/>
  <c r="W368" i="28"/>
  <c r="X368" s="1"/>
  <c r="Y368"/>
  <c r="Z368" s="1"/>
  <c r="U368"/>
  <c r="V368" s="1"/>
  <c r="S368"/>
  <c r="T368" s="1"/>
  <c r="Q368"/>
  <c r="R368" s="1"/>
  <c r="U379"/>
  <c r="V379" s="1"/>
  <c r="W379"/>
  <c r="X379" s="1"/>
  <c r="S379"/>
  <c r="T379" s="1"/>
  <c r="Y379"/>
  <c r="Z379" s="1"/>
  <c r="Q379"/>
  <c r="R379" s="1"/>
  <c r="K28" i="25"/>
  <c r="L28" s="1"/>
  <c r="E28"/>
  <c r="F28" s="1"/>
  <c r="M28"/>
  <c r="N28" s="1"/>
  <c r="I28"/>
  <c r="J28" s="1"/>
  <c r="G28"/>
  <c r="H28" s="1"/>
  <c r="S373" i="28"/>
  <c r="T373" s="1"/>
  <c r="Q373"/>
  <c r="R373" s="1"/>
  <c r="W373"/>
  <c r="X373" s="1"/>
  <c r="U373"/>
  <c r="V373" s="1"/>
  <c r="Y373"/>
  <c r="Z373" s="1"/>
  <c r="Y380"/>
  <c r="Z380" s="1"/>
  <c r="S380"/>
  <c r="T380" s="1"/>
  <c r="Q380"/>
  <c r="R380" s="1"/>
  <c r="U380"/>
  <c r="V380" s="1"/>
  <c r="W380"/>
  <c r="X380" s="1"/>
  <c r="W375"/>
  <c r="X375" s="1"/>
  <c r="Q375"/>
  <c r="R375" s="1"/>
  <c r="U375"/>
  <c r="V375" s="1"/>
  <c r="S375"/>
  <c r="T375" s="1"/>
  <c r="Y375"/>
  <c r="Z375" s="1"/>
  <c r="N28" i="34"/>
  <c r="Q376" i="28"/>
  <c r="R376" s="1"/>
  <c r="S376"/>
  <c r="T376" s="1"/>
  <c r="Y376"/>
  <c r="Z376" s="1"/>
  <c r="W376"/>
  <c r="X376" s="1"/>
  <c r="U376"/>
  <c r="V376" s="1"/>
  <c r="K28" i="22"/>
  <c r="L28" s="1"/>
  <c r="I28"/>
  <c r="J28" s="1"/>
  <c r="G28"/>
  <c r="H28" s="1"/>
  <c r="M28"/>
  <c r="N28" s="1"/>
  <c r="E28"/>
  <c r="Q374" i="28"/>
  <c r="R374" s="1"/>
  <c r="S374"/>
  <c r="T374" s="1"/>
  <c r="Y374"/>
  <c r="Z374" s="1"/>
  <c r="W374"/>
  <c r="X374" s="1"/>
  <c r="U374"/>
  <c r="V374" s="1"/>
  <c r="N28" i="37"/>
  <c r="E28" i="31"/>
  <c r="N28" s="1"/>
  <c r="Y363" i="28"/>
  <c r="Z363" s="1"/>
  <c r="W363"/>
  <c r="X363" s="1"/>
  <c r="S363"/>
  <c r="T363" s="1"/>
  <c r="Q363"/>
  <c r="R363" s="1"/>
  <c r="U363"/>
  <c r="V363" s="1"/>
  <c r="Y364"/>
  <c r="Z364" s="1"/>
  <c r="S364"/>
  <c r="T364" s="1"/>
  <c r="Q364"/>
  <c r="R364" s="1"/>
  <c r="U364"/>
  <c r="V364" s="1"/>
  <c r="W364"/>
  <c r="X364" s="1"/>
  <c r="U365"/>
  <c r="V365" s="1"/>
  <c r="Y365"/>
  <c r="Z365" s="1"/>
  <c r="S365"/>
  <c r="T365" s="1"/>
  <c r="Q365"/>
  <c r="R365" s="1"/>
  <c r="W365"/>
  <c r="X365" s="1"/>
  <c r="W362"/>
  <c r="X362" s="1"/>
  <c r="Q362"/>
  <c r="R362" s="1"/>
  <c r="S362"/>
  <c r="T362" s="1"/>
  <c r="Y362"/>
  <c r="Z362" s="1"/>
  <c r="U362"/>
  <c r="V362" s="1"/>
  <c r="U359"/>
  <c r="V359" s="1"/>
  <c r="Y359"/>
  <c r="Z359" s="1"/>
  <c r="W359"/>
  <c r="X359" s="1"/>
  <c r="S359"/>
  <c r="T359" s="1"/>
  <c r="Q359"/>
  <c r="R359" s="1"/>
  <c r="U360"/>
  <c r="V360" s="1"/>
  <c r="S360"/>
  <c r="T360" s="1"/>
  <c r="Y360"/>
  <c r="Z360" s="1"/>
  <c r="Q360"/>
  <c r="R360" s="1"/>
  <c r="W360"/>
  <c r="X360" s="1"/>
  <c r="Q351"/>
  <c r="R351" s="1"/>
  <c r="U351"/>
  <c r="V351" s="1"/>
  <c r="S351"/>
  <c r="T351" s="1"/>
  <c r="Y351"/>
  <c r="Z351" s="1"/>
  <c r="W351"/>
  <c r="X351" s="1"/>
  <c r="Q355"/>
  <c r="R355" s="1"/>
  <c r="Y355"/>
  <c r="Z355" s="1"/>
  <c r="S355"/>
  <c r="T355" s="1"/>
  <c r="W355"/>
  <c r="X355" s="1"/>
  <c r="U355"/>
  <c r="V355" s="1"/>
  <c r="N27" i="31"/>
  <c r="N27" i="34"/>
  <c r="S354" i="28"/>
  <c r="T354" s="1"/>
  <c r="W354"/>
  <c r="X354" s="1"/>
  <c r="Q354"/>
  <c r="R354" s="1"/>
  <c r="Y354"/>
  <c r="Z354" s="1"/>
  <c r="U354"/>
  <c r="V354" s="1"/>
  <c r="S357"/>
  <c r="T357" s="1"/>
  <c r="Q357"/>
  <c r="R357" s="1"/>
  <c r="U357"/>
  <c r="V357" s="1"/>
  <c r="Y357"/>
  <c r="Z357" s="1"/>
  <c r="W357"/>
  <c r="X357" s="1"/>
  <c r="Y350"/>
  <c r="Z350" s="1"/>
  <c r="S350"/>
  <c r="T350" s="1"/>
  <c r="U350"/>
  <c r="V350" s="1"/>
  <c r="W350"/>
  <c r="X350" s="1"/>
  <c r="Q350"/>
  <c r="R350" s="1"/>
  <c r="Y349"/>
  <c r="Z349" s="1"/>
  <c r="Q349"/>
  <c r="R349" s="1"/>
  <c r="W349"/>
  <c r="X349" s="1"/>
  <c r="S349"/>
  <c r="T349" s="1"/>
  <c r="U349"/>
  <c r="V349" s="1"/>
  <c r="W353"/>
  <c r="X353" s="1"/>
  <c r="S353"/>
  <c r="T353" s="1"/>
  <c r="U353"/>
  <c r="V353" s="1"/>
  <c r="Y353"/>
  <c r="Z353" s="1"/>
  <c r="Q353"/>
  <c r="R353" s="1"/>
  <c r="E27" i="37"/>
  <c r="N27" s="1"/>
  <c r="U347" i="28"/>
  <c r="V347" s="1"/>
  <c r="Y347"/>
  <c r="Z347" s="1"/>
  <c r="S347"/>
  <c r="T347" s="1"/>
  <c r="Q347"/>
  <c r="R347" s="1"/>
  <c r="W347"/>
  <c r="X347" s="1"/>
  <c r="U344"/>
  <c r="V344" s="1"/>
  <c r="W344"/>
  <c r="X344" s="1"/>
  <c r="Y344"/>
  <c r="Z344" s="1"/>
  <c r="Q344"/>
  <c r="R344" s="1"/>
  <c r="S344"/>
  <c r="T344" s="1"/>
  <c r="Y342"/>
  <c r="Z342" s="1"/>
  <c r="S342"/>
  <c r="T342" s="1"/>
  <c r="Q342"/>
  <c r="R342" s="1"/>
  <c r="U342"/>
  <c r="V342" s="1"/>
  <c r="W342"/>
  <c r="X342" s="1"/>
  <c r="S346"/>
  <c r="T346" s="1"/>
  <c r="W346"/>
  <c r="X346" s="1"/>
  <c r="Y346"/>
  <c r="Z346" s="1"/>
  <c r="U346"/>
  <c r="V346" s="1"/>
  <c r="Q346"/>
  <c r="R346" s="1"/>
  <c r="Q343"/>
  <c r="R343" s="1"/>
  <c r="W343"/>
  <c r="X343" s="1"/>
  <c r="U343"/>
  <c r="V343" s="1"/>
  <c r="Y343"/>
  <c r="Z343" s="1"/>
  <c r="S343"/>
  <c r="T343" s="1"/>
  <c r="I26" i="22"/>
  <c r="J26" s="1"/>
  <c r="W340" i="28"/>
  <c r="X340" s="1"/>
  <c r="Y340"/>
  <c r="Z340" s="1"/>
  <c r="U340"/>
  <c r="V340" s="1"/>
  <c r="S340"/>
  <c r="T340" s="1"/>
  <c r="Q340"/>
  <c r="R340" s="1"/>
  <c r="W339"/>
  <c r="X339" s="1"/>
  <c r="U339"/>
  <c r="V339" s="1"/>
  <c r="Q339"/>
  <c r="R339" s="1"/>
  <c r="S339"/>
  <c r="T339" s="1"/>
  <c r="Y339"/>
  <c r="Z339" s="1"/>
  <c r="W337"/>
  <c r="X337" s="1"/>
  <c r="Y337"/>
  <c r="Z337" s="1"/>
  <c r="U337"/>
  <c r="V337" s="1"/>
  <c r="Q337"/>
  <c r="R337" s="1"/>
  <c r="S337"/>
  <c r="T337" s="1"/>
  <c r="U341"/>
  <c r="V341" s="1"/>
  <c r="Q341"/>
  <c r="R341" s="1"/>
  <c r="Y341"/>
  <c r="Z341" s="1"/>
  <c r="S341"/>
  <c r="T341" s="1"/>
  <c r="W341"/>
  <c r="X341" s="1"/>
  <c r="Y335"/>
  <c r="Z335" s="1"/>
  <c r="S335"/>
  <c r="T335" s="1"/>
  <c r="Q335"/>
  <c r="R335" s="1"/>
  <c r="W335"/>
  <c r="X335" s="1"/>
  <c r="U335"/>
  <c r="V335" s="1"/>
  <c r="Y334"/>
  <c r="Z334" s="1"/>
  <c r="S334"/>
  <c r="T334" s="1"/>
  <c r="U334"/>
  <c r="V334" s="1"/>
  <c r="W334"/>
  <c r="X334" s="1"/>
  <c r="Q334"/>
  <c r="R334" s="1"/>
  <c r="U328"/>
  <c r="V328" s="1"/>
  <c r="Q328"/>
  <c r="R328" s="1"/>
  <c r="S328"/>
  <c r="T328" s="1"/>
  <c r="W328"/>
  <c r="X328" s="1"/>
  <c r="Y328"/>
  <c r="Z328" s="1"/>
  <c r="S330"/>
  <c r="T330" s="1"/>
  <c r="U330"/>
  <c r="V330" s="1"/>
  <c r="Q330"/>
  <c r="R330" s="1"/>
  <c r="Y330"/>
  <c r="Z330" s="1"/>
  <c r="W330"/>
  <c r="X330" s="1"/>
  <c r="Q332"/>
  <c r="R332" s="1"/>
  <c r="W332"/>
  <c r="X332" s="1"/>
  <c r="S332"/>
  <c r="T332" s="1"/>
  <c r="Y332"/>
  <c r="Z332" s="1"/>
  <c r="U332"/>
  <c r="V332" s="1"/>
  <c r="U325"/>
  <c r="V325" s="1"/>
  <c r="Q325"/>
  <c r="R325" s="1"/>
  <c r="Y325"/>
  <c r="Z325" s="1"/>
  <c r="S325"/>
  <c r="T325" s="1"/>
  <c r="W325"/>
  <c r="X325" s="1"/>
  <c r="F26" i="22"/>
  <c r="N26" i="37"/>
  <c r="W333" i="28"/>
  <c r="X333" s="1"/>
  <c r="S333"/>
  <c r="T333" s="1"/>
  <c r="Q333"/>
  <c r="R333" s="1"/>
  <c r="Y333"/>
  <c r="Z333" s="1"/>
  <c r="U333"/>
  <c r="V333" s="1"/>
  <c r="S331"/>
  <c r="T331" s="1"/>
  <c r="U331"/>
  <c r="V331" s="1"/>
  <c r="Q331"/>
  <c r="R331" s="1"/>
  <c r="W331"/>
  <c r="X331" s="1"/>
  <c r="Y331"/>
  <c r="Z331" s="1"/>
  <c r="Q327"/>
  <c r="R327" s="1"/>
  <c r="W327"/>
  <c r="X327" s="1"/>
  <c r="U327"/>
  <c r="V327" s="1"/>
  <c r="Y327"/>
  <c r="Z327" s="1"/>
  <c r="S327"/>
  <c r="T327" s="1"/>
  <c r="E26" i="31"/>
  <c r="N26" s="1"/>
  <c r="S326" i="28"/>
  <c r="T326" s="1"/>
  <c r="W326"/>
  <c r="X326" s="1"/>
  <c r="Q326"/>
  <c r="R326" s="1"/>
  <c r="Y326"/>
  <c r="Z326" s="1"/>
  <c r="U326"/>
  <c r="V326" s="1"/>
  <c r="Y329"/>
  <c r="Z329" s="1"/>
  <c r="S329"/>
  <c r="T329" s="1"/>
  <c r="W329"/>
  <c r="X329" s="1"/>
  <c r="U329"/>
  <c r="V329" s="1"/>
  <c r="Q329"/>
  <c r="R329" s="1"/>
  <c r="N26" i="34"/>
  <c r="U307" i="28"/>
  <c r="V307" s="1"/>
  <c r="Q307"/>
  <c r="R307" s="1"/>
  <c r="Y307"/>
  <c r="Z307" s="1"/>
  <c r="S307"/>
  <c r="T307" s="1"/>
  <c r="W307"/>
  <c r="X307" s="1"/>
  <c r="S319"/>
  <c r="T319" s="1"/>
  <c r="W319"/>
  <c r="X319" s="1"/>
  <c r="Q319"/>
  <c r="R319" s="1"/>
  <c r="U319"/>
  <c r="V319" s="1"/>
  <c r="Y319"/>
  <c r="Z319" s="1"/>
  <c r="W324"/>
  <c r="X324" s="1"/>
  <c r="U324"/>
  <c r="V324" s="1"/>
  <c r="S324"/>
  <c r="T324" s="1"/>
  <c r="Y324"/>
  <c r="Z324" s="1"/>
  <c r="Q324"/>
  <c r="R324" s="1"/>
  <c r="Q308"/>
  <c r="R308" s="1"/>
  <c r="Y308"/>
  <c r="Z308" s="1"/>
  <c r="W308"/>
  <c r="X308" s="1"/>
  <c r="U308"/>
  <c r="V308" s="1"/>
  <c r="S308"/>
  <c r="T308" s="1"/>
  <c r="Y320"/>
  <c r="Z320" s="1"/>
  <c r="W320"/>
  <c r="X320" s="1"/>
  <c r="Q320"/>
  <c r="R320" s="1"/>
  <c r="U320"/>
  <c r="V320" s="1"/>
  <c r="S320"/>
  <c r="T320" s="1"/>
  <c r="W301"/>
  <c r="X301" s="1"/>
  <c r="S301"/>
  <c r="T301" s="1"/>
  <c r="U301"/>
  <c r="V301" s="1"/>
  <c r="Y301"/>
  <c r="Z301" s="1"/>
  <c r="Q301"/>
  <c r="R301" s="1"/>
  <c r="Q303"/>
  <c r="R303" s="1"/>
  <c r="Y303"/>
  <c r="Z303" s="1"/>
  <c r="U303"/>
  <c r="V303" s="1"/>
  <c r="W303"/>
  <c r="X303" s="1"/>
  <c r="S303"/>
  <c r="T303" s="1"/>
  <c r="U322"/>
  <c r="V322" s="1"/>
  <c r="Q322"/>
  <c r="R322" s="1"/>
  <c r="S322"/>
  <c r="T322" s="1"/>
  <c r="Y322"/>
  <c r="Z322" s="1"/>
  <c r="W322"/>
  <c r="X322" s="1"/>
  <c r="G25" i="22"/>
  <c r="H25" s="1"/>
  <c r="M25"/>
  <c r="N25" s="1"/>
  <c r="I25"/>
  <c r="J25" s="1"/>
  <c r="E25"/>
  <c r="F25" s="1"/>
  <c r="K25"/>
  <c r="L25" s="1"/>
  <c r="S302" i="28"/>
  <c r="T302" s="1"/>
  <c r="U302"/>
  <c r="V302" s="1"/>
  <c r="Q302"/>
  <c r="R302" s="1"/>
  <c r="Y302"/>
  <c r="Z302" s="1"/>
  <c r="W302"/>
  <c r="X302" s="1"/>
  <c r="Q316"/>
  <c r="R316" s="1"/>
  <c r="W316"/>
  <c r="X316" s="1"/>
  <c r="U316"/>
  <c r="V316" s="1"/>
  <c r="S316"/>
  <c r="T316" s="1"/>
  <c r="Y316"/>
  <c r="Z316" s="1"/>
  <c r="M25" i="25"/>
  <c r="N25" s="1"/>
  <c r="K25"/>
  <c r="L25" s="1"/>
  <c r="E25"/>
  <c r="F25" s="1"/>
  <c r="I25"/>
  <c r="J25" s="1"/>
  <c r="G25"/>
  <c r="H25" s="1"/>
  <c r="S315" i="28"/>
  <c r="T315" s="1"/>
  <c r="Q315"/>
  <c r="R315" s="1"/>
  <c r="Y315"/>
  <c r="Z315" s="1"/>
  <c r="W315"/>
  <c r="X315" s="1"/>
  <c r="U315"/>
  <c r="V315" s="1"/>
  <c r="E25" i="37"/>
  <c r="N25" s="1"/>
  <c r="W318" i="28"/>
  <c r="X318" s="1"/>
  <c r="U318"/>
  <c r="V318" s="1"/>
  <c r="S318"/>
  <c r="T318" s="1"/>
  <c r="Y318"/>
  <c r="Z318" s="1"/>
  <c r="Q318"/>
  <c r="R318" s="1"/>
  <c r="Y321"/>
  <c r="Z321" s="1"/>
  <c r="S321"/>
  <c r="T321" s="1"/>
  <c r="Q321"/>
  <c r="R321" s="1"/>
  <c r="W321"/>
  <c r="X321" s="1"/>
  <c r="U321"/>
  <c r="V321" s="1"/>
  <c r="W304"/>
  <c r="X304" s="1"/>
  <c r="U304"/>
  <c r="V304" s="1"/>
  <c r="Y304"/>
  <c r="Z304" s="1"/>
  <c r="S304"/>
  <c r="T304" s="1"/>
  <c r="Q304"/>
  <c r="R304" s="1"/>
  <c r="W309"/>
  <c r="X309" s="1"/>
  <c r="S309"/>
  <c r="T309" s="1"/>
  <c r="U309"/>
  <c r="V309" s="1"/>
  <c r="Q309"/>
  <c r="R309" s="1"/>
  <c r="Y309"/>
  <c r="Z309" s="1"/>
  <c r="S311"/>
  <c r="T311" s="1"/>
  <c r="Q311"/>
  <c r="R311" s="1"/>
  <c r="W311"/>
  <c r="X311" s="1"/>
  <c r="Y311"/>
  <c r="Z311" s="1"/>
  <c r="U311"/>
  <c r="V311" s="1"/>
  <c r="N25" i="31"/>
  <c r="W323" i="28"/>
  <c r="X323" s="1"/>
  <c r="S323"/>
  <c r="T323" s="1"/>
  <c r="U323"/>
  <c r="V323" s="1"/>
  <c r="Y323"/>
  <c r="Z323" s="1"/>
  <c r="Q323"/>
  <c r="R323" s="1"/>
  <c r="U317"/>
  <c r="V317" s="1"/>
  <c r="Q317"/>
  <c r="R317" s="1"/>
  <c r="Y317"/>
  <c r="Z317" s="1"/>
  <c r="W317"/>
  <c r="X317" s="1"/>
  <c r="S317"/>
  <c r="T317" s="1"/>
  <c r="U305"/>
  <c r="V305" s="1"/>
  <c r="Y305"/>
  <c r="Z305" s="1"/>
  <c r="S305"/>
  <c r="T305" s="1"/>
  <c r="Q305"/>
  <c r="R305" s="1"/>
  <c r="W305"/>
  <c r="X305" s="1"/>
  <c r="U310"/>
  <c r="V310" s="1"/>
  <c r="S310"/>
  <c r="T310" s="1"/>
  <c r="W310"/>
  <c r="X310" s="1"/>
  <c r="Q310"/>
  <c r="R310" s="1"/>
  <c r="Y310"/>
  <c r="Z310" s="1"/>
  <c r="Q306"/>
  <c r="R306" s="1"/>
  <c r="S306"/>
  <c r="T306" s="1"/>
  <c r="Y306"/>
  <c r="Z306" s="1"/>
  <c r="W306"/>
  <c r="X306" s="1"/>
  <c r="U306"/>
  <c r="V306" s="1"/>
  <c r="W313"/>
  <c r="X313" s="1"/>
  <c r="U313"/>
  <c r="V313" s="1"/>
  <c r="Y313"/>
  <c r="Z313" s="1"/>
  <c r="S313"/>
  <c r="T313" s="1"/>
  <c r="Q313"/>
  <c r="R313" s="1"/>
  <c r="N25" i="34"/>
  <c r="U280" i="28"/>
  <c r="V280" s="1"/>
  <c r="W280"/>
  <c r="X280" s="1"/>
  <c r="S280"/>
  <c r="T280" s="1"/>
  <c r="Y280"/>
  <c r="Z280" s="1"/>
  <c r="Q280"/>
  <c r="R280" s="1"/>
  <c r="S24" i="31"/>
  <c r="T24" s="1"/>
  <c r="U24"/>
  <c r="V24" s="1"/>
  <c r="S293" i="28"/>
  <c r="T293" s="1"/>
  <c r="U293"/>
  <c r="V293" s="1"/>
  <c r="Y293"/>
  <c r="Z293" s="1"/>
  <c r="Q293"/>
  <c r="R293" s="1"/>
  <c r="W293"/>
  <c r="X293" s="1"/>
  <c r="S295"/>
  <c r="T295" s="1"/>
  <c r="Y295"/>
  <c r="Z295" s="1"/>
  <c r="Q295"/>
  <c r="R295" s="1"/>
  <c r="U295"/>
  <c r="V295" s="1"/>
  <c r="W295"/>
  <c r="X295" s="1"/>
  <c r="Y300"/>
  <c r="Z300" s="1"/>
  <c r="S300"/>
  <c r="T300" s="1"/>
  <c r="Q300"/>
  <c r="R300" s="1"/>
  <c r="W300"/>
  <c r="X300" s="1"/>
  <c r="U300"/>
  <c r="V300" s="1"/>
  <c r="W289"/>
  <c r="X289" s="1"/>
  <c r="Q289"/>
  <c r="R289" s="1"/>
  <c r="U289"/>
  <c r="V289" s="1"/>
  <c r="S289"/>
  <c r="T289" s="1"/>
  <c r="Y289"/>
  <c r="Z289" s="1"/>
  <c r="U296"/>
  <c r="V296" s="1"/>
  <c r="W296"/>
  <c r="X296" s="1"/>
  <c r="S296"/>
  <c r="T296" s="1"/>
  <c r="Y296"/>
  <c r="Z296" s="1"/>
  <c r="Q296"/>
  <c r="R296" s="1"/>
  <c r="N24" i="34"/>
  <c r="S281" i="28"/>
  <c r="T281" s="1"/>
  <c r="Y281"/>
  <c r="Z281" s="1"/>
  <c r="W281"/>
  <c r="X281" s="1"/>
  <c r="Q281"/>
  <c r="R281" s="1"/>
  <c r="U281"/>
  <c r="V281" s="1"/>
  <c r="U288"/>
  <c r="V288" s="1"/>
  <c r="W288"/>
  <c r="X288" s="1"/>
  <c r="S288"/>
  <c r="T288" s="1"/>
  <c r="Y288"/>
  <c r="Z288" s="1"/>
  <c r="Q288"/>
  <c r="R288" s="1"/>
  <c r="W298"/>
  <c r="X298" s="1"/>
  <c r="Q298"/>
  <c r="R298" s="1"/>
  <c r="U298"/>
  <c r="V298" s="1"/>
  <c r="S298"/>
  <c r="T298" s="1"/>
  <c r="Y298"/>
  <c r="Z298" s="1"/>
  <c r="Y297"/>
  <c r="Z297" s="1"/>
  <c r="W297"/>
  <c r="X297" s="1"/>
  <c r="Q297"/>
  <c r="R297" s="1"/>
  <c r="U297"/>
  <c r="V297" s="1"/>
  <c r="S297"/>
  <c r="T297" s="1"/>
  <c r="S290"/>
  <c r="T290" s="1"/>
  <c r="Y290"/>
  <c r="Z290" s="1"/>
  <c r="W290"/>
  <c r="X290" s="1"/>
  <c r="Q290"/>
  <c r="R290" s="1"/>
  <c r="U290"/>
  <c r="V290" s="1"/>
  <c r="Y278"/>
  <c r="Z278" s="1"/>
  <c r="Q278"/>
  <c r="R278" s="1"/>
  <c r="W278"/>
  <c r="X278" s="1"/>
  <c r="S278"/>
  <c r="T278" s="1"/>
  <c r="U278"/>
  <c r="V278" s="1"/>
  <c r="Q285"/>
  <c r="R285" s="1"/>
  <c r="W285"/>
  <c r="X285" s="1"/>
  <c r="S285"/>
  <c r="T285" s="1"/>
  <c r="U285"/>
  <c r="V285" s="1"/>
  <c r="Y285"/>
  <c r="Z285" s="1"/>
  <c r="S294"/>
  <c r="T294" s="1"/>
  <c r="U294"/>
  <c r="V294" s="1"/>
  <c r="Y294"/>
  <c r="Z294" s="1"/>
  <c r="Q294"/>
  <c r="R294" s="1"/>
  <c r="W294"/>
  <c r="X294" s="1"/>
  <c r="Y286"/>
  <c r="Z286" s="1"/>
  <c r="Q286"/>
  <c r="R286" s="1"/>
  <c r="W286"/>
  <c r="X286" s="1"/>
  <c r="S286"/>
  <c r="T286" s="1"/>
  <c r="U286"/>
  <c r="V286" s="1"/>
  <c r="Y287"/>
  <c r="Z287" s="1"/>
  <c r="Q287"/>
  <c r="R287" s="1"/>
  <c r="U287"/>
  <c r="V287" s="1"/>
  <c r="W287"/>
  <c r="X287" s="1"/>
  <c r="S287"/>
  <c r="T287" s="1"/>
  <c r="E24" i="22"/>
  <c r="K24"/>
  <c r="L24" s="1"/>
  <c r="I24"/>
  <c r="J24" s="1"/>
  <c r="G24"/>
  <c r="H24" s="1"/>
  <c r="M24"/>
  <c r="N24" s="1"/>
  <c r="N24" i="37"/>
  <c r="Y292" i="28"/>
  <c r="Z292" s="1"/>
  <c r="S292"/>
  <c r="T292" s="1"/>
  <c r="Q292"/>
  <c r="R292" s="1"/>
  <c r="W292"/>
  <c r="X292" s="1"/>
  <c r="U292"/>
  <c r="V292" s="1"/>
  <c r="W299"/>
  <c r="X299" s="1"/>
  <c r="U299"/>
  <c r="V299" s="1"/>
  <c r="Y299"/>
  <c r="Z299" s="1"/>
  <c r="S299"/>
  <c r="T299" s="1"/>
  <c r="Q299"/>
  <c r="R299" s="1"/>
  <c r="W283"/>
  <c r="X283" s="1"/>
  <c r="U283"/>
  <c r="V283" s="1"/>
  <c r="Y283"/>
  <c r="Z283" s="1"/>
  <c r="S283"/>
  <c r="T283" s="1"/>
  <c r="Q283"/>
  <c r="R283" s="1"/>
  <c r="W284"/>
  <c r="X284" s="1"/>
  <c r="U284"/>
  <c r="V284" s="1"/>
  <c r="Y284"/>
  <c r="Z284" s="1"/>
  <c r="S284"/>
  <c r="T284" s="1"/>
  <c r="Q284"/>
  <c r="R284" s="1"/>
  <c r="U291"/>
  <c r="V291" s="1"/>
  <c r="Y291"/>
  <c r="Z291" s="1"/>
  <c r="S291"/>
  <c r="T291" s="1"/>
  <c r="Q291"/>
  <c r="R291" s="1"/>
  <c r="W291"/>
  <c r="X291" s="1"/>
  <c r="Y275"/>
  <c r="Z275" s="1"/>
  <c r="S275"/>
  <c r="T275" s="1"/>
  <c r="U275"/>
  <c r="V275" s="1"/>
  <c r="Q275"/>
  <c r="R275" s="1"/>
  <c r="W275"/>
  <c r="X275" s="1"/>
  <c r="U269"/>
  <c r="V269" s="1"/>
  <c r="Y272"/>
  <c r="Z272" s="1"/>
  <c r="S272"/>
  <c r="T272" s="1"/>
  <c r="Q272"/>
  <c r="R272" s="1"/>
  <c r="W272"/>
  <c r="X272" s="1"/>
  <c r="U272"/>
  <c r="V272" s="1"/>
  <c r="U274"/>
  <c r="V274" s="1"/>
  <c r="Q274"/>
  <c r="R274" s="1"/>
  <c r="S274"/>
  <c r="T274" s="1"/>
  <c r="Y274"/>
  <c r="Z274" s="1"/>
  <c r="W274"/>
  <c r="X274" s="1"/>
  <c r="S269"/>
  <c r="T269" s="1"/>
  <c r="S271"/>
  <c r="T271" s="1"/>
  <c r="U271"/>
  <c r="V271" s="1"/>
  <c r="Y271"/>
  <c r="Z271" s="1"/>
  <c r="Q271"/>
  <c r="R271" s="1"/>
  <c r="W271"/>
  <c r="X271" s="1"/>
  <c r="Y273"/>
  <c r="Z273" s="1"/>
  <c r="S273"/>
  <c r="T273" s="1"/>
  <c r="W273"/>
  <c r="X273" s="1"/>
  <c r="Q273"/>
  <c r="R273" s="1"/>
  <c r="U273"/>
  <c r="V273" s="1"/>
  <c r="Y269"/>
  <c r="Z269" s="1"/>
  <c r="Q269"/>
  <c r="R269" s="1"/>
  <c r="Q276"/>
  <c r="R276" s="1"/>
  <c r="S276"/>
  <c r="T276" s="1"/>
  <c r="W276"/>
  <c r="X276" s="1"/>
  <c r="U276"/>
  <c r="V276" s="1"/>
  <c r="Y276"/>
  <c r="Z276" s="1"/>
  <c r="Y270"/>
  <c r="Z270" s="1"/>
  <c r="S270"/>
  <c r="T270" s="1"/>
  <c r="U270"/>
  <c r="V270" s="1"/>
  <c r="Q270"/>
  <c r="R270" s="1"/>
  <c r="W270"/>
  <c r="X270" s="1"/>
  <c r="G23" i="25"/>
  <c r="H23" s="1"/>
  <c r="S258" i="28"/>
  <c r="T258" s="1"/>
  <c r="Y266"/>
  <c r="Z266" s="1"/>
  <c r="W266"/>
  <c r="X266" s="1"/>
  <c r="U266"/>
  <c r="V266" s="1"/>
  <c r="Q266"/>
  <c r="R266" s="1"/>
  <c r="S266"/>
  <c r="T266" s="1"/>
  <c r="U267"/>
  <c r="V267" s="1"/>
  <c r="Y267"/>
  <c r="Z267" s="1"/>
  <c r="S267"/>
  <c r="T267" s="1"/>
  <c r="Q267"/>
  <c r="R267" s="1"/>
  <c r="W267"/>
  <c r="X267" s="1"/>
  <c r="U265"/>
  <c r="V265" s="1"/>
  <c r="S265"/>
  <c r="T265" s="1"/>
  <c r="Y265"/>
  <c r="Z265" s="1"/>
  <c r="W265"/>
  <c r="X265" s="1"/>
  <c r="Q265"/>
  <c r="R265" s="1"/>
  <c r="S268"/>
  <c r="T268" s="1"/>
  <c r="Q268"/>
  <c r="R268" s="1"/>
  <c r="W268"/>
  <c r="X268" s="1"/>
  <c r="Y268"/>
  <c r="Z268" s="1"/>
  <c r="U268"/>
  <c r="V268" s="1"/>
  <c r="M23" i="25"/>
  <c r="N23" s="1"/>
  <c r="K23"/>
  <c r="L23" s="1"/>
  <c r="Q263" i="28"/>
  <c r="R263" s="1"/>
  <c r="U263"/>
  <c r="V263" s="1"/>
  <c r="W263"/>
  <c r="X263" s="1"/>
  <c r="S263"/>
  <c r="T263" s="1"/>
  <c r="Y263"/>
  <c r="Z263" s="1"/>
  <c r="E23" i="25"/>
  <c r="F23" s="1"/>
  <c r="S264" i="28"/>
  <c r="T264" s="1"/>
  <c r="Q264"/>
  <c r="R264" s="1"/>
  <c r="Y264"/>
  <c r="Z264" s="1"/>
  <c r="W264"/>
  <c r="X264" s="1"/>
  <c r="U264"/>
  <c r="V264" s="1"/>
  <c r="W262"/>
  <c r="X262" s="1"/>
  <c r="U262"/>
  <c r="V262" s="1"/>
  <c r="Q262"/>
  <c r="R262" s="1"/>
  <c r="Y262"/>
  <c r="Z262" s="1"/>
  <c r="S262"/>
  <c r="T262" s="1"/>
  <c r="U255"/>
  <c r="V255" s="1"/>
  <c r="Y255"/>
  <c r="Z255" s="1"/>
  <c r="Q255"/>
  <c r="R255" s="1"/>
  <c r="S255"/>
  <c r="T255" s="1"/>
  <c r="W255"/>
  <c r="X255" s="1"/>
  <c r="Y257"/>
  <c r="Z257" s="1"/>
  <c r="S257"/>
  <c r="T257" s="1"/>
  <c r="W257"/>
  <c r="X257" s="1"/>
  <c r="Q257"/>
  <c r="R257" s="1"/>
  <c r="U257"/>
  <c r="V257" s="1"/>
  <c r="Q261"/>
  <c r="R261" s="1"/>
  <c r="W261"/>
  <c r="X261" s="1"/>
  <c r="S261"/>
  <c r="T261" s="1"/>
  <c r="U261"/>
  <c r="V261" s="1"/>
  <c r="Y261"/>
  <c r="Z261" s="1"/>
  <c r="U260"/>
  <c r="V260" s="1"/>
  <c r="Q260"/>
  <c r="R260" s="1"/>
  <c r="S260"/>
  <c r="T260" s="1"/>
  <c r="W260"/>
  <c r="X260" s="1"/>
  <c r="Y260"/>
  <c r="Z260" s="1"/>
  <c r="Y259"/>
  <c r="Z259" s="1"/>
  <c r="S259"/>
  <c r="T259" s="1"/>
  <c r="U259"/>
  <c r="V259" s="1"/>
  <c r="Q259"/>
  <c r="R259" s="1"/>
  <c r="W259"/>
  <c r="X259" s="1"/>
  <c r="E23" i="37"/>
  <c r="N23" s="1"/>
  <c r="N23" i="31"/>
  <c r="Q254" i="28"/>
  <c r="R254" s="1"/>
  <c r="Y254"/>
  <c r="Z254" s="1"/>
  <c r="W254"/>
  <c r="X254" s="1"/>
  <c r="U254"/>
  <c r="V254" s="1"/>
  <c r="S254"/>
  <c r="T254" s="1"/>
  <c r="E23" i="34"/>
  <c r="N23" s="1"/>
  <c r="U253" i="28"/>
  <c r="V253" s="1"/>
  <c r="Q253"/>
  <c r="R253" s="1"/>
  <c r="S253"/>
  <c r="T253" s="1"/>
  <c r="W253"/>
  <c r="X253" s="1"/>
  <c r="Y253"/>
  <c r="Z253" s="1"/>
  <c r="Q251"/>
  <c r="R251" s="1"/>
  <c r="S251"/>
  <c r="T251" s="1"/>
  <c r="Y251"/>
  <c r="Z251" s="1"/>
  <c r="W251"/>
  <c r="X251" s="1"/>
  <c r="U251"/>
  <c r="V251" s="1"/>
  <c r="S246"/>
  <c r="T246" s="1"/>
  <c r="W246"/>
  <c r="X246" s="1"/>
  <c r="Y246"/>
  <c r="Z246" s="1"/>
  <c r="Q246"/>
  <c r="R246" s="1"/>
  <c r="U246"/>
  <c r="V246" s="1"/>
  <c r="S247"/>
  <c r="T247" s="1"/>
  <c r="U247"/>
  <c r="V247" s="1"/>
  <c r="Q247"/>
  <c r="R247" s="1"/>
  <c r="Y247"/>
  <c r="Z247" s="1"/>
  <c r="W247"/>
  <c r="X247" s="1"/>
  <c r="S244"/>
  <c r="T244" s="1"/>
  <c r="Y250"/>
  <c r="Z250" s="1"/>
  <c r="Q250"/>
  <c r="R250" s="1"/>
  <c r="W250"/>
  <c r="X250" s="1"/>
  <c r="S250"/>
  <c r="T250" s="1"/>
  <c r="U250"/>
  <c r="V250" s="1"/>
  <c r="Y252"/>
  <c r="Z252" s="1"/>
  <c r="Q252"/>
  <c r="R252" s="1"/>
  <c r="W252"/>
  <c r="X252" s="1"/>
  <c r="U252"/>
  <c r="V252" s="1"/>
  <c r="S252"/>
  <c r="T252" s="1"/>
  <c r="M22" i="22"/>
  <c r="N22" s="1"/>
  <c r="U244" i="28"/>
  <c r="V244" s="1"/>
  <c r="Q244"/>
  <c r="R244" s="1"/>
  <c r="W248"/>
  <c r="X248" s="1"/>
  <c r="Y248"/>
  <c r="Z248" s="1"/>
  <c r="Q248"/>
  <c r="R248" s="1"/>
  <c r="U248"/>
  <c r="V248" s="1"/>
  <c r="S248"/>
  <c r="T248" s="1"/>
  <c r="N22" i="37"/>
  <c r="W22" s="1"/>
  <c r="X22" s="1"/>
  <c r="N22" i="31"/>
  <c r="Q22" s="1"/>
  <c r="R22" s="1"/>
  <c r="Q249" i="28"/>
  <c r="R249" s="1"/>
  <c r="W249"/>
  <c r="X249" s="1"/>
  <c r="Y249"/>
  <c r="Z249" s="1"/>
  <c r="S249"/>
  <c r="T249" s="1"/>
  <c r="U249"/>
  <c r="V249" s="1"/>
  <c r="Y245"/>
  <c r="Z245" s="1"/>
  <c r="W245"/>
  <c r="X245" s="1"/>
  <c r="S245"/>
  <c r="T245" s="1"/>
  <c r="Q245"/>
  <c r="R245" s="1"/>
  <c r="U245"/>
  <c r="V245" s="1"/>
  <c r="Q243"/>
  <c r="R243" s="1"/>
  <c r="W243"/>
  <c r="X243" s="1"/>
  <c r="S243"/>
  <c r="T243" s="1"/>
  <c r="U243"/>
  <c r="V243" s="1"/>
  <c r="Y243"/>
  <c r="Z243" s="1"/>
  <c r="U233"/>
  <c r="V233" s="1"/>
  <c r="U237"/>
  <c r="V237" s="1"/>
  <c r="W240"/>
  <c r="X240" s="1"/>
  <c r="S240"/>
  <c r="T240" s="1"/>
  <c r="Y240"/>
  <c r="Z240" s="1"/>
  <c r="Q240"/>
  <c r="R240" s="1"/>
  <c r="U240"/>
  <c r="V240" s="1"/>
  <c r="Y241"/>
  <c r="Z241" s="1"/>
  <c r="U241"/>
  <c r="V241" s="1"/>
  <c r="Q241"/>
  <c r="R241" s="1"/>
  <c r="S241"/>
  <c r="T241" s="1"/>
  <c r="W241"/>
  <c r="X241" s="1"/>
  <c r="W237"/>
  <c r="X237" s="1"/>
  <c r="W239"/>
  <c r="X239" s="1"/>
  <c r="Y239"/>
  <c r="Z239" s="1"/>
  <c r="Q239"/>
  <c r="R239" s="1"/>
  <c r="U239"/>
  <c r="V239" s="1"/>
  <c r="S239"/>
  <c r="T239" s="1"/>
  <c r="M22" i="25"/>
  <c r="N22" s="1"/>
  <c r="G22"/>
  <c r="H22" s="1"/>
  <c r="K22"/>
  <c r="L22" s="1"/>
  <c r="E22"/>
  <c r="F22" s="1"/>
  <c r="I22"/>
  <c r="J22" s="1"/>
  <c r="F22" i="22"/>
  <c r="S231" i="28"/>
  <c r="T231" s="1"/>
  <c r="W231"/>
  <c r="X231" s="1"/>
  <c r="Q231"/>
  <c r="R231" s="1"/>
  <c r="Y231"/>
  <c r="Z231" s="1"/>
  <c r="U231"/>
  <c r="V231" s="1"/>
  <c r="Q230"/>
  <c r="R230" s="1"/>
  <c r="S230"/>
  <c r="T230" s="1"/>
  <c r="W230"/>
  <c r="X230" s="1"/>
  <c r="U230"/>
  <c r="V230" s="1"/>
  <c r="Y230"/>
  <c r="Z230" s="1"/>
  <c r="E22" i="34"/>
  <c r="N22" s="1"/>
  <c r="W229" i="28"/>
  <c r="X229" s="1"/>
  <c r="Y229"/>
  <c r="Z229" s="1"/>
  <c r="Q229"/>
  <c r="R229" s="1"/>
  <c r="S229"/>
  <c r="T229" s="1"/>
  <c r="U229"/>
  <c r="V229" s="1"/>
  <c r="W236"/>
  <c r="X236" s="1"/>
  <c r="S236"/>
  <c r="T236" s="1"/>
  <c r="U236"/>
  <c r="V236" s="1"/>
  <c r="Y236"/>
  <c r="Z236" s="1"/>
  <c r="Q236"/>
  <c r="R236" s="1"/>
  <c r="Y234"/>
  <c r="Z234" s="1"/>
  <c r="S234"/>
  <c r="T234" s="1"/>
  <c r="W234"/>
  <c r="X234" s="1"/>
  <c r="Q234"/>
  <c r="R234" s="1"/>
  <c r="U234"/>
  <c r="V234" s="1"/>
  <c r="S232"/>
  <c r="T232" s="1"/>
  <c r="W232"/>
  <c r="X232" s="1"/>
  <c r="Y232"/>
  <c r="Z232" s="1"/>
  <c r="Q232"/>
  <c r="R232" s="1"/>
  <c r="U232"/>
  <c r="V232" s="1"/>
  <c r="Q210"/>
  <c r="R210" s="1"/>
  <c r="U205"/>
  <c r="V205" s="1"/>
  <c r="S225"/>
  <c r="T225" s="1"/>
  <c r="Q225"/>
  <c r="R225" s="1"/>
  <c r="W225"/>
  <c r="X225" s="1"/>
  <c r="Y225"/>
  <c r="Z225" s="1"/>
  <c r="U225"/>
  <c r="V225" s="1"/>
  <c r="U224"/>
  <c r="V224" s="1"/>
  <c r="W224"/>
  <c r="X224" s="1"/>
  <c r="S224"/>
  <c r="T224" s="1"/>
  <c r="Y224"/>
  <c r="Z224" s="1"/>
  <c r="Q224"/>
  <c r="R224" s="1"/>
  <c r="S222"/>
  <c r="T222" s="1"/>
  <c r="U222"/>
  <c r="V222" s="1"/>
  <c r="W222"/>
  <c r="X222" s="1"/>
  <c r="Y222"/>
  <c r="Z222" s="1"/>
  <c r="Q222"/>
  <c r="R222" s="1"/>
  <c r="S209"/>
  <c r="T209" s="1"/>
  <c r="U210"/>
  <c r="V210" s="1"/>
  <c r="S214"/>
  <c r="T214" s="1"/>
  <c r="U226"/>
  <c r="V226" s="1"/>
  <c r="S226"/>
  <c r="T226" s="1"/>
  <c r="Y226"/>
  <c r="Z226" s="1"/>
  <c r="W226"/>
  <c r="X226" s="1"/>
  <c r="Q226"/>
  <c r="R226" s="1"/>
  <c r="Y227"/>
  <c r="Z227" s="1"/>
  <c r="Q227"/>
  <c r="R227" s="1"/>
  <c r="W227"/>
  <c r="X227" s="1"/>
  <c r="S227"/>
  <c r="T227" s="1"/>
  <c r="U227"/>
  <c r="V227" s="1"/>
  <c r="Y210"/>
  <c r="Z210" s="1"/>
  <c r="W205"/>
  <c r="X205" s="1"/>
  <c r="U216"/>
  <c r="V216" s="1"/>
  <c r="Y205"/>
  <c r="Z205" s="1"/>
  <c r="S221"/>
  <c r="T221" s="1"/>
  <c r="Y221"/>
  <c r="Z221" s="1"/>
  <c r="U221"/>
  <c r="V221" s="1"/>
  <c r="Q221"/>
  <c r="R221" s="1"/>
  <c r="W221"/>
  <c r="X221" s="1"/>
  <c r="U219"/>
  <c r="V219" s="1"/>
  <c r="Y219"/>
  <c r="Z219" s="1"/>
  <c r="Q219"/>
  <c r="R219" s="1"/>
  <c r="W219"/>
  <c r="X219" s="1"/>
  <c r="S219"/>
  <c r="T219" s="1"/>
  <c r="Q209"/>
  <c r="R209" s="1"/>
  <c r="U214"/>
  <c r="V214" s="1"/>
  <c r="W209"/>
  <c r="X209" s="1"/>
  <c r="Q214"/>
  <c r="R214" s="1"/>
  <c r="S217"/>
  <c r="T217" s="1"/>
  <c r="W217"/>
  <c r="X217" s="1"/>
  <c r="Y217"/>
  <c r="Z217" s="1"/>
  <c r="U217"/>
  <c r="V217" s="1"/>
  <c r="Q217"/>
  <c r="R217" s="1"/>
  <c r="Y215"/>
  <c r="Z215" s="1"/>
  <c r="Q215"/>
  <c r="R215" s="1"/>
  <c r="U215"/>
  <c r="V215" s="1"/>
  <c r="S215"/>
  <c r="T215" s="1"/>
  <c r="W215"/>
  <c r="X215" s="1"/>
  <c r="G20" i="25"/>
  <c r="H20" s="1"/>
  <c r="S187" i="28"/>
  <c r="T187" s="1"/>
  <c r="U187"/>
  <c r="V187" s="1"/>
  <c r="Q187"/>
  <c r="R187" s="1"/>
  <c r="W187"/>
  <c r="X187" s="1"/>
  <c r="Y187"/>
  <c r="Z187" s="1"/>
  <c r="N20" i="34"/>
  <c r="S20" s="1"/>
  <c r="T20" s="1"/>
  <c r="Q189" i="28"/>
  <c r="R189" s="1"/>
  <c r="S189"/>
  <c r="T189" s="1"/>
  <c r="W189"/>
  <c r="X189" s="1"/>
  <c r="Y189"/>
  <c r="Z189" s="1"/>
  <c r="U189"/>
  <c r="V189" s="1"/>
  <c r="U188"/>
  <c r="V188" s="1"/>
  <c r="S188"/>
  <c r="T188" s="1"/>
  <c r="Q188"/>
  <c r="R188" s="1"/>
  <c r="Y188"/>
  <c r="Z188" s="1"/>
  <c r="W188"/>
  <c r="X188" s="1"/>
  <c r="U190"/>
  <c r="V190" s="1"/>
  <c r="W190"/>
  <c r="X190" s="1"/>
  <c r="Y190"/>
  <c r="Z190" s="1"/>
  <c r="S190"/>
  <c r="T190" s="1"/>
  <c r="Q190"/>
  <c r="R190" s="1"/>
  <c r="Y208"/>
  <c r="Z208" s="1"/>
  <c r="S208"/>
  <c r="T208" s="1"/>
  <c r="Q208"/>
  <c r="R208" s="1"/>
  <c r="W208"/>
  <c r="X208" s="1"/>
  <c r="U208"/>
  <c r="V208" s="1"/>
  <c r="S207"/>
  <c r="T207" s="1"/>
  <c r="W207"/>
  <c r="X207" s="1"/>
  <c r="U207"/>
  <c r="V207" s="1"/>
  <c r="Y207"/>
  <c r="Z207" s="1"/>
  <c r="Q207"/>
  <c r="R207" s="1"/>
  <c r="N21" i="31"/>
  <c r="W213" i="28"/>
  <c r="X213" s="1"/>
  <c r="Y213"/>
  <c r="Z213" s="1"/>
  <c r="Q213"/>
  <c r="R213" s="1"/>
  <c r="S213"/>
  <c r="T213" s="1"/>
  <c r="U213"/>
  <c r="V213" s="1"/>
  <c r="E21" i="37"/>
  <c r="N21" s="1"/>
  <c r="Q211" i="28"/>
  <c r="R211" s="1"/>
  <c r="Y211"/>
  <c r="Z211" s="1"/>
  <c r="W211"/>
  <c r="X211" s="1"/>
  <c r="S211"/>
  <c r="T211" s="1"/>
  <c r="U211"/>
  <c r="V211" s="1"/>
  <c r="Y212"/>
  <c r="Z212" s="1"/>
  <c r="S212"/>
  <c r="T212" s="1"/>
  <c r="Q212"/>
  <c r="R212" s="1"/>
  <c r="W212"/>
  <c r="X212" s="1"/>
  <c r="U212"/>
  <c r="V212" s="1"/>
  <c r="E21" i="22"/>
  <c r="I21"/>
  <c r="J21" s="1"/>
  <c r="M21"/>
  <c r="N21" s="1"/>
  <c r="K21"/>
  <c r="L21" s="1"/>
  <c r="G21"/>
  <c r="H21" s="1"/>
  <c r="K21" i="25"/>
  <c r="L21" s="1"/>
  <c r="I21"/>
  <c r="J21" s="1"/>
  <c r="M21"/>
  <c r="N21" s="1"/>
  <c r="E21"/>
  <c r="G21"/>
  <c r="H21" s="1"/>
  <c r="E21" i="34"/>
  <c r="N21" s="1"/>
  <c r="U195" i="28"/>
  <c r="V195" s="1"/>
  <c r="Q195"/>
  <c r="R195" s="1"/>
  <c r="Y195"/>
  <c r="Z195" s="1"/>
  <c r="S195"/>
  <c r="T195" s="1"/>
  <c r="W195"/>
  <c r="X195" s="1"/>
  <c r="S200"/>
  <c r="T200" s="1"/>
  <c r="W200"/>
  <c r="X200" s="1"/>
  <c r="Y200"/>
  <c r="Z200" s="1"/>
  <c r="Q200"/>
  <c r="R200" s="1"/>
  <c r="U200"/>
  <c r="V200" s="1"/>
  <c r="W194"/>
  <c r="X194" s="1"/>
  <c r="U194"/>
  <c r="V194" s="1"/>
  <c r="Y194"/>
  <c r="Z194" s="1"/>
  <c r="Q194"/>
  <c r="R194" s="1"/>
  <c r="S194"/>
  <c r="T194" s="1"/>
  <c r="S191"/>
  <c r="T191" s="1"/>
  <c r="U191"/>
  <c r="V191" s="1"/>
  <c r="Q191"/>
  <c r="R191" s="1"/>
  <c r="Y191"/>
  <c r="Z191" s="1"/>
  <c r="W191"/>
  <c r="X191" s="1"/>
  <c r="Y197"/>
  <c r="Z197" s="1"/>
  <c r="U197"/>
  <c r="V197" s="1"/>
  <c r="S197"/>
  <c r="T197" s="1"/>
  <c r="Q197"/>
  <c r="R197" s="1"/>
  <c r="W197"/>
  <c r="X197" s="1"/>
  <c r="Y201"/>
  <c r="Z201" s="1"/>
  <c r="U201"/>
  <c r="V201" s="1"/>
  <c r="S201"/>
  <c r="T201" s="1"/>
  <c r="W201"/>
  <c r="X201" s="1"/>
  <c r="Q201"/>
  <c r="R201" s="1"/>
  <c r="Y203"/>
  <c r="Z203" s="1"/>
  <c r="W203"/>
  <c r="X203" s="1"/>
  <c r="U203"/>
  <c r="V203" s="1"/>
  <c r="S203"/>
  <c r="T203" s="1"/>
  <c r="Q203"/>
  <c r="R203" s="1"/>
  <c r="W192"/>
  <c r="X192" s="1"/>
  <c r="Q192"/>
  <c r="R192" s="1"/>
  <c r="U192"/>
  <c r="V192" s="1"/>
  <c r="S192"/>
  <c r="T192" s="1"/>
  <c r="Y192"/>
  <c r="Z192" s="1"/>
  <c r="Y193"/>
  <c r="Z193" s="1"/>
  <c r="Q193"/>
  <c r="R193" s="1"/>
  <c r="U193"/>
  <c r="V193" s="1"/>
  <c r="W193"/>
  <c r="X193" s="1"/>
  <c r="S193"/>
  <c r="T193" s="1"/>
  <c r="S199"/>
  <c r="T199" s="1"/>
  <c r="U199"/>
  <c r="V199" s="1"/>
  <c r="Q199"/>
  <c r="R199" s="1"/>
  <c r="W199"/>
  <c r="X199" s="1"/>
  <c r="Y199"/>
  <c r="Z199" s="1"/>
  <c r="U20" i="34"/>
  <c r="V20" s="1"/>
  <c r="F20" i="22"/>
  <c r="E20" i="31"/>
  <c r="N20" s="1"/>
  <c r="U185" i="28"/>
  <c r="V185" s="1"/>
  <c r="Y185"/>
  <c r="Z185" s="1"/>
  <c r="Q185"/>
  <c r="R185" s="1"/>
  <c r="S185"/>
  <c r="T185" s="1"/>
  <c r="W185"/>
  <c r="X185" s="1"/>
  <c r="Y184"/>
  <c r="Z184" s="1"/>
  <c r="S184"/>
  <c r="T184" s="1"/>
  <c r="Q184"/>
  <c r="R184" s="1"/>
  <c r="W184"/>
  <c r="X184" s="1"/>
  <c r="U184"/>
  <c r="V184" s="1"/>
  <c r="Q181"/>
  <c r="R181" s="1"/>
  <c r="Y181"/>
  <c r="Z181" s="1"/>
  <c r="W181"/>
  <c r="X181" s="1"/>
  <c r="U181"/>
  <c r="V181" s="1"/>
  <c r="S181"/>
  <c r="T181" s="1"/>
  <c r="E20" i="37"/>
  <c r="N20" s="1"/>
  <c r="W186" i="28"/>
  <c r="X186" s="1"/>
  <c r="Q186"/>
  <c r="R186" s="1"/>
  <c r="S186"/>
  <c r="T186" s="1"/>
  <c r="U186"/>
  <c r="V186" s="1"/>
  <c r="Y186"/>
  <c r="Z186" s="1"/>
  <c r="U171"/>
  <c r="V171" s="1"/>
  <c r="W171"/>
  <c r="X171" s="1"/>
  <c r="Y171"/>
  <c r="Z171" s="1"/>
  <c r="S171"/>
  <c r="T171" s="1"/>
  <c r="Q171"/>
  <c r="R171" s="1"/>
  <c r="Y176"/>
  <c r="Z176" s="1"/>
  <c r="W176"/>
  <c r="X176" s="1"/>
  <c r="Q176"/>
  <c r="R176" s="1"/>
  <c r="S176"/>
  <c r="T176" s="1"/>
  <c r="U176"/>
  <c r="V176" s="1"/>
  <c r="W174"/>
  <c r="X174" s="1"/>
  <c r="Q174"/>
  <c r="R174" s="1"/>
  <c r="Y174"/>
  <c r="Z174" s="1"/>
  <c r="U174"/>
  <c r="V174" s="1"/>
  <c r="S174"/>
  <c r="T174" s="1"/>
  <c r="U167"/>
  <c r="V167" s="1"/>
  <c r="Q167"/>
  <c r="R167" s="1"/>
  <c r="S167"/>
  <c r="T167" s="1"/>
  <c r="W167"/>
  <c r="X167" s="1"/>
  <c r="Y167"/>
  <c r="Z167" s="1"/>
  <c r="Q175"/>
  <c r="R175" s="1"/>
  <c r="Y175"/>
  <c r="Z175" s="1"/>
  <c r="W175"/>
  <c r="X175" s="1"/>
  <c r="S175"/>
  <c r="T175" s="1"/>
  <c r="U175"/>
  <c r="V175" s="1"/>
  <c r="U168"/>
  <c r="V168" s="1"/>
  <c r="S168"/>
  <c r="T168" s="1"/>
  <c r="W168"/>
  <c r="X168" s="1"/>
  <c r="Y168"/>
  <c r="Z168" s="1"/>
  <c r="Q168"/>
  <c r="R168" s="1"/>
  <c r="W179"/>
  <c r="X179" s="1"/>
  <c r="Q179"/>
  <c r="R179" s="1"/>
  <c r="U179"/>
  <c r="V179" s="1"/>
  <c r="S179"/>
  <c r="T179" s="1"/>
  <c r="Y179"/>
  <c r="Z179" s="1"/>
  <c r="N19" i="34"/>
  <c r="U19" s="1"/>
  <c r="V19" s="1"/>
  <c r="G19" i="22"/>
  <c r="H19" s="1"/>
  <c r="E19"/>
  <c r="Y177" i="28"/>
  <c r="Z177" s="1"/>
  <c r="W177"/>
  <c r="X177" s="1"/>
  <c r="U177"/>
  <c r="V177" s="1"/>
  <c r="Q177"/>
  <c r="R177" s="1"/>
  <c r="S177"/>
  <c r="T177" s="1"/>
  <c r="Q172"/>
  <c r="R172" s="1"/>
  <c r="S172"/>
  <c r="T172" s="1"/>
  <c r="U172"/>
  <c r="V172" s="1"/>
  <c r="W172"/>
  <c r="X172" s="1"/>
  <c r="Y172"/>
  <c r="Z172" s="1"/>
  <c r="I19" i="22"/>
  <c r="J19" s="1"/>
  <c r="U173" i="28"/>
  <c r="V173" s="1"/>
  <c r="W173"/>
  <c r="X173" s="1"/>
  <c r="Y173"/>
  <c r="Z173" s="1"/>
  <c r="S173"/>
  <c r="T173" s="1"/>
  <c r="Q173"/>
  <c r="R173" s="1"/>
  <c r="S170"/>
  <c r="T170" s="1"/>
  <c r="Q170"/>
  <c r="R170" s="1"/>
  <c r="Y170"/>
  <c r="Z170" s="1"/>
  <c r="U170"/>
  <c r="V170" s="1"/>
  <c r="W170"/>
  <c r="X170" s="1"/>
  <c r="Y169"/>
  <c r="Z169" s="1"/>
  <c r="Q169"/>
  <c r="R169" s="1"/>
  <c r="U169"/>
  <c r="V169" s="1"/>
  <c r="W169"/>
  <c r="X169" s="1"/>
  <c r="S169"/>
  <c r="T169" s="1"/>
  <c r="W157"/>
  <c r="X157" s="1"/>
  <c r="U157"/>
  <c r="V157" s="1"/>
  <c r="Y157"/>
  <c r="Z157" s="1"/>
  <c r="S157"/>
  <c r="T157" s="1"/>
  <c r="Q157"/>
  <c r="R157" s="1"/>
  <c r="U160"/>
  <c r="V160" s="1"/>
  <c r="W160"/>
  <c r="X160" s="1"/>
  <c r="Y160"/>
  <c r="Z160" s="1"/>
  <c r="Q160"/>
  <c r="R160" s="1"/>
  <c r="S160"/>
  <c r="T160" s="1"/>
  <c r="N19" i="37"/>
  <c r="W158" i="28"/>
  <c r="X158" s="1"/>
  <c r="Y158"/>
  <c r="Z158" s="1"/>
  <c r="U158"/>
  <c r="V158" s="1"/>
  <c r="S158"/>
  <c r="T158" s="1"/>
  <c r="Q158"/>
  <c r="R158" s="1"/>
  <c r="N19" i="31"/>
  <c r="Y164" i="28"/>
  <c r="Z164" s="1"/>
  <c r="S164"/>
  <c r="T164" s="1"/>
  <c r="Q164"/>
  <c r="R164" s="1"/>
  <c r="W164"/>
  <c r="X164" s="1"/>
  <c r="U164"/>
  <c r="V164" s="1"/>
  <c r="Q161"/>
  <c r="R161" s="1"/>
  <c r="U161"/>
  <c r="V161" s="1"/>
  <c r="Y161"/>
  <c r="Z161" s="1"/>
  <c r="W161"/>
  <c r="X161" s="1"/>
  <c r="S161"/>
  <c r="T161" s="1"/>
  <c r="S163"/>
  <c r="T163" s="1"/>
  <c r="U163"/>
  <c r="V163" s="1"/>
  <c r="Q163"/>
  <c r="R163" s="1"/>
  <c r="W163"/>
  <c r="X163" s="1"/>
  <c r="Y163"/>
  <c r="Z163" s="1"/>
  <c r="K19" i="25"/>
  <c r="L19" s="1"/>
  <c r="M19"/>
  <c r="N19" s="1"/>
  <c r="G19"/>
  <c r="H19" s="1"/>
  <c r="E19"/>
  <c r="F19" s="1"/>
  <c r="I19"/>
  <c r="J19" s="1"/>
  <c r="F19" i="22"/>
  <c r="U162" i="28"/>
  <c r="V162" s="1"/>
  <c r="Y162"/>
  <c r="Z162" s="1"/>
  <c r="W162"/>
  <c r="X162" s="1"/>
  <c r="Q162"/>
  <c r="R162" s="1"/>
  <c r="S162"/>
  <c r="T162" s="1"/>
  <c r="U133"/>
  <c r="V133" s="1"/>
  <c r="S133"/>
  <c r="T133" s="1"/>
  <c r="W133"/>
  <c r="X133" s="1"/>
  <c r="Y133"/>
  <c r="Z133" s="1"/>
  <c r="Q133"/>
  <c r="R133" s="1"/>
  <c r="W144"/>
  <c r="X144" s="1"/>
  <c r="Y144"/>
  <c r="Z144" s="1"/>
  <c r="Q144"/>
  <c r="R144" s="1"/>
  <c r="U144"/>
  <c r="V144" s="1"/>
  <c r="S144"/>
  <c r="T144" s="1"/>
  <c r="E18" i="31"/>
  <c r="N18" s="1"/>
  <c r="E18" i="37"/>
  <c r="N18" s="1"/>
  <c r="W135" i="28"/>
  <c r="X135" s="1"/>
  <c r="U135"/>
  <c r="V135" s="1"/>
  <c r="S135"/>
  <c r="T135" s="1"/>
  <c r="Y135"/>
  <c r="Z135" s="1"/>
  <c r="Q135"/>
  <c r="R135" s="1"/>
  <c r="S138"/>
  <c r="T138" s="1"/>
  <c r="U138"/>
  <c r="V138" s="1"/>
  <c r="W138"/>
  <c r="X138" s="1"/>
  <c r="Q138"/>
  <c r="R138" s="1"/>
  <c r="Y138"/>
  <c r="Z138" s="1"/>
  <c r="S147"/>
  <c r="T147" s="1"/>
  <c r="Y147"/>
  <c r="Z147" s="1"/>
  <c r="U147"/>
  <c r="V147" s="1"/>
  <c r="Q147"/>
  <c r="R147" s="1"/>
  <c r="W147"/>
  <c r="X147" s="1"/>
  <c r="S140"/>
  <c r="T140" s="1"/>
  <c r="U140"/>
  <c r="V140" s="1"/>
  <c r="W140"/>
  <c r="X140" s="1"/>
  <c r="Q140"/>
  <c r="R140" s="1"/>
  <c r="Y140"/>
  <c r="Z140" s="1"/>
  <c r="Y151"/>
  <c r="Z151" s="1"/>
  <c r="S151"/>
  <c r="T151" s="1"/>
  <c r="Q151"/>
  <c r="R151" s="1"/>
  <c r="W151"/>
  <c r="X151" s="1"/>
  <c r="U151"/>
  <c r="V151" s="1"/>
  <c r="W153"/>
  <c r="X153" s="1"/>
  <c r="U153"/>
  <c r="V153" s="1"/>
  <c r="Y153"/>
  <c r="Z153" s="1"/>
  <c r="S153"/>
  <c r="T153" s="1"/>
  <c r="Q153"/>
  <c r="R153" s="1"/>
  <c r="Q154"/>
  <c r="R154" s="1"/>
  <c r="W154"/>
  <c r="X154" s="1"/>
  <c r="S154"/>
  <c r="T154" s="1"/>
  <c r="Y154"/>
  <c r="Z154" s="1"/>
  <c r="U154"/>
  <c r="V154" s="1"/>
  <c r="Y143"/>
  <c r="Z143" s="1"/>
  <c r="W143"/>
  <c r="X143" s="1"/>
  <c r="S143"/>
  <c r="T143" s="1"/>
  <c r="Q143"/>
  <c r="R143" s="1"/>
  <c r="U143"/>
  <c r="V143" s="1"/>
  <c r="Y145"/>
  <c r="Z145" s="1"/>
  <c r="W145"/>
  <c r="X145" s="1"/>
  <c r="S145"/>
  <c r="T145" s="1"/>
  <c r="U145"/>
  <c r="V145" s="1"/>
  <c r="Q145"/>
  <c r="R145" s="1"/>
  <c r="Q156"/>
  <c r="R156" s="1"/>
  <c r="W156"/>
  <c r="X156" s="1"/>
  <c r="U156"/>
  <c r="V156" s="1"/>
  <c r="S156"/>
  <c r="T156" s="1"/>
  <c r="Y156"/>
  <c r="Z156" s="1"/>
  <c r="F18" i="22"/>
  <c r="O18" s="1"/>
  <c r="Q141" i="28"/>
  <c r="R141" s="1"/>
  <c r="W141"/>
  <c r="X141" s="1"/>
  <c r="U141"/>
  <c r="V141" s="1"/>
  <c r="Y141"/>
  <c r="Z141" s="1"/>
  <c r="S141"/>
  <c r="T141" s="1"/>
  <c r="N18" i="34"/>
  <c r="Y152" i="28"/>
  <c r="Z152" s="1"/>
  <c r="Q152"/>
  <c r="R152" s="1"/>
  <c r="W152"/>
  <c r="X152" s="1"/>
  <c r="U152"/>
  <c r="V152" s="1"/>
  <c r="S152"/>
  <c r="T152" s="1"/>
  <c r="K18" i="25"/>
  <c r="L18" s="1"/>
  <c r="E18"/>
  <c r="F18" s="1"/>
  <c r="I18"/>
  <c r="J18" s="1"/>
  <c r="M18"/>
  <c r="N18" s="1"/>
  <c r="G18"/>
  <c r="H18" s="1"/>
  <c r="S142" i="28"/>
  <c r="T142" s="1"/>
  <c r="Y142"/>
  <c r="Z142" s="1"/>
  <c r="U142"/>
  <c r="V142" s="1"/>
  <c r="Q142"/>
  <c r="R142" s="1"/>
  <c r="W142"/>
  <c r="X142" s="1"/>
  <c r="Y148"/>
  <c r="Z148" s="1"/>
  <c r="U148"/>
  <c r="V148" s="1"/>
  <c r="S148"/>
  <c r="T148" s="1"/>
  <c r="Q148"/>
  <c r="R148" s="1"/>
  <c r="W148"/>
  <c r="X148" s="1"/>
  <c r="S146"/>
  <c r="T146" s="1"/>
  <c r="Y146"/>
  <c r="Z146" s="1"/>
  <c r="W146"/>
  <c r="X146" s="1"/>
  <c r="Q146"/>
  <c r="R146" s="1"/>
  <c r="U146"/>
  <c r="V146" s="1"/>
  <c r="U137"/>
  <c r="V137" s="1"/>
  <c r="W137"/>
  <c r="X137" s="1"/>
  <c r="Q137"/>
  <c r="R137" s="1"/>
  <c r="Y137"/>
  <c r="Z137" s="1"/>
  <c r="S137"/>
  <c r="T137" s="1"/>
  <c r="S136"/>
  <c r="T136" s="1"/>
  <c r="W136"/>
  <c r="X136" s="1"/>
  <c r="U136"/>
  <c r="V136" s="1"/>
  <c r="Y136"/>
  <c r="Z136" s="1"/>
  <c r="Q136"/>
  <c r="R136" s="1"/>
  <c r="U139"/>
  <c r="V139" s="1"/>
  <c r="W139"/>
  <c r="X139" s="1"/>
  <c r="Y139"/>
  <c r="Z139" s="1"/>
  <c r="S139"/>
  <c r="T139" s="1"/>
  <c r="Q139"/>
  <c r="R139" s="1"/>
  <c r="Q130"/>
  <c r="R130" s="1"/>
  <c r="Y130"/>
  <c r="Z130" s="1"/>
  <c r="W130"/>
  <c r="X130" s="1"/>
  <c r="U130"/>
  <c r="V130" s="1"/>
  <c r="S130"/>
  <c r="T130" s="1"/>
  <c r="K17" i="25"/>
  <c r="L17" s="1"/>
  <c r="E17"/>
  <c r="F17" s="1"/>
  <c r="G17"/>
  <c r="H17" s="1"/>
  <c r="M17"/>
  <c r="N17" s="1"/>
  <c r="I17"/>
  <c r="J17" s="1"/>
  <c r="U119" i="28"/>
  <c r="V119" s="1"/>
  <c r="Y119"/>
  <c r="Z119" s="1"/>
  <c r="W119"/>
  <c r="X119" s="1"/>
  <c r="Q119"/>
  <c r="R119" s="1"/>
  <c r="S119"/>
  <c r="T119" s="1"/>
  <c r="Y118"/>
  <c r="Z118" s="1"/>
  <c r="W118"/>
  <c r="X118" s="1"/>
  <c r="Q118"/>
  <c r="R118" s="1"/>
  <c r="U118"/>
  <c r="V118" s="1"/>
  <c r="S118"/>
  <c r="T118" s="1"/>
  <c r="S109"/>
  <c r="T109" s="1"/>
  <c r="U109"/>
  <c r="V109" s="1"/>
  <c r="W109"/>
  <c r="X109" s="1"/>
  <c r="Y109"/>
  <c r="Z109" s="1"/>
  <c r="Q109"/>
  <c r="R109" s="1"/>
  <c r="W114"/>
  <c r="X114" s="1"/>
  <c r="S114"/>
  <c r="T114" s="1"/>
  <c r="U114"/>
  <c r="V114" s="1"/>
  <c r="Q114"/>
  <c r="R114" s="1"/>
  <c r="Y114"/>
  <c r="Z114" s="1"/>
  <c r="W127"/>
  <c r="X127" s="1"/>
  <c r="Q127"/>
  <c r="R127" s="1"/>
  <c r="U127"/>
  <c r="V127" s="1"/>
  <c r="S127"/>
  <c r="T127" s="1"/>
  <c r="Y127"/>
  <c r="Z127" s="1"/>
  <c r="Q124"/>
  <c r="R124" s="1"/>
  <c r="U124"/>
  <c r="V124" s="1"/>
  <c r="W124"/>
  <c r="X124" s="1"/>
  <c r="Y124"/>
  <c r="Z124" s="1"/>
  <c r="S124"/>
  <c r="T124" s="1"/>
  <c r="S117"/>
  <c r="T117" s="1"/>
  <c r="Q117"/>
  <c r="R117" s="1"/>
  <c r="W117"/>
  <c r="X117" s="1"/>
  <c r="U117"/>
  <c r="V117" s="1"/>
  <c r="Y117"/>
  <c r="Z117" s="1"/>
  <c r="U128"/>
  <c r="V128" s="1"/>
  <c r="Y128"/>
  <c r="Z128" s="1"/>
  <c r="S128"/>
  <c r="T128" s="1"/>
  <c r="Q128"/>
  <c r="R128" s="1"/>
  <c r="W128"/>
  <c r="X128" s="1"/>
  <c r="Y125"/>
  <c r="Z125" s="1"/>
  <c r="Q125"/>
  <c r="R125" s="1"/>
  <c r="S125"/>
  <c r="T125" s="1"/>
  <c r="U125"/>
  <c r="V125" s="1"/>
  <c r="W125"/>
  <c r="X125" s="1"/>
  <c r="Q123"/>
  <c r="R123" s="1"/>
  <c r="W123"/>
  <c r="X123" s="1"/>
  <c r="S123"/>
  <c r="T123" s="1"/>
  <c r="U123"/>
  <c r="V123" s="1"/>
  <c r="Y123"/>
  <c r="Z123" s="1"/>
  <c r="S122"/>
  <c r="T122" s="1"/>
  <c r="U122"/>
  <c r="V122" s="1"/>
  <c r="Y122"/>
  <c r="Z122" s="1"/>
  <c r="W122"/>
  <c r="X122" s="1"/>
  <c r="Q122"/>
  <c r="R122" s="1"/>
  <c r="N17" i="31"/>
  <c r="W111" i="28"/>
  <c r="X111" s="1"/>
  <c r="S111"/>
  <c r="T111" s="1"/>
  <c r="U111"/>
  <c r="V111" s="1"/>
  <c r="Y111"/>
  <c r="Z111" s="1"/>
  <c r="Q111"/>
  <c r="R111" s="1"/>
  <c r="N17" i="37"/>
  <c r="Y129" i="28"/>
  <c r="Z129" s="1"/>
  <c r="S129"/>
  <c r="T129" s="1"/>
  <c r="Q129"/>
  <c r="R129" s="1"/>
  <c r="U129"/>
  <c r="V129" s="1"/>
  <c r="W129"/>
  <c r="X129" s="1"/>
  <c r="Y17" i="34"/>
  <c r="Z17" s="1"/>
  <c r="Q17"/>
  <c r="R17" s="1"/>
  <c r="Q132" i="28"/>
  <c r="R132" s="1"/>
  <c r="Y132"/>
  <c r="Z132" s="1"/>
  <c r="S132"/>
  <c r="T132" s="1"/>
  <c r="U132"/>
  <c r="V132" s="1"/>
  <c r="W132"/>
  <c r="X132" s="1"/>
  <c r="W120"/>
  <c r="X120" s="1"/>
  <c r="U120"/>
  <c r="V120" s="1"/>
  <c r="Q120"/>
  <c r="R120" s="1"/>
  <c r="Y120"/>
  <c r="Z120" s="1"/>
  <c r="S120"/>
  <c r="T120" s="1"/>
  <c r="Q113"/>
  <c r="R113" s="1"/>
  <c r="U113"/>
  <c r="V113" s="1"/>
  <c r="W113"/>
  <c r="X113" s="1"/>
  <c r="Y113"/>
  <c r="Z113" s="1"/>
  <c r="S113"/>
  <c r="T113" s="1"/>
  <c r="G17" i="22"/>
  <c r="H17" s="1"/>
  <c r="K17"/>
  <c r="L17" s="1"/>
  <c r="M17"/>
  <c r="N17" s="1"/>
  <c r="E17"/>
  <c r="F17" s="1"/>
  <c r="I17"/>
  <c r="J17" s="1"/>
  <c r="W112" i="28"/>
  <c r="X112" s="1"/>
  <c r="U112"/>
  <c r="V112" s="1"/>
  <c r="Q112"/>
  <c r="R112" s="1"/>
  <c r="Y112"/>
  <c r="Z112" s="1"/>
  <c r="S112"/>
  <c r="T112" s="1"/>
  <c r="Y121"/>
  <c r="Z121" s="1"/>
  <c r="U121"/>
  <c r="V121" s="1"/>
  <c r="Q121"/>
  <c r="R121" s="1"/>
  <c r="S121"/>
  <c r="T121" s="1"/>
  <c r="W121"/>
  <c r="X121" s="1"/>
  <c r="Q106"/>
  <c r="R106" s="1"/>
  <c r="Y106"/>
  <c r="Z106" s="1"/>
  <c r="W106"/>
  <c r="X106" s="1"/>
  <c r="S106"/>
  <c r="T106" s="1"/>
  <c r="U106"/>
  <c r="V106" s="1"/>
  <c r="U99"/>
  <c r="V99" s="1"/>
  <c r="Y99"/>
  <c r="Z99" s="1"/>
  <c r="Y107"/>
  <c r="Z107" s="1"/>
  <c r="W107"/>
  <c r="X107" s="1"/>
  <c r="Q107"/>
  <c r="R107" s="1"/>
  <c r="S107"/>
  <c r="T107" s="1"/>
  <c r="U107"/>
  <c r="V107" s="1"/>
  <c r="W102"/>
  <c r="X102" s="1"/>
  <c r="Q102"/>
  <c r="R102" s="1"/>
  <c r="U102"/>
  <c r="V102" s="1"/>
  <c r="Y102"/>
  <c r="Z102" s="1"/>
  <c r="S102"/>
  <c r="T102" s="1"/>
  <c r="Y105"/>
  <c r="Z105" s="1"/>
  <c r="U105"/>
  <c r="V105" s="1"/>
  <c r="Q105"/>
  <c r="R105" s="1"/>
  <c r="W105"/>
  <c r="X105" s="1"/>
  <c r="S105"/>
  <c r="T105" s="1"/>
  <c r="W101"/>
  <c r="X101" s="1"/>
  <c r="S101"/>
  <c r="T101" s="1"/>
  <c r="Y101"/>
  <c r="Z101" s="1"/>
  <c r="U101"/>
  <c r="V101" s="1"/>
  <c r="Q101"/>
  <c r="R101" s="1"/>
  <c r="U94"/>
  <c r="V94" s="1"/>
  <c r="W88"/>
  <c r="X88" s="1"/>
  <c r="S94"/>
  <c r="T94" s="1"/>
  <c r="Q94"/>
  <c r="R94" s="1"/>
  <c r="S88"/>
  <c r="T88" s="1"/>
  <c r="Q100"/>
  <c r="R100" s="1"/>
  <c r="W100"/>
  <c r="X100" s="1"/>
  <c r="Y100"/>
  <c r="Z100" s="1"/>
  <c r="S100"/>
  <c r="T100" s="1"/>
  <c r="U100"/>
  <c r="V100" s="1"/>
  <c r="U98"/>
  <c r="V98" s="1"/>
  <c r="W98"/>
  <c r="X98" s="1"/>
  <c r="Y98"/>
  <c r="Z98" s="1"/>
  <c r="S98"/>
  <c r="T98" s="1"/>
  <c r="Q98"/>
  <c r="R98" s="1"/>
  <c r="Q88"/>
  <c r="R88" s="1"/>
  <c r="Q97"/>
  <c r="R97" s="1"/>
  <c r="Y97"/>
  <c r="Z97" s="1"/>
  <c r="W97"/>
  <c r="X97" s="1"/>
  <c r="U97"/>
  <c r="V97" s="1"/>
  <c r="S97"/>
  <c r="T97" s="1"/>
  <c r="Y96"/>
  <c r="Z96" s="1"/>
  <c r="Q96"/>
  <c r="R96" s="1"/>
  <c r="U96"/>
  <c r="V96" s="1"/>
  <c r="W96"/>
  <c r="X96" s="1"/>
  <c r="S96"/>
  <c r="T96" s="1"/>
  <c r="Y95"/>
  <c r="Z95" s="1"/>
  <c r="S95"/>
  <c r="T95" s="1"/>
  <c r="U95"/>
  <c r="V95" s="1"/>
  <c r="Q95"/>
  <c r="R95" s="1"/>
  <c r="W95"/>
  <c r="X95" s="1"/>
  <c r="N16" i="31"/>
  <c r="S16" s="1"/>
  <c r="T16" s="1"/>
  <c r="N16" i="37"/>
  <c r="W16" s="1"/>
  <c r="X16" s="1"/>
  <c r="Y75" i="28"/>
  <c r="Z75" s="1"/>
  <c r="Q75"/>
  <c r="R75" s="1"/>
  <c r="U75"/>
  <c r="V75" s="1"/>
  <c r="S75"/>
  <c r="T75" s="1"/>
  <c r="W75"/>
  <c r="X75" s="1"/>
  <c r="I15" i="22"/>
  <c r="J15" s="1"/>
  <c r="Q90" i="28"/>
  <c r="R90" s="1"/>
  <c r="W90"/>
  <c r="X90" s="1"/>
  <c r="S90"/>
  <c r="T90" s="1"/>
  <c r="U90"/>
  <c r="V90" s="1"/>
  <c r="Y90"/>
  <c r="Z90" s="1"/>
  <c r="U93"/>
  <c r="V93" s="1"/>
  <c r="Q93"/>
  <c r="R93" s="1"/>
  <c r="Y93"/>
  <c r="Z93" s="1"/>
  <c r="S93"/>
  <c r="T93" s="1"/>
  <c r="W93"/>
  <c r="X93" s="1"/>
  <c r="Q91"/>
  <c r="R91" s="1"/>
  <c r="S91"/>
  <c r="T91" s="1"/>
  <c r="Y91"/>
  <c r="Z91" s="1"/>
  <c r="U91"/>
  <c r="V91" s="1"/>
  <c r="W91"/>
  <c r="X91" s="1"/>
  <c r="S92"/>
  <c r="T92" s="1"/>
  <c r="Y92"/>
  <c r="Z92" s="1"/>
  <c r="U92"/>
  <c r="V92" s="1"/>
  <c r="W92"/>
  <c r="X92" s="1"/>
  <c r="Q92"/>
  <c r="R92" s="1"/>
  <c r="K16" i="25"/>
  <c r="L16" s="1"/>
  <c r="E16"/>
  <c r="G16"/>
  <c r="H16" s="1"/>
  <c r="M16"/>
  <c r="N16" s="1"/>
  <c r="I16"/>
  <c r="J16" s="1"/>
  <c r="W87" i="28"/>
  <c r="X87" s="1"/>
  <c r="S87"/>
  <c r="T87" s="1"/>
  <c r="Y87"/>
  <c r="Z87" s="1"/>
  <c r="U87"/>
  <c r="V87" s="1"/>
  <c r="Q87"/>
  <c r="R87" s="1"/>
  <c r="Q89"/>
  <c r="R89" s="1"/>
  <c r="U89"/>
  <c r="V89" s="1"/>
  <c r="W89"/>
  <c r="X89" s="1"/>
  <c r="S89"/>
  <c r="T89" s="1"/>
  <c r="Y89"/>
  <c r="Z89" s="1"/>
  <c r="E16" i="22"/>
  <c r="I16"/>
  <c r="J16" s="1"/>
  <c r="M16"/>
  <c r="N16" s="1"/>
  <c r="K16"/>
  <c r="L16" s="1"/>
  <c r="G16"/>
  <c r="H16" s="1"/>
  <c r="W86" i="28"/>
  <c r="X86" s="1"/>
  <c r="Y86"/>
  <c r="Z86" s="1"/>
  <c r="Q86"/>
  <c r="R86" s="1"/>
  <c r="U86"/>
  <c r="V86" s="1"/>
  <c r="S86"/>
  <c r="T86" s="1"/>
  <c r="N16" i="34"/>
  <c r="U85" i="28"/>
  <c r="V85" s="1"/>
  <c r="Q85"/>
  <c r="R85" s="1"/>
  <c r="S85"/>
  <c r="T85" s="1"/>
  <c r="Y85"/>
  <c r="Z85" s="1"/>
  <c r="W85"/>
  <c r="X85" s="1"/>
  <c r="Y82"/>
  <c r="Z82" s="1"/>
  <c r="W82"/>
  <c r="X82" s="1"/>
  <c r="S82"/>
  <c r="T82" s="1"/>
  <c r="Q82"/>
  <c r="R82" s="1"/>
  <c r="U82"/>
  <c r="V82" s="1"/>
  <c r="W81"/>
  <c r="X81" s="1"/>
  <c r="S81"/>
  <c r="T81" s="1"/>
  <c r="Y81"/>
  <c r="Z81" s="1"/>
  <c r="U81"/>
  <c r="V81" s="1"/>
  <c r="Q81"/>
  <c r="R81" s="1"/>
  <c r="W80"/>
  <c r="X80" s="1"/>
  <c r="Q80"/>
  <c r="R80" s="1"/>
  <c r="U80"/>
  <c r="V80" s="1"/>
  <c r="S80"/>
  <c r="T80" s="1"/>
  <c r="Y80"/>
  <c r="Z80" s="1"/>
  <c r="W79"/>
  <c r="X79" s="1"/>
  <c r="S79"/>
  <c r="T79" s="1"/>
  <c r="U79"/>
  <c r="V79" s="1"/>
  <c r="Y79"/>
  <c r="Z79" s="1"/>
  <c r="Q79"/>
  <c r="R79" s="1"/>
  <c r="Y83"/>
  <c r="Z83" s="1"/>
  <c r="S83"/>
  <c r="T83" s="1"/>
  <c r="Q83"/>
  <c r="R83" s="1"/>
  <c r="U83"/>
  <c r="V83" s="1"/>
  <c r="W83"/>
  <c r="X83" s="1"/>
  <c r="U77"/>
  <c r="V77" s="1"/>
  <c r="Y77"/>
  <c r="Z77" s="1"/>
  <c r="S77"/>
  <c r="T77" s="1"/>
  <c r="Q77"/>
  <c r="R77" s="1"/>
  <c r="W77"/>
  <c r="X77" s="1"/>
  <c r="M15" i="22"/>
  <c r="N15" s="1"/>
  <c r="K15"/>
  <c r="L15" s="1"/>
  <c r="E15"/>
  <c r="F15" s="1"/>
  <c r="U74" i="28"/>
  <c r="V74" s="1"/>
  <c r="Q74"/>
  <c r="R74" s="1"/>
  <c r="W74"/>
  <c r="X74" s="1"/>
  <c r="Y74"/>
  <c r="Z74" s="1"/>
  <c r="S74"/>
  <c r="T74" s="1"/>
  <c r="W70"/>
  <c r="X70" s="1"/>
  <c r="S70"/>
  <c r="T70" s="1"/>
  <c r="U70"/>
  <c r="V70" s="1"/>
  <c r="Q70"/>
  <c r="R70" s="1"/>
  <c r="Y70"/>
  <c r="Z70" s="1"/>
  <c r="Y72"/>
  <c r="Z72" s="1"/>
  <c r="U72"/>
  <c r="V72" s="1"/>
  <c r="W72"/>
  <c r="X72" s="1"/>
  <c r="Q72"/>
  <c r="R72" s="1"/>
  <c r="S72"/>
  <c r="T72" s="1"/>
  <c r="U71"/>
  <c r="V71" s="1"/>
  <c r="Y71"/>
  <c r="Z71" s="1"/>
  <c r="Q71"/>
  <c r="R71" s="1"/>
  <c r="W71"/>
  <c r="X71" s="1"/>
  <c r="S71"/>
  <c r="T71" s="1"/>
  <c r="Q73"/>
  <c r="R73" s="1"/>
  <c r="W73"/>
  <c r="X73" s="1"/>
  <c r="S73"/>
  <c r="T73" s="1"/>
  <c r="Y73"/>
  <c r="Z73" s="1"/>
  <c r="U73"/>
  <c r="V73" s="1"/>
  <c r="Y61"/>
  <c r="Z61" s="1"/>
  <c r="Q61"/>
  <c r="R61" s="1"/>
  <c r="S61"/>
  <c r="T61" s="1"/>
  <c r="U61"/>
  <c r="V61" s="1"/>
  <c r="W61"/>
  <c r="X61" s="1"/>
  <c r="N15" i="37"/>
  <c r="N15" i="31"/>
  <c r="K15" i="25"/>
  <c r="L15" s="1"/>
  <c r="E15"/>
  <c r="F15" s="1"/>
  <c r="M15"/>
  <c r="N15" s="1"/>
  <c r="I15"/>
  <c r="J15" s="1"/>
  <c r="G15"/>
  <c r="H15" s="1"/>
  <c r="E15" i="34"/>
  <c r="N15" s="1"/>
  <c r="S69" i="28"/>
  <c r="T69" s="1"/>
  <c r="W69"/>
  <c r="X69" s="1"/>
  <c r="Q69"/>
  <c r="R69" s="1"/>
  <c r="U69"/>
  <c r="V69" s="1"/>
  <c r="Y69"/>
  <c r="Z69" s="1"/>
  <c r="W63"/>
  <c r="X63" s="1"/>
  <c r="S63"/>
  <c r="T63" s="1"/>
  <c r="U63"/>
  <c r="V63" s="1"/>
  <c r="Y63"/>
  <c r="Z63" s="1"/>
  <c r="Q63"/>
  <c r="R63" s="1"/>
  <c r="W66"/>
  <c r="X66" s="1"/>
  <c r="S66"/>
  <c r="T66" s="1"/>
  <c r="Y66"/>
  <c r="Z66" s="1"/>
  <c r="U66"/>
  <c r="V66" s="1"/>
  <c r="Q66"/>
  <c r="R66" s="1"/>
  <c r="Q64"/>
  <c r="R64" s="1"/>
  <c r="Y64"/>
  <c r="Z64" s="1"/>
  <c r="W64"/>
  <c r="X64" s="1"/>
  <c r="U64"/>
  <c r="V64" s="1"/>
  <c r="S64"/>
  <c r="T64" s="1"/>
  <c r="Y67"/>
  <c r="Z67" s="1"/>
  <c r="Q67"/>
  <c r="R67" s="1"/>
  <c r="U67"/>
  <c r="V67" s="1"/>
  <c r="S67"/>
  <c r="T67" s="1"/>
  <c r="W67"/>
  <c r="X67" s="1"/>
  <c r="Q68"/>
  <c r="R68" s="1"/>
  <c r="Y68"/>
  <c r="Z68" s="1"/>
  <c r="W68"/>
  <c r="X68" s="1"/>
  <c r="S68"/>
  <c r="T68" s="1"/>
  <c r="U68"/>
  <c r="V68" s="1"/>
  <c r="Q62"/>
  <c r="R62" s="1"/>
  <c r="Y62"/>
  <c r="Z62" s="1"/>
  <c r="W62"/>
  <c r="X62" s="1"/>
  <c r="U62"/>
  <c r="V62" s="1"/>
  <c r="S62"/>
  <c r="T62" s="1"/>
  <c r="W58"/>
  <c r="X58" s="1"/>
  <c r="S58"/>
  <c r="T58" s="1"/>
  <c r="Q58"/>
  <c r="R58" s="1"/>
  <c r="U58"/>
  <c r="V58" s="1"/>
  <c r="Y58"/>
  <c r="Z58" s="1"/>
  <c r="U59"/>
  <c r="V59" s="1"/>
  <c r="W59"/>
  <c r="X59" s="1"/>
  <c r="S59"/>
  <c r="T59" s="1"/>
  <c r="Y59"/>
  <c r="Z59" s="1"/>
  <c r="Q59"/>
  <c r="R59" s="1"/>
  <c r="W55"/>
  <c r="X55" s="1"/>
  <c r="U55"/>
  <c r="V55" s="1"/>
  <c r="Q55"/>
  <c r="R55" s="1"/>
  <c r="Y55"/>
  <c r="Z55" s="1"/>
  <c r="S55"/>
  <c r="T55" s="1"/>
  <c r="Q56"/>
  <c r="R56" s="1"/>
  <c r="U56"/>
  <c r="V56" s="1"/>
  <c r="W56"/>
  <c r="X56" s="1"/>
  <c r="Y56"/>
  <c r="Z56" s="1"/>
  <c r="S56"/>
  <c r="T56" s="1"/>
  <c r="Y54"/>
  <c r="Z54" s="1"/>
  <c r="S54"/>
  <c r="T54" s="1"/>
  <c r="Q54"/>
  <c r="R54" s="1"/>
  <c r="W54"/>
  <c r="X54" s="1"/>
  <c r="U54"/>
  <c r="V54" s="1"/>
  <c r="W53"/>
  <c r="X53" s="1"/>
  <c r="Y53"/>
  <c r="Z53" s="1"/>
  <c r="S53"/>
  <c r="T53" s="1"/>
  <c r="U53"/>
  <c r="V53" s="1"/>
  <c r="Q53"/>
  <c r="R53" s="1"/>
  <c r="S51"/>
  <c r="T51" s="1"/>
  <c r="Y51"/>
  <c r="Z51" s="1"/>
  <c r="W51"/>
  <c r="X51" s="1"/>
  <c r="U51"/>
  <c r="V51" s="1"/>
  <c r="Q51"/>
  <c r="R51" s="1"/>
  <c r="Q52"/>
  <c r="R52" s="1"/>
  <c r="U52"/>
  <c r="V52" s="1"/>
  <c r="Y52"/>
  <c r="Z52" s="1"/>
  <c r="S52"/>
  <c r="T52" s="1"/>
  <c r="W52"/>
  <c r="X52" s="1"/>
  <c r="Q42"/>
  <c r="R42" s="1"/>
  <c r="Y42"/>
  <c r="Z42" s="1"/>
  <c r="U50"/>
  <c r="V50" s="1"/>
  <c r="Y50"/>
  <c r="Z50" s="1"/>
  <c r="S50"/>
  <c r="T50" s="1"/>
  <c r="Q50"/>
  <c r="R50" s="1"/>
  <c r="W50"/>
  <c r="X50" s="1"/>
  <c r="S42"/>
  <c r="T42" s="1"/>
  <c r="W42"/>
  <c r="X42" s="1"/>
  <c r="W49"/>
  <c r="X49" s="1"/>
  <c r="S49"/>
  <c r="T49" s="1"/>
  <c r="U49"/>
  <c r="V49" s="1"/>
  <c r="Y49"/>
  <c r="Z49" s="1"/>
  <c r="Q49"/>
  <c r="R49" s="1"/>
  <c r="U46"/>
  <c r="V46" s="1"/>
  <c r="W46"/>
  <c r="X46" s="1"/>
  <c r="Q46"/>
  <c r="R46" s="1"/>
  <c r="S46"/>
  <c r="T46" s="1"/>
  <c r="Y46"/>
  <c r="Z46" s="1"/>
  <c r="Q47"/>
  <c r="R47" s="1"/>
  <c r="W47"/>
  <c r="X47" s="1"/>
  <c r="Y47"/>
  <c r="Z47" s="1"/>
  <c r="U47"/>
  <c r="V47" s="1"/>
  <c r="S47"/>
  <c r="T47" s="1"/>
  <c r="U48"/>
  <c r="V48" s="1"/>
  <c r="Q48"/>
  <c r="R48" s="1"/>
  <c r="W48"/>
  <c r="X48" s="1"/>
  <c r="S48"/>
  <c r="T48" s="1"/>
  <c r="Y48"/>
  <c r="Z48" s="1"/>
  <c r="Y43"/>
  <c r="Z43" s="1"/>
  <c r="U43"/>
  <c r="V43" s="1"/>
  <c r="W43"/>
  <c r="X43" s="1"/>
  <c r="S43"/>
  <c r="T43" s="1"/>
  <c r="Q43"/>
  <c r="R43" s="1"/>
  <c r="Y44"/>
  <c r="Z44" s="1"/>
  <c r="W44"/>
  <c r="X44" s="1"/>
  <c r="S44"/>
  <c r="T44" s="1"/>
  <c r="U44"/>
  <c r="V44" s="1"/>
  <c r="Q44"/>
  <c r="R44" s="1"/>
  <c r="Y41"/>
  <c r="Z41" s="1"/>
  <c r="U41"/>
  <c r="V41" s="1"/>
  <c r="W41"/>
  <c r="X41" s="1"/>
  <c r="S41"/>
  <c r="T41" s="1"/>
  <c r="Q41"/>
  <c r="R41" s="1"/>
  <c r="W45"/>
  <c r="X45" s="1"/>
  <c r="S45"/>
  <c r="T45" s="1"/>
  <c r="Q45"/>
  <c r="R45" s="1"/>
  <c r="U45"/>
  <c r="V45" s="1"/>
  <c r="Y45"/>
  <c r="Z45" s="1"/>
  <c r="W37"/>
  <c r="X37" s="1"/>
  <c r="Y37"/>
  <c r="Z37" s="1"/>
  <c r="U37"/>
  <c r="V37" s="1"/>
  <c r="S37"/>
  <c r="T37" s="1"/>
  <c r="Q37"/>
  <c r="R37" s="1"/>
  <c r="G14" i="25"/>
  <c r="H14" s="1"/>
  <c r="M14"/>
  <c r="N14" s="1"/>
  <c r="I14"/>
  <c r="J14" s="1"/>
  <c r="K14"/>
  <c r="L14" s="1"/>
  <c r="E14"/>
  <c r="N14" i="31"/>
  <c r="U40" i="28"/>
  <c r="V40" s="1"/>
  <c r="W40"/>
  <c r="X40" s="1"/>
  <c r="S40"/>
  <c r="T40" s="1"/>
  <c r="Q40"/>
  <c r="R40" s="1"/>
  <c r="Y40"/>
  <c r="Z40" s="1"/>
  <c r="N14" i="34"/>
  <c r="E14" i="37"/>
  <c r="N14" s="1"/>
  <c r="G14" i="22"/>
  <c r="H14" s="1"/>
  <c r="K14"/>
  <c r="L14" s="1"/>
  <c r="E14"/>
  <c r="F14" s="1"/>
  <c r="I14"/>
  <c r="J14" s="1"/>
  <c r="M14"/>
  <c r="N14" s="1"/>
  <c r="W38" i="28"/>
  <c r="X38" s="1"/>
  <c r="Y38"/>
  <c r="Z38" s="1"/>
  <c r="U38"/>
  <c r="V38" s="1"/>
  <c r="S38"/>
  <c r="T38" s="1"/>
  <c r="Q38"/>
  <c r="R38" s="1"/>
  <c r="U33"/>
  <c r="V33" s="1"/>
  <c r="Q33"/>
  <c r="R33" s="1"/>
  <c r="S33"/>
  <c r="T33" s="1"/>
  <c r="Y33"/>
  <c r="Z33" s="1"/>
  <c r="W33"/>
  <c r="X33" s="1"/>
  <c r="W36"/>
  <c r="X36" s="1"/>
  <c r="Q36"/>
  <c r="R36" s="1"/>
  <c r="S36"/>
  <c r="T36" s="1"/>
  <c r="U36"/>
  <c r="V36" s="1"/>
  <c r="Y36"/>
  <c r="Z36" s="1"/>
  <c r="S34"/>
  <c r="T34" s="1"/>
  <c r="U34"/>
  <c r="V34" s="1"/>
  <c r="W34"/>
  <c r="X34" s="1"/>
  <c r="Y34"/>
  <c r="Z34" s="1"/>
  <c r="Q34"/>
  <c r="R34" s="1"/>
  <c r="Q32"/>
  <c r="R32" s="1"/>
  <c r="U32"/>
  <c r="V32" s="1"/>
  <c r="Y32"/>
  <c r="Z32" s="1"/>
  <c r="W32"/>
  <c r="X32" s="1"/>
  <c r="S32"/>
  <c r="T32" s="1"/>
  <c r="W35"/>
  <c r="X35" s="1"/>
  <c r="Y35"/>
  <c r="Z35" s="1"/>
  <c r="S35"/>
  <c r="T35" s="1"/>
  <c r="U35"/>
  <c r="V35" s="1"/>
  <c r="Q35"/>
  <c r="R35" s="1"/>
  <c r="E13" i="25"/>
  <c r="F13" s="1"/>
  <c r="W24" i="28"/>
  <c r="X24" s="1"/>
  <c r="U24"/>
  <c r="V24" s="1"/>
  <c r="Q24"/>
  <c r="R24" s="1"/>
  <c r="Y24"/>
  <c r="Z24" s="1"/>
  <c r="S24"/>
  <c r="T24" s="1"/>
  <c r="Q25"/>
  <c r="R25" s="1"/>
  <c r="W25"/>
  <c r="X25" s="1"/>
  <c r="S25"/>
  <c r="T25" s="1"/>
  <c r="U25"/>
  <c r="V25" s="1"/>
  <c r="Y25"/>
  <c r="Z25" s="1"/>
  <c r="N13" i="31"/>
  <c r="I13" i="25"/>
  <c r="J13" s="1"/>
  <c r="M13"/>
  <c r="N13" s="1"/>
  <c r="Y28" i="28"/>
  <c r="Z28" s="1"/>
  <c r="S28"/>
  <c r="T28" s="1"/>
  <c r="W28"/>
  <c r="X28" s="1"/>
  <c r="U28"/>
  <c r="V28" s="1"/>
  <c r="Q28"/>
  <c r="R28" s="1"/>
  <c r="U22"/>
  <c r="V22" s="1"/>
  <c r="W22"/>
  <c r="X22" s="1"/>
  <c r="S22"/>
  <c r="T22" s="1"/>
  <c r="Y22"/>
  <c r="Z22" s="1"/>
  <c r="Q22"/>
  <c r="R22" s="1"/>
  <c r="K13" i="25"/>
  <c r="L13" s="1"/>
  <c r="Y23" i="28"/>
  <c r="Z23" s="1"/>
  <c r="S23"/>
  <c r="T23" s="1"/>
  <c r="W23"/>
  <c r="X23" s="1"/>
  <c r="Q23"/>
  <c r="R23" s="1"/>
  <c r="U23"/>
  <c r="V23" s="1"/>
  <c r="S14"/>
  <c r="T14" s="1"/>
  <c r="Y14"/>
  <c r="Z14" s="1"/>
  <c r="W14"/>
  <c r="X14" s="1"/>
  <c r="Q14"/>
  <c r="R14" s="1"/>
  <c r="U14"/>
  <c r="V14" s="1"/>
  <c r="Y15"/>
  <c r="Z15" s="1"/>
  <c r="W15"/>
  <c r="X15" s="1"/>
  <c r="Q15"/>
  <c r="R15" s="1"/>
  <c r="U15"/>
  <c r="V15" s="1"/>
  <c r="S15"/>
  <c r="T15" s="1"/>
  <c r="Y18"/>
  <c r="Z18" s="1"/>
  <c r="Q18"/>
  <c r="R18" s="1"/>
  <c r="W18"/>
  <c r="X18" s="1"/>
  <c r="S18"/>
  <c r="T18" s="1"/>
  <c r="U18"/>
  <c r="V18" s="1"/>
  <c r="G13" i="22"/>
  <c r="H13" s="1"/>
  <c r="K13"/>
  <c r="L13" s="1"/>
  <c r="I13"/>
  <c r="J13" s="1"/>
  <c r="E13"/>
  <c r="F13" s="1"/>
  <c r="M13"/>
  <c r="N13" s="1"/>
  <c r="Y20" i="28"/>
  <c r="Z20" s="1"/>
  <c r="Q20"/>
  <c r="R20" s="1"/>
  <c r="U20"/>
  <c r="V20" s="1"/>
  <c r="W20"/>
  <c r="X20" s="1"/>
  <c r="S20"/>
  <c r="T20" s="1"/>
  <c r="Y21"/>
  <c r="Z21" s="1"/>
  <c r="Q21"/>
  <c r="R21" s="1"/>
  <c r="U21"/>
  <c r="V21" s="1"/>
  <c r="W21"/>
  <c r="X21" s="1"/>
  <c r="S21"/>
  <c r="T21" s="1"/>
  <c r="U16"/>
  <c r="V16" s="1"/>
  <c r="Y16"/>
  <c r="Z16" s="1"/>
  <c r="S16"/>
  <c r="T16" s="1"/>
  <c r="Q16"/>
  <c r="R16" s="1"/>
  <c r="W16"/>
  <c r="X16" s="1"/>
  <c r="U17"/>
  <c r="V17" s="1"/>
  <c r="Y17"/>
  <c r="Z17" s="1"/>
  <c r="S17"/>
  <c r="T17" s="1"/>
  <c r="Q17"/>
  <c r="R17" s="1"/>
  <c r="W17"/>
  <c r="X17" s="1"/>
  <c r="S13"/>
  <c r="T13" s="1"/>
  <c r="Y13"/>
  <c r="Z13" s="1"/>
  <c r="Q13"/>
  <c r="R13" s="1"/>
  <c r="U13"/>
  <c r="V13" s="1"/>
  <c r="W13"/>
  <c r="X13" s="1"/>
  <c r="U13" i="34"/>
  <c r="V13" s="1"/>
  <c r="S13"/>
  <c r="T13" s="1"/>
  <c r="Y13"/>
  <c r="Z13" s="1"/>
  <c r="W13"/>
  <c r="X13" s="1"/>
  <c r="Q13"/>
  <c r="R13" s="1"/>
  <c r="U17" l="1"/>
  <c r="V17" s="1"/>
  <c r="Y24" i="31"/>
  <c r="Z24" s="1"/>
  <c r="S30"/>
  <c r="T30" s="1"/>
  <c r="Y39" i="34"/>
  <c r="Z39" s="1"/>
  <c r="Q24" i="31"/>
  <c r="R24" s="1"/>
  <c r="Q39" i="34"/>
  <c r="R39" s="1"/>
  <c r="S13" i="37"/>
  <c r="T13" s="1"/>
  <c r="Z23" i="22"/>
  <c r="AA23" s="1"/>
  <c r="V23"/>
  <c r="W23" s="1"/>
  <c r="S40" i="31"/>
  <c r="T40" s="1"/>
  <c r="T23" i="22"/>
  <c r="U23" s="1"/>
  <c r="O26" i="25"/>
  <c r="X26" s="1"/>
  <c r="Y26" s="1"/>
  <c r="O20" i="22"/>
  <c r="V20" s="1"/>
  <c r="W20" s="1"/>
  <c r="W17" i="34"/>
  <c r="X17" s="1"/>
  <c r="Q22" i="37"/>
  <c r="R22" s="1"/>
  <c r="O43" i="22"/>
  <c r="Q13" i="37"/>
  <c r="R13" s="1"/>
  <c r="U13"/>
  <c r="V13" s="1"/>
  <c r="X23" i="22"/>
  <c r="Y23" s="1"/>
  <c r="W13" i="37"/>
  <c r="X13" s="1"/>
  <c r="O41" i="25"/>
  <c r="T41" s="1"/>
  <c r="U41" s="1"/>
  <c r="W20" i="34"/>
  <c r="X20" s="1"/>
  <c r="O26" i="22"/>
  <c r="Q20" i="34"/>
  <c r="R20" s="1"/>
  <c r="Y16" i="37"/>
  <c r="Z16" s="1"/>
  <c r="Y20" i="34"/>
  <c r="Z20" s="1"/>
  <c r="S22" i="31"/>
  <c r="T22" s="1"/>
  <c r="O19" i="22"/>
  <c r="T19" s="1"/>
  <c r="U19" s="1"/>
  <c r="U22" i="37"/>
  <c r="V22" s="1"/>
  <c r="O22" i="22"/>
  <c r="Z22" s="1"/>
  <c r="AA22" s="1"/>
  <c r="O42" i="25"/>
  <c r="V42" s="1"/>
  <c r="W42" s="1"/>
  <c r="Y19" i="34"/>
  <c r="Z19" s="1"/>
  <c r="Y22" i="37"/>
  <c r="Z22" s="1"/>
  <c r="Q30" i="31"/>
  <c r="R30" s="1"/>
  <c r="O37" i="25"/>
  <c r="T37" s="1"/>
  <c r="U37" s="1"/>
  <c r="V43" i="22"/>
  <c r="W43" s="1"/>
  <c r="R43"/>
  <c r="S43" s="1"/>
  <c r="U39" i="31"/>
  <c r="V39" s="1"/>
  <c r="Q39"/>
  <c r="R39" s="1"/>
  <c r="O37" i="22"/>
  <c r="V37" s="1"/>
  <c r="W37" s="1"/>
  <c r="U39" i="37"/>
  <c r="V39" s="1"/>
  <c r="Y39"/>
  <c r="Z39" s="1"/>
  <c r="S39"/>
  <c r="T39" s="1"/>
  <c r="Q39"/>
  <c r="R39" s="1"/>
  <c r="W39"/>
  <c r="X39" s="1"/>
  <c r="O31" i="25"/>
  <c r="R31" s="1"/>
  <c r="S31" s="1"/>
  <c r="O32" i="22"/>
  <c r="T32" s="1"/>
  <c r="U32" s="1"/>
  <c r="W36" i="34"/>
  <c r="X36" s="1"/>
  <c r="Q40" i="31"/>
  <c r="R40" s="1"/>
  <c r="O42" i="22"/>
  <c r="R42" s="1"/>
  <c r="S42" s="1"/>
  <c r="W38" i="34"/>
  <c r="X38" s="1"/>
  <c r="Y38"/>
  <c r="Z38" s="1"/>
  <c r="O38" i="25"/>
  <c r="Y38" i="31"/>
  <c r="Z38" s="1"/>
  <c r="S38"/>
  <c r="T38" s="1"/>
  <c r="W38"/>
  <c r="X38" s="1"/>
  <c r="Q38"/>
  <c r="R38" s="1"/>
  <c r="U38"/>
  <c r="V38" s="1"/>
  <c r="Q36" i="34"/>
  <c r="R36" s="1"/>
  <c r="W40" i="31"/>
  <c r="X40" s="1"/>
  <c r="Z42" i="25"/>
  <c r="AA42" s="1"/>
  <c r="Q38" i="34"/>
  <c r="R38" s="1"/>
  <c r="F39" i="25"/>
  <c r="O39" s="1"/>
  <c r="O27"/>
  <c r="R27" s="1"/>
  <c r="S27" s="1"/>
  <c r="Y40" i="31"/>
  <c r="Z40" s="1"/>
  <c r="F39" i="22"/>
  <c r="O39" s="1"/>
  <c r="O38"/>
  <c r="O24" i="25"/>
  <c r="W43" i="37"/>
  <c r="X43" s="1"/>
  <c r="Y43"/>
  <c r="Z43" s="1"/>
  <c r="S43"/>
  <c r="T43" s="1"/>
  <c r="U43"/>
  <c r="V43" s="1"/>
  <c r="Q43"/>
  <c r="R43" s="1"/>
  <c r="Q43" i="31"/>
  <c r="R43" s="1"/>
  <c r="Y43"/>
  <c r="Z43" s="1"/>
  <c r="S43"/>
  <c r="T43" s="1"/>
  <c r="W43"/>
  <c r="X43" s="1"/>
  <c r="U43"/>
  <c r="V43" s="1"/>
  <c r="U43" i="34"/>
  <c r="V43" s="1"/>
  <c r="S43"/>
  <c r="T43" s="1"/>
  <c r="Q43"/>
  <c r="R43" s="1"/>
  <c r="Y43"/>
  <c r="Z43" s="1"/>
  <c r="W43"/>
  <c r="X43" s="1"/>
  <c r="O43" i="25"/>
  <c r="Q42" i="34"/>
  <c r="R42" s="1"/>
  <c r="W42"/>
  <c r="X42" s="1"/>
  <c r="U42"/>
  <c r="V42" s="1"/>
  <c r="Y42"/>
  <c r="Z42" s="1"/>
  <c r="S42"/>
  <c r="T42" s="1"/>
  <c r="U42" i="31"/>
  <c r="V42" s="1"/>
  <c r="S42"/>
  <c r="T42" s="1"/>
  <c r="Y42"/>
  <c r="Z42" s="1"/>
  <c r="Q42"/>
  <c r="R42" s="1"/>
  <c r="W42"/>
  <c r="X42" s="1"/>
  <c r="Q42" i="37"/>
  <c r="R42" s="1"/>
  <c r="W42"/>
  <c r="X42" s="1"/>
  <c r="S42"/>
  <c r="T42" s="1"/>
  <c r="U42"/>
  <c r="V42" s="1"/>
  <c r="Y42"/>
  <c r="Z42" s="1"/>
  <c r="X41" i="25"/>
  <c r="Y41" s="1"/>
  <c r="V41"/>
  <c r="W41" s="1"/>
  <c r="U41" i="31"/>
  <c r="V41" s="1"/>
  <c r="Q41"/>
  <c r="R41" s="1"/>
  <c r="S41"/>
  <c r="T41" s="1"/>
  <c r="Y41"/>
  <c r="Z41" s="1"/>
  <c r="W41"/>
  <c r="X41" s="1"/>
  <c r="Y41" i="37"/>
  <c r="Z41" s="1"/>
  <c r="S41"/>
  <c r="T41" s="1"/>
  <c r="Q41"/>
  <c r="R41" s="1"/>
  <c r="W41"/>
  <c r="X41" s="1"/>
  <c r="U41"/>
  <c r="V41" s="1"/>
  <c r="S41" i="34"/>
  <c r="T41" s="1"/>
  <c r="Y41"/>
  <c r="Z41" s="1"/>
  <c r="W41"/>
  <c r="X41" s="1"/>
  <c r="Q41"/>
  <c r="R41" s="1"/>
  <c r="U41"/>
  <c r="V41" s="1"/>
  <c r="O41" i="22"/>
  <c r="O40"/>
  <c r="X40" s="1"/>
  <c r="Y40" s="1"/>
  <c r="O40" i="25"/>
  <c r="U40" i="37"/>
  <c r="V40" s="1"/>
  <c r="Y40"/>
  <c r="Z40" s="1"/>
  <c r="W40"/>
  <c r="X40" s="1"/>
  <c r="S40"/>
  <c r="T40" s="1"/>
  <c r="Q40"/>
  <c r="R40" s="1"/>
  <c r="U40" i="34"/>
  <c r="V40" s="1"/>
  <c r="W40"/>
  <c r="X40" s="1"/>
  <c r="Y40"/>
  <c r="Z40" s="1"/>
  <c r="Q40"/>
  <c r="R40" s="1"/>
  <c r="S40"/>
  <c r="T40" s="1"/>
  <c r="U37" i="37"/>
  <c r="V37" s="1"/>
  <c r="W37"/>
  <c r="X37" s="1"/>
  <c r="Q37"/>
  <c r="R37" s="1"/>
  <c r="S37"/>
  <c r="T37" s="1"/>
  <c r="Y37"/>
  <c r="Z37" s="1"/>
  <c r="Q37" i="34"/>
  <c r="R37" s="1"/>
  <c r="W37"/>
  <c r="X37" s="1"/>
  <c r="S37"/>
  <c r="T37" s="1"/>
  <c r="U37"/>
  <c r="V37" s="1"/>
  <c r="Y37"/>
  <c r="Z37" s="1"/>
  <c r="R37" i="25"/>
  <c r="S37" s="1"/>
  <c r="Z37" i="22"/>
  <c r="AA37" s="1"/>
  <c r="X37"/>
  <c r="Y37" s="1"/>
  <c r="T37"/>
  <c r="U37" s="1"/>
  <c r="S37" i="31"/>
  <c r="T37" s="1"/>
  <c r="Y37"/>
  <c r="Z37" s="1"/>
  <c r="U37"/>
  <c r="V37" s="1"/>
  <c r="Q37"/>
  <c r="R37" s="1"/>
  <c r="W37"/>
  <c r="X37" s="1"/>
  <c r="Q36"/>
  <c r="R36" s="1"/>
  <c r="W36"/>
  <c r="X36" s="1"/>
  <c r="U36"/>
  <c r="V36" s="1"/>
  <c r="S36"/>
  <c r="T36" s="1"/>
  <c r="Y36"/>
  <c r="Z36" s="1"/>
  <c r="O36" i="22"/>
  <c r="U36" i="37"/>
  <c r="V36" s="1"/>
  <c r="W36"/>
  <c r="X36" s="1"/>
  <c r="S36"/>
  <c r="T36" s="1"/>
  <c r="Y36"/>
  <c r="Z36" s="1"/>
  <c r="Q36"/>
  <c r="R36" s="1"/>
  <c r="O36" i="25"/>
  <c r="O35"/>
  <c r="X35" s="1"/>
  <c r="Y35" s="1"/>
  <c r="U35" i="34"/>
  <c r="V35" s="1"/>
  <c r="Y35"/>
  <c r="Z35" s="1"/>
  <c r="S35"/>
  <c r="T35" s="1"/>
  <c r="Q35"/>
  <c r="R35" s="1"/>
  <c r="W35"/>
  <c r="X35" s="1"/>
  <c r="F35" i="22"/>
  <c r="O35" s="1"/>
  <c r="Q35" i="37"/>
  <c r="R35" s="1"/>
  <c r="Y35"/>
  <c r="Z35" s="1"/>
  <c r="W35"/>
  <c r="X35" s="1"/>
  <c r="S35"/>
  <c r="T35" s="1"/>
  <c r="U35"/>
  <c r="V35" s="1"/>
  <c r="S35" i="31"/>
  <c r="T35" s="1"/>
  <c r="W35"/>
  <c r="X35" s="1"/>
  <c r="Q35"/>
  <c r="R35" s="1"/>
  <c r="U35"/>
  <c r="V35" s="1"/>
  <c r="Y35"/>
  <c r="Z35" s="1"/>
  <c r="S34" i="34"/>
  <c r="T34" s="1"/>
  <c r="U34"/>
  <c r="V34" s="1"/>
  <c r="Y34"/>
  <c r="Z34" s="1"/>
  <c r="O34" i="25"/>
  <c r="Z34" s="1"/>
  <c r="AA34" s="1"/>
  <c r="O34" i="22"/>
  <c r="Y34" i="31"/>
  <c r="Z34" s="1"/>
  <c r="W34"/>
  <c r="X34" s="1"/>
  <c r="Q34"/>
  <c r="R34" s="1"/>
  <c r="S34"/>
  <c r="T34" s="1"/>
  <c r="U34"/>
  <c r="V34" s="1"/>
  <c r="Q34" i="37"/>
  <c r="R34" s="1"/>
  <c r="S34"/>
  <c r="T34" s="1"/>
  <c r="Y34"/>
  <c r="Z34" s="1"/>
  <c r="W34"/>
  <c r="X34" s="1"/>
  <c r="U34"/>
  <c r="V34" s="1"/>
  <c r="O33" i="22"/>
  <c r="X33" s="1"/>
  <c r="Y33" s="1"/>
  <c r="Y33" i="37"/>
  <c r="Z33" s="1"/>
  <c r="S33"/>
  <c r="T33" s="1"/>
  <c r="U33"/>
  <c r="V33" s="1"/>
  <c r="Q33"/>
  <c r="R33" s="1"/>
  <c r="W33"/>
  <c r="X33" s="1"/>
  <c r="O33" i="25"/>
  <c r="W33" i="31"/>
  <c r="X33" s="1"/>
  <c r="Y33"/>
  <c r="Z33" s="1"/>
  <c r="U33"/>
  <c r="V33" s="1"/>
  <c r="S33"/>
  <c r="T33" s="1"/>
  <c r="Q33"/>
  <c r="R33" s="1"/>
  <c r="Y33" i="34"/>
  <c r="Z33" s="1"/>
  <c r="S33"/>
  <c r="T33" s="1"/>
  <c r="W33"/>
  <c r="X33" s="1"/>
  <c r="Q33"/>
  <c r="R33" s="1"/>
  <c r="U33"/>
  <c r="V33" s="1"/>
  <c r="U32" i="31"/>
  <c r="V32" s="1"/>
  <c r="Y32"/>
  <c r="Z32" s="1"/>
  <c r="W32"/>
  <c r="X32" s="1"/>
  <c r="Q32"/>
  <c r="R32" s="1"/>
  <c r="S32"/>
  <c r="T32" s="1"/>
  <c r="R32" i="22"/>
  <c r="S32" s="1"/>
  <c r="V32"/>
  <c r="W32" s="1"/>
  <c r="U32" i="34"/>
  <c r="V32" s="1"/>
  <c r="W32"/>
  <c r="X32" s="1"/>
  <c r="Y32"/>
  <c r="Z32" s="1"/>
  <c r="S32"/>
  <c r="T32" s="1"/>
  <c r="Q32"/>
  <c r="R32" s="1"/>
  <c r="Y32" i="37"/>
  <c r="Z32" s="1"/>
  <c r="W32"/>
  <c r="X32" s="1"/>
  <c r="Q32"/>
  <c r="R32" s="1"/>
  <c r="S32"/>
  <c r="T32" s="1"/>
  <c r="U32"/>
  <c r="V32" s="1"/>
  <c r="O32" i="25"/>
  <c r="F31" i="22"/>
  <c r="O31" s="1"/>
  <c r="U31" i="34"/>
  <c r="V31" s="1"/>
  <c r="W31"/>
  <c r="X31" s="1"/>
  <c r="Y31"/>
  <c r="Z31" s="1"/>
  <c r="Q31"/>
  <c r="R31" s="1"/>
  <c r="S31"/>
  <c r="T31" s="1"/>
  <c r="U31" i="31"/>
  <c r="V31" s="1"/>
  <c r="Y31"/>
  <c r="Z31" s="1"/>
  <c r="S31"/>
  <c r="T31" s="1"/>
  <c r="W31"/>
  <c r="X31" s="1"/>
  <c r="Q31"/>
  <c r="R31" s="1"/>
  <c r="S31" i="37"/>
  <c r="T31" s="1"/>
  <c r="Y31"/>
  <c r="Z31" s="1"/>
  <c r="U31"/>
  <c r="V31" s="1"/>
  <c r="W31"/>
  <c r="X31" s="1"/>
  <c r="Q31"/>
  <c r="R31" s="1"/>
  <c r="Y30" i="31"/>
  <c r="Z30" s="1"/>
  <c r="W30"/>
  <c r="X30" s="1"/>
  <c r="U30" i="37"/>
  <c r="V30" s="1"/>
  <c r="W30"/>
  <c r="X30" s="1"/>
  <c r="S30"/>
  <c r="T30" s="1"/>
  <c r="Y30"/>
  <c r="Z30" s="1"/>
  <c r="Q30"/>
  <c r="R30" s="1"/>
  <c r="F30" i="25"/>
  <c r="O30" s="1"/>
  <c r="W30" i="34"/>
  <c r="X30" s="1"/>
  <c r="Y30"/>
  <c r="Z30" s="1"/>
  <c r="U30"/>
  <c r="V30" s="1"/>
  <c r="S30"/>
  <c r="T30" s="1"/>
  <c r="Q30"/>
  <c r="R30" s="1"/>
  <c r="F30" i="22"/>
  <c r="O30" s="1"/>
  <c r="Y29" i="37"/>
  <c r="Z29" s="1"/>
  <c r="U29"/>
  <c r="V29" s="1"/>
  <c r="Q29"/>
  <c r="R29" s="1"/>
  <c r="W29"/>
  <c r="X29" s="1"/>
  <c r="S29"/>
  <c r="T29" s="1"/>
  <c r="O29" i="22"/>
  <c r="O29" i="25"/>
  <c r="S29" i="31"/>
  <c r="T29" s="1"/>
  <c r="W29"/>
  <c r="X29" s="1"/>
  <c r="Q29"/>
  <c r="R29" s="1"/>
  <c r="Y29"/>
  <c r="Z29" s="1"/>
  <c r="U29"/>
  <c r="V29" s="1"/>
  <c r="W29" i="34"/>
  <c r="X29" s="1"/>
  <c r="S29"/>
  <c r="T29" s="1"/>
  <c r="U29"/>
  <c r="V29" s="1"/>
  <c r="Y29"/>
  <c r="Z29" s="1"/>
  <c r="Q29"/>
  <c r="R29" s="1"/>
  <c r="O27" i="22"/>
  <c r="V27" s="1"/>
  <c r="W27" s="1"/>
  <c r="Y28" i="31"/>
  <c r="Z28" s="1"/>
  <c r="U28"/>
  <c r="V28" s="1"/>
  <c r="S28"/>
  <c r="T28" s="1"/>
  <c r="Q28"/>
  <c r="R28" s="1"/>
  <c r="W28"/>
  <c r="X28" s="1"/>
  <c r="O28" i="25"/>
  <c r="F28" i="22"/>
  <c r="O28" s="1"/>
  <c r="W28" i="37"/>
  <c r="X28" s="1"/>
  <c r="Q28"/>
  <c r="R28" s="1"/>
  <c r="S28"/>
  <c r="T28" s="1"/>
  <c r="U28"/>
  <c r="V28" s="1"/>
  <c r="Y28"/>
  <c r="Z28" s="1"/>
  <c r="Q28" i="34"/>
  <c r="R28" s="1"/>
  <c r="W28"/>
  <c r="X28" s="1"/>
  <c r="Y28"/>
  <c r="Z28" s="1"/>
  <c r="U28"/>
  <c r="V28" s="1"/>
  <c r="S28"/>
  <c r="T28" s="1"/>
  <c r="S27" i="37"/>
  <c r="T27" s="1"/>
  <c r="U27"/>
  <c r="V27" s="1"/>
  <c r="W27"/>
  <c r="X27" s="1"/>
  <c r="Y27"/>
  <c r="Z27" s="1"/>
  <c r="Q27"/>
  <c r="R27" s="1"/>
  <c r="X27" i="22"/>
  <c r="Y27" s="1"/>
  <c r="U27" i="31"/>
  <c r="V27" s="1"/>
  <c r="S27"/>
  <c r="T27" s="1"/>
  <c r="Q27"/>
  <c r="R27" s="1"/>
  <c r="Y27"/>
  <c r="Z27" s="1"/>
  <c r="W27"/>
  <c r="X27" s="1"/>
  <c r="Q27" i="34"/>
  <c r="R27" s="1"/>
  <c r="S27"/>
  <c r="T27" s="1"/>
  <c r="W27"/>
  <c r="X27" s="1"/>
  <c r="U27"/>
  <c r="V27" s="1"/>
  <c r="Y27"/>
  <c r="Z27" s="1"/>
  <c r="W26" i="31"/>
  <c r="X26" s="1"/>
  <c r="Y26"/>
  <c r="Z26" s="1"/>
  <c r="U26"/>
  <c r="V26" s="1"/>
  <c r="Q26"/>
  <c r="R26" s="1"/>
  <c r="S26"/>
  <c r="T26" s="1"/>
  <c r="Z26" i="22"/>
  <c r="AA26" s="1"/>
  <c r="R26"/>
  <c r="S26" s="1"/>
  <c r="X26"/>
  <c r="Y26" s="1"/>
  <c r="V26"/>
  <c r="W26" s="1"/>
  <c r="T26"/>
  <c r="U26" s="1"/>
  <c r="Y26" i="34"/>
  <c r="Z26" s="1"/>
  <c r="Q26"/>
  <c r="R26" s="1"/>
  <c r="W26"/>
  <c r="X26" s="1"/>
  <c r="U26"/>
  <c r="V26" s="1"/>
  <c r="S26"/>
  <c r="T26" s="1"/>
  <c r="W26" i="37"/>
  <c r="X26" s="1"/>
  <c r="Y26"/>
  <c r="Z26" s="1"/>
  <c r="S26"/>
  <c r="T26" s="1"/>
  <c r="Q26"/>
  <c r="R26" s="1"/>
  <c r="U26"/>
  <c r="V26" s="1"/>
  <c r="V26" i="25"/>
  <c r="W26" s="1"/>
  <c r="W25" i="34"/>
  <c r="X25" s="1"/>
  <c r="S25"/>
  <c r="T25" s="1"/>
  <c r="U25"/>
  <c r="V25" s="1"/>
  <c r="Y25"/>
  <c r="Z25" s="1"/>
  <c r="Q25"/>
  <c r="R25" s="1"/>
  <c r="O25" i="22"/>
  <c r="W25" i="37"/>
  <c r="X25" s="1"/>
  <c r="U25"/>
  <c r="V25" s="1"/>
  <c r="Y25"/>
  <c r="Z25" s="1"/>
  <c r="S25"/>
  <c r="T25" s="1"/>
  <c r="Q25"/>
  <c r="R25" s="1"/>
  <c r="O25" i="25"/>
  <c r="S25" i="31"/>
  <c r="T25" s="1"/>
  <c r="Q25"/>
  <c r="R25" s="1"/>
  <c r="W25"/>
  <c r="X25" s="1"/>
  <c r="Y25"/>
  <c r="Z25" s="1"/>
  <c r="U25"/>
  <c r="V25" s="1"/>
  <c r="F24" i="22"/>
  <c r="O24" s="1"/>
  <c r="Y24" i="37"/>
  <c r="Z24" s="1"/>
  <c r="W24"/>
  <c r="X24" s="1"/>
  <c r="U24"/>
  <c r="V24" s="1"/>
  <c r="Q24"/>
  <c r="R24" s="1"/>
  <c r="S24"/>
  <c r="T24" s="1"/>
  <c r="Y24" i="34"/>
  <c r="Z24" s="1"/>
  <c r="W24"/>
  <c r="X24" s="1"/>
  <c r="Q24"/>
  <c r="R24" s="1"/>
  <c r="U24"/>
  <c r="V24" s="1"/>
  <c r="S24"/>
  <c r="T24" s="1"/>
  <c r="O23" i="25"/>
  <c r="R23" s="1"/>
  <c r="S23" s="1"/>
  <c r="Q23" i="34"/>
  <c r="R23" s="1"/>
  <c r="Y23"/>
  <c r="Z23" s="1"/>
  <c r="W23"/>
  <c r="X23" s="1"/>
  <c r="U23"/>
  <c r="V23" s="1"/>
  <c r="S23"/>
  <c r="T23" s="1"/>
  <c r="W23" i="31"/>
  <c r="X23" s="1"/>
  <c r="S23"/>
  <c r="T23" s="1"/>
  <c r="U23"/>
  <c r="V23" s="1"/>
  <c r="Q23"/>
  <c r="R23" s="1"/>
  <c r="Y23"/>
  <c r="Z23" s="1"/>
  <c r="W23" i="37"/>
  <c r="X23" s="1"/>
  <c r="Y23"/>
  <c r="Z23" s="1"/>
  <c r="U23"/>
  <c r="V23" s="1"/>
  <c r="S23"/>
  <c r="T23" s="1"/>
  <c r="Q23"/>
  <c r="R23" s="1"/>
  <c r="U22" i="31"/>
  <c r="V22" s="1"/>
  <c r="S22" i="37"/>
  <c r="T22" s="1"/>
  <c r="Y22" i="31"/>
  <c r="Z22" s="1"/>
  <c r="W22"/>
  <c r="X22" s="1"/>
  <c r="W22" i="34"/>
  <c r="X22" s="1"/>
  <c r="U22"/>
  <c r="V22" s="1"/>
  <c r="S22"/>
  <c r="T22" s="1"/>
  <c r="Y22"/>
  <c r="Z22" s="1"/>
  <c r="Q22"/>
  <c r="R22" s="1"/>
  <c r="V22" i="22"/>
  <c r="W22" s="1"/>
  <c r="T22"/>
  <c r="U22" s="1"/>
  <c r="O22" i="25"/>
  <c r="Y21" i="37"/>
  <c r="Z21" s="1"/>
  <c r="Q21"/>
  <c r="R21" s="1"/>
  <c r="U21"/>
  <c r="V21" s="1"/>
  <c r="S21"/>
  <c r="T21" s="1"/>
  <c r="W21"/>
  <c r="X21" s="1"/>
  <c r="U21" i="34"/>
  <c r="V21" s="1"/>
  <c r="Y21"/>
  <c r="Z21" s="1"/>
  <c r="Q21"/>
  <c r="R21" s="1"/>
  <c r="S21"/>
  <c r="T21" s="1"/>
  <c r="W21"/>
  <c r="X21" s="1"/>
  <c r="W21" i="31"/>
  <c r="X21" s="1"/>
  <c r="S21"/>
  <c r="T21" s="1"/>
  <c r="U21"/>
  <c r="V21" s="1"/>
  <c r="Q21"/>
  <c r="R21" s="1"/>
  <c r="Y21"/>
  <c r="Z21" s="1"/>
  <c r="F21" i="25"/>
  <c r="O21" s="1"/>
  <c r="F21" i="22"/>
  <c r="O21" s="1"/>
  <c r="X20"/>
  <c r="Y20" s="1"/>
  <c r="T20"/>
  <c r="U20" s="1"/>
  <c r="W20" i="37"/>
  <c r="X20" s="1"/>
  <c r="Q20"/>
  <c r="R20" s="1"/>
  <c r="S20"/>
  <c r="T20" s="1"/>
  <c r="Y20"/>
  <c r="Z20" s="1"/>
  <c r="U20"/>
  <c r="V20" s="1"/>
  <c r="S20" i="31"/>
  <c r="T20" s="1"/>
  <c r="U20"/>
  <c r="V20" s="1"/>
  <c r="Y20"/>
  <c r="Z20" s="1"/>
  <c r="W20"/>
  <c r="X20" s="1"/>
  <c r="Q20"/>
  <c r="R20" s="1"/>
  <c r="Z20" i="25"/>
  <c r="AA20" s="1"/>
  <c r="T20"/>
  <c r="U20" s="1"/>
  <c r="R20"/>
  <c r="S20" s="1"/>
  <c r="V20"/>
  <c r="W20" s="1"/>
  <c r="X20"/>
  <c r="Y20" s="1"/>
  <c r="W19" i="34"/>
  <c r="X19" s="1"/>
  <c r="Q19"/>
  <c r="R19" s="1"/>
  <c r="S19"/>
  <c r="T19" s="1"/>
  <c r="Y19" i="37"/>
  <c r="Z19" s="1"/>
  <c r="U19"/>
  <c r="V19" s="1"/>
  <c r="S19"/>
  <c r="T19" s="1"/>
  <c r="Q19"/>
  <c r="R19" s="1"/>
  <c r="W19"/>
  <c r="X19" s="1"/>
  <c r="O19" i="25"/>
  <c r="Y19" i="31"/>
  <c r="Z19" s="1"/>
  <c r="Q19"/>
  <c r="R19" s="1"/>
  <c r="W19"/>
  <c r="X19" s="1"/>
  <c r="U19"/>
  <c r="V19" s="1"/>
  <c r="S19"/>
  <c r="T19" s="1"/>
  <c r="W18"/>
  <c r="X18" s="1"/>
  <c r="U18"/>
  <c r="V18" s="1"/>
  <c r="S18"/>
  <c r="T18" s="1"/>
  <c r="Q18"/>
  <c r="R18" s="1"/>
  <c r="Y18"/>
  <c r="Z18" s="1"/>
  <c r="Z18" i="22"/>
  <c r="AA18" s="1"/>
  <c r="V18"/>
  <c r="W18" s="1"/>
  <c r="X18"/>
  <c r="Y18" s="1"/>
  <c r="T18"/>
  <c r="U18" s="1"/>
  <c r="R18"/>
  <c r="S18" s="1"/>
  <c r="U18" i="37"/>
  <c r="V18" s="1"/>
  <c r="W18"/>
  <c r="X18" s="1"/>
  <c r="S18"/>
  <c r="T18" s="1"/>
  <c r="Y18"/>
  <c r="Z18" s="1"/>
  <c r="Q18"/>
  <c r="R18" s="1"/>
  <c r="Y18" i="34"/>
  <c r="Z18" s="1"/>
  <c r="Q18"/>
  <c r="R18" s="1"/>
  <c r="U18"/>
  <c r="V18" s="1"/>
  <c r="S18"/>
  <c r="T18" s="1"/>
  <c r="W18"/>
  <c r="X18" s="1"/>
  <c r="O18" i="25"/>
  <c r="O17"/>
  <c r="W17" i="37"/>
  <c r="X17" s="1"/>
  <c r="Q17"/>
  <c r="R17" s="1"/>
  <c r="S17"/>
  <c r="T17" s="1"/>
  <c r="U17"/>
  <c r="V17" s="1"/>
  <c r="Y17"/>
  <c r="Z17" s="1"/>
  <c r="S17" i="31"/>
  <c r="T17" s="1"/>
  <c r="Q17"/>
  <c r="R17" s="1"/>
  <c r="Y17"/>
  <c r="Z17" s="1"/>
  <c r="W17"/>
  <c r="X17" s="1"/>
  <c r="U17"/>
  <c r="V17" s="1"/>
  <c r="O17" i="22"/>
  <c r="Q16" i="31"/>
  <c r="R16" s="1"/>
  <c r="Y16"/>
  <c r="Z16" s="1"/>
  <c r="U16"/>
  <c r="V16" s="1"/>
  <c r="Q16" i="37"/>
  <c r="R16" s="1"/>
  <c r="W16" i="31"/>
  <c r="X16" s="1"/>
  <c r="U16" i="37"/>
  <c r="V16" s="1"/>
  <c r="S16"/>
  <c r="T16" s="1"/>
  <c r="S16" i="34"/>
  <c r="T16" s="1"/>
  <c r="Q16"/>
  <c r="R16" s="1"/>
  <c r="Y16"/>
  <c r="Z16" s="1"/>
  <c r="W16"/>
  <c r="X16" s="1"/>
  <c r="U16"/>
  <c r="V16" s="1"/>
  <c r="F16" i="25"/>
  <c r="O16" s="1"/>
  <c r="F16" i="22"/>
  <c r="O16" s="1"/>
  <c r="O15"/>
  <c r="R15" s="1"/>
  <c r="S15" s="1"/>
  <c r="Q15" i="34"/>
  <c r="R15" s="1"/>
  <c r="W15"/>
  <c r="X15" s="1"/>
  <c r="U15"/>
  <c r="V15" s="1"/>
  <c r="Y15"/>
  <c r="Z15" s="1"/>
  <c r="S15"/>
  <c r="T15" s="1"/>
  <c r="S15" i="31"/>
  <c r="T15" s="1"/>
  <c r="Y15"/>
  <c r="Z15" s="1"/>
  <c r="Q15"/>
  <c r="R15" s="1"/>
  <c r="W15"/>
  <c r="X15" s="1"/>
  <c r="U15"/>
  <c r="V15" s="1"/>
  <c r="S15" i="37"/>
  <c r="T15" s="1"/>
  <c r="W15"/>
  <c r="X15" s="1"/>
  <c r="U15"/>
  <c r="V15" s="1"/>
  <c r="Q15"/>
  <c r="R15" s="1"/>
  <c r="Y15"/>
  <c r="Z15" s="1"/>
  <c r="O15" i="25"/>
  <c r="Q14" i="37"/>
  <c r="R14" s="1"/>
  <c r="W14"/>
  <c r="X14" s="1"/>
  <c r="S14"/>
  <c r="T14" s="1"/>
  <c r="U14"/>
  <c r="V14" s="1"/>
  <c r="Y14"/>
  <c r="Z14" s="1"/>
  <c r="O14" i="22"/>
  <c r="W14" i="31"/>
  <c r="X14" s="1"/>
  <c r="U14"/>
  <c r="V14" s="1"/>
  <c r="Q14"/>
  <c r="R14" s="1"/>
  <c r="S14"/>
  <c r="T14" s="1"/>
  <c r="Y14"/>
  <c r="Z14" s="1"/>
  <c r="Y14" i="34"/>
  <c r="Z14" s="1"/>
  <c r="Q14"/>
  <c r="R14" s="1"/>
  <c r="W14"/>
  <c r="X14" s="1"/>
  <c r="U14"/>
  <c r="V14" s="1"/>
  <c r="S14"/>
  <c r="T14" s="1"/>
  <c r="F14" i="25"/>
  <c r="O14" s="1"/>
  <c r="O13"/>
  <c r="R13" s="1"/>
  <c r="S13" s="1"/>
  <c r="O13" i="22"/>
  <c r="Z13" s="1"/>
  <c r="AA13" s="1"/>
  <c r="T759" i="28"/>
  <c r="AD11" s="1"/>
  <c r="G27" i="30" s="1"/>
  <c r="W13" i="31"/>
  <c r="X13" s="1"/>
  <c r="U13"/>
  <c r="V13" s="1"/>
  <c r="Q13"/>
  <c r="R13" s="1"/>
  <c r="Y13"/>
  <c r="Z13" s="1"/>
  <c r="S13"/>
  <c r="T13" s="1"/>
  <c r="R759" i="28"/>
  <c r="AB11" s="1"/>
  <c r="E27" i="30" s="1"/>
  <c r="V13" i="22"/>
  <c r="W13" s="1"/>
  <c r="Z759" i="28"/>
  <c r="AJ11" s="1"/>
  <c r="M27" i="30" s="1"/>
  <c r="X759" i="28"/>
  <c r="AH11" s="1"/>
  <c r="K27" i="30" s="1"/>
  <c r="V759" i="28"/>
  <c r="AF11" s="1"/>
  <c r="I27" i="30" s="1"/>
  <c r="R20" i="22" l="1"/>
  <c r="S20" s="1"/>
  <c r="R19"/>
  <c r="S19" s="1"/>
  <c r="Z23" i="25"/>
  <c r="AA23" s="1"/>
  <c r="T13" i="22"/>
  <c r="U13" s="1"/>
  <c r="X19"/>
  <c r="Y19" s="1"/>
  <c r="T23" i="25"/>
  <c r="U23" s="1"/>
  <c r="R13" i="22"/>
  <c r="S13" s="1"/>
  <c r="V19"/>
  <c r="W19" s="1"/>
  <c r="Z20"/>
  <c r="AA20" s="1"/>
  <c r="Z26" i="25"/>
  <c r="AA26" s="1"/>
  <c r="Z32" i="22"/>
  <c r="AA32" s="1"/>
  <c r="R41" i="25"/>
  <c r="S41" s="1"/>
  <c r="Z42" i="22"/>
  <c r="AA42" s="1"/>
  <c r="Z43"/>
  <c r="AA43" s="1"/>
  <c r="X43"/>
  <c r="Y43" s="1"/>
  <c r="X13"/>
  <c r="Y13" s="1"/>
  <c r="X32"/>
  <c r="Y32" s="1"/>
  <c r="Z41" i="25"/>
  <c r="AA41" s="1"/>
  <c r="Z19" i="22"/>
  <c r="AA19" s="1"/>
  <c r="R26" i="25"/>
  <c r="S26" s="1"/>
  <c r="T27" i="22"/>
  <c r="U27" s="1"/>
  <c r="X42" i="25"/>
  <c r="Y42" s="1"/>
  <c r="T26"/>
  <c r="U26" s="1"/>
  <c r="X23"/>
  <c r="Y23" s="1"/>
  <c r="T43" i="22"/>
  <c r="U43" s="1"/>
  <c r="X37" i="25"/>
  <c r="Y37" s="1"/>
  <c r="X22" i="22"/>
  <c r="Y22" s="1"/>
  <c r="R27"/>
  <c r="S27" s="1"/>
  <c r="Z35" i="25"/>
  <c r="AA35" s="1"/>
  <c r="V37"/>
  <c r="W37" s="1"/>
  <c r="Z37"/>
  <c r="AA37" s="1"/>
  <c r="R22" i="22"/>
  <c r="S22" s="1"/>
  <c r="Z27"/>
  <c r="AA27" s="1"/>
  <c r="T35" i="25"/>
  <c r="U35" s="1"/>
  <c r="V23"/>
  <c r="W23" s="1"/>
  <c r="T42"/>
  <c r="U42" s="1"/>
  <c r="R42"/>
  <c r="S42" s="1"/>
  <c r="R37" i="22"/>
  <c r="S37" s="1"/>
  <c r="X31" i="25"/>
  <c r="Y31" s="1"/>
  <c r="V31"/>
  <c r="W31" s="1"/>
  <c r="Z31"/>
  <c r="AA31" s="1"/>
  <c r="T31"/>
  <c r="U31" s="1"/>
  <c r="V35"/>
  <c r="W35" s="1"/>
  <c r="R35"/>
  <c r="S35" s="1"/>
  <c r="T39"/>
  <c r="U39" s="1"/>
  <c r="Z39"/>
  <c r="AA39" s="1"/>
  <c r="R39"/>
  <c r="S39" s="1"/>
  <c r="V39"/>
  <c r="W39" s="1"/>
  <c r="X39"/>
  <c r="Y39" s="1"/>
  <c r="X39" i="22"/>
  <c r="Y39" s="1"/>
  <c r="R39"/>
  <c r="S39" s="1"/>
  <c r="V39"/>
  <c r="W39" s="1"/>
  <c r="Z39"/>
  <c r="AA39" s="1"/>
  <c r="T39"/>
  <c r="U39" s="1"/>
  <c r="Z40"/>
  <c r="AA40" s="1"/>
  <c r="Z24" i="25"/>
  <c r="AA24" s="1"/>
  <c r="V24"/>
  <c r="W24" s="1"/>
  <c r="R24"/>
  <c r="S24" s="1"/>
  <c r="X24"/>
  <c r="Y24" s="1"/>
  <c r="T24"/>
  <c r="U24" s="1"/>
  <c r="T42" i="22"/>
  <c r="U42" s="1"/>
  <c r="X42"/>
  <c r="Y42" s="1"/>
  <c r="V42"/>
  <c r="W42" s="1"/>
  <c r="Z38"/>
  <c r="AA38" s="1"/>
  <c r="X38"/>
  <c r="Y38" s="1"/>
  <c r="R38"/>
  <c r="S38" s="1"/>
  <c r="T38"/>
  <c r="U38" s="1"/>
  <c r="V38"/>
  <c r="W38" s="1"/>
  <c r="V27" i="25"/>
  <c r="W27" s="1"/>
  <c r="T27"/>
  <c r="U27" s="1"/>
  <c r="Z27"/>
  <c r="AA27" s="1"/>
  <c r="X27"/>
  <c r="Y27" s="1"/>
  <c r="T38"/>
  <c r="U38" s="1"/>
  <c r="Z38"/>
  <c r="AA38" s="1"/>
  <c r="R38"/>
  <c r="S38" s="1"/>
  <c r="V38"/>
  <c r="W38" s="1"/>
  <c r="X38"/>
  <c r="Y38" s="1"/>
  <c r="V43"/>
  <c r="W43" s="1"/>
  <c r="X43"/>
  <c r="Y43" s="1"/>
  <c r="T43"/>
  <c r="U43" s="1"/>
  <c r="Z43"/>
  <c r="AA43" s="1"/>
  <c r="R43"/>
  <c r="S43" s="1"/>
  <c r="X41" i="22"/>
  <c r="Y41" s="1"/>
  <c r="R41"/>
  <c r="S41" s="1"/>
  <c r="V41"/>
  <c r="W41" s="1"/>
  <c r="Z41"/>
  <c r="AA41" s="1"/>
  <c r="T41"/>
  <c r="U41" s="1"/>
  <c r="T40"/>
  <c r="U40" s="1"/>
  <c r="R40"/>
  <c r="S40" s="1"/>
  <c r="V40"/>
  <c r="W40" s="1"/>
  <c r="Z40" i="25"/>
  <c r="AA40" s="1"/>
  <c r="R40"/>
  <c r="S40" s="1"/>
  <c r="T40"/>
  <c r="U40" s="1"/>
  <c r="V40"/>
  <c r="W40" s="1"/>
  <c r="X40"/>
  <c r="Y40" s="1"/>
  <c r="R36"/>
  <c r="S36" s="1"/>
  <c r="V36"/>
  <c r="W36" s="1"/>
  <c r="X36"/>
  <c r="Y36" s="1"/>
  <c r="T36"/>
  <c r="U36" s="1"/>
  <c r="Z36"/>
  <c r="AA36" s="1"/>
  <c r="R36" i="22"/>
  <c r="S36" s="1"/>
  <c r="V36"/>
  <c r="W36" s="1"/>
  <c r="T36"/>
  <c r="U36" s="1"/>
  <c r="X36"/>
  <c r="Y36" s="1"/>
  <c r="Z36"/>
  <c r="AA36" s="1"/>
  <c r="R35"/>
  <c r="S35" s="1"/>
  <c r="V35"/>
  <c r="W35" s="1"/>
  <c r="X35"/>
  <c r="Y35" s="1"/>
  <c r="T35"/>
  <c r="U35" s="1"/>
  <c r="Z35"/>
  <c r="AA35" s="1"/>
  <c r="R34" i="25"/>
  <c r="S34" s="1"/>
  <c r="T34"/>
  <c r="U34" s="1"/>
  <c r="V34"/>
  <c r="W34" s="1"/>
  <c r="X34"/>
  <c r="Y34" s="1"/>
  <c r="X34" i="22"/>
  <c r="Y34" s="1"/>
  <c r="Z34"/>
  <c r="AA34" s="1"/>
  <c r="R34"/>
  <c r="S34" s="1"/>
  <c r="V34"/>
  <c r="W34" s="1"/>
  <c r="T34"/>
  <c r="U34" s="1"/>
  <c r="T33"/>
  <c r="U33" s="1"/>
  <c r="R33"/>
  <c r="S33" s="1"/>
  <c r="Z33"/>
  <c r="AA33" s="1"/>
  <c r="V33"/>
  <c r="W33" s="1"/>
  <c r="Z33" i="25"/>
  <c r="AA33" s="1"/>
  <c r="V33"/>
  <c r="W33" s="1"/>
  <c r="R33"/>
  <c r="S33" s="1"/>
  <c r="T33"/>
  <c r="U33" s="1"/>
  <c r="X33"/>
  <c r="Y33" s="1"/>
  <c r="T32"/>
  <c r="U32" s="1"/>
  <c r="Z32"/>
  <c r="AA32" s="1"/>
  <c r="R32"/>
  <c r="S32" s="1"/>
  <c r="V32"/>
  <c r="W32" s="1"/>
  <c r="X32"/>
  <c r="Y32" s="1"/>
  <c r="T31" i="22"/>
  <c r="U31" s="1"/>
  <c r="Z31"/>
  <c r="AA31" s="1"/>
  <c r="R31"/>
  <c r="S31" s="1"/>
  <c r="X31"/>
  <c r="Y31" s="1"/>
  <c r="V31"/>
  <c r="W31" s="1"/>
  <c r="X30"/>
  <c r="Y30" s="1"/>
  <c r="R30"/>
  <c r="S30" s="1"/>
  <c r="V30"/>
  <c r="W30" s="1"/>
  <c r="T30"/>
  <c r="U30" s="1"/>
  <c r="Z30"/>
  <c r="AA30" s="1"/>
  <c r="T30" i="25"/>
  <c r="U30" s="1"/>
  <c r="V30"/>
  <c r="W30" s="1"/>
  <c r="Z30"/>
  <c r="AA30" s="1"/>
  <c r="R30"/>
  <c r="S30" s="1"/>
  <c r="X30"/>
  <c r="Y30" s="1"/>
  <c r="R29"/>
  <c r="S29" s="1"/>
  <c r="Z29"/>
  <c r="AA29" s="1"/>
  <c r="V29"/>
  <c r="W29" s="1"/>
  <c r="X29"/>
  <c r="Y29" s="1"/>
  <c r="T29"/>
  <c r="U29" s="1"/>
  <c r="V29" i="22"/>
  <c r="W29" s="1"/>
  <c r="R29"/>
  <c r="S29" s="1"/>
  <c r="X29"/>
  <c r="Y29" s="1"/>
  <c r="T29"/>
  <c r="U29" s="1"/>
  <c r="Z29"/>
  <c r="AA29" s="1"/>
  <c r="X28"/>
  <c r="Y28" s="1"/>
  <c r="Z28"/>
  <c r="AA28" s="1"/>
  <c r="T28"/>
  <c r="U28" s="1"/>
  <c r="V28"/>
  <c r="W28" s="1"/>
  <c r="R28"/>
  <c r="S28" s="1"/>
  <c r="V28" i="25"/>
  <c r="W28" s="1"/>
  <c r="X28"/>
  <c r="Y28" s="1"/>
  <c r="T28"/>
  <c r="U28" s="1"/>
  <c r="Z28"/>
  <c r="AA28" s="1"/>
  <c r="R28"/>
  <c r="S28" s="1"/>
  <c r="Z25"/>
  <c r="AA25" s="1"/>
  <c r="R25"/>
  <c r="S25" s="1"/>
  <c r="V25"/>
  <c r="W25" s="1"/>
  <c r="X25"/>
  <c r="Y25" s="1"/>
  <c r="T25"/>
  <c r="U25" s="1"/>
  <c r="R25" i="22"/>
  <c r="S25" s="1"/>
  <c r="T25"/>
  <c r="U25" s="1"/>
  <c r="V25"/>
  <c r="W25" s="1"/>
  <c r="Z25"/>
  <c r="AA25" s="1"/>
  <c r="X25"/>
  <c r="Y25" s="1"/>
  <c r="Z24"/>
  <c r="AA24" s="1"/>
  <c r="X24"/>
  <c r="Y24" s="1"/>
  <c r="V24"/>
  <c r="W24" s="1"/>
  <c r="T24"/>
  <c r="U24" s="1"/>
  <c r="R24"/>
  <c r="S24" s="1"/>
  <c r="T22" i="25"/>
  <c r="U22" s="1"/>
  <c r="Z22"/>
  <c r="AA22" s="1"/>
  <c r="R22"/>
  <c r="S22" s="1"/>
  <c r="V22"/>
  <c r="W22" s="1"/>
  <c r="X22"/>
  <c r="Y22" s="1"/>
  <c r="V46" i="37"/>
  <c r="AF11" s="1"/>
  <c r="I27" i="39" s="1"/>
  <c r="V21" i="25"/>
  <c r="W21" s="1"/>
  <c r="X21"/>
  <c r="Y21" s="1"/>
  <c r="Z21"/>
  <c r="AA21" s="1"/>
  <c r="R21"/>
  <c r="S21" s="1"/>
  <c r="T21"/>
  <c r="U21" s="1"/>
  <c r="V21" i="22"/>
  <c r="W21" s="1"/>
  <c r="Z21"/>
  <c r="AA21" s="1"/>
  <c r="T21"/>
  <c r="U21" s="1"/>
  <c r="X21"/>
  <c r="Y21" s="1"/>
  <c r="R21"/>
  <c r="S21" s="1"/>
  <c r="T19" i="25"/>
  <c r="U19" s="1"/>
  <c r="V19"/>
  <c r="W19" s="1"/>
  <c r="Z19"/>
  <c r="AA19" s="1"/>
  <c r="X19"/>
  <c r="Y19" s="1"/>
  <c r="R19"/>
  <c r="S19" s="1"/>
  <c r="V18"/>
  <c r="W18" s="1"/>
  <c r="X18"/>
  <c r="Y18" s="1"/>
  <c r="T18"/>
  <c r="U18" s="1"/>
  <c r="R18"/>
  <c r="S18" s="1"/>
  <c r="Z18"/>
  <c r="AA18" s="1"/>
  <c r="T17" i="22"/>
  <c r="U17" s="1"/>
  <c r="R17"/>
  <c r="S17" s="1"/>
  <c r="V17"/>
  <c r="W17" s="1"/>
  <c r="Z17"/>
  <c r="AA17" s="1"/>
  <c r="X17"/>
  <c r="Y17" s="1"/>
  <c r="T17" i="25"/>
  <c r="U17" s="1"/>
  <c r="X17"/>
  <c r="Y17" s="1"/>
  <c r="Z17"/>
  <c r="AA17" s="1"/>
  <c r="V17"/>
  <c r="W17" s="1"/>
  <c r="R17"/>
  <c r="S17" s="1"/>
  <c r="R46" i="34"/>
  <c r="AB11" s="1"/>
  <c r="E27" i="36" s="1"/>
  <c r="R46" i="37"/>
  <c r="AB11" s="1"/>
  <c r="E27" i="39" s="1"/>
  <c r="T46" i="34"/>
  <c r="AD11" s="1"/>
  <c r="G27" i="36" s="1"/>
  <c r="R46" i="31"/>
  <c r="AB11" s="1"/>
  <c r="E27" i="33" s="1"/>
  <c r="V15" i="22"/>
  <c r="W15" s="1"/>
  <c r="Z15"/>
  <c r="AA15" s="1"/>
  <c r="T15"/>
  <c r="U15" s="1"/>
  <c r="X15"/>
  <c r="Y15" s="1"/>
  <c r="T16"/>
  <c r="U16" s="1"/>
  <c r="Z16"/>
  <c r="AA16" s="1"/>
  <c r="R16"/>
  <c r="S16" s="1"/>
  <c r="X16"/>
  <c r="Y16" s="1"/>
  <c r="V16"/>
  <c r="W16" s="1"/>
  <c r="R16" i="25"/>
  <c r="S16" s="1"/>
  <c r="T16"/>
  <c r="U16" s="1"/>
  <c r="V16"/>
  <c r="W16" s="1"/>
  <c r="X16"/>
  <c r="Y16" s="1"/>
  <c r="Z16"/>
  <c r="AA16" s="1"/>
  <c r="X46" i="34"/>
  <c r="AH11" s="1"/>
  <c r="K27" i="36" s="1"/>
  <c r="V46" i="34"/>
  <c r="AF11" s="1"/>
  <c r="I27" i="36" s="1"/>
  <c r="T46" i="37"/>
  <c r="AD11" s="1"/>
  <c r="G27" i="39" s="1"/>
  <c r="Z46" i="37"/>
  <c r="AJ11" s="1"/>
  <c r="M27" i="39" s="1"/>
  <c r="X46" i="37"/>
  <c r="AH11" s="1"/>
  <c r="K27" i="39" s="1"/>
  <c r="Z46" i="34"/>
  <c r="AJ11" s="1"/>
  <c r="M27" i="36" s="1"/>
  <c r="T15" i="25"/>
  <c r="U15" s="1"/>
  <c r="Z15"/>
  <c r="AA15" s="1"/>
  <c r="R15"/>
  <c r="S15" s="1"/>
  <c r="V15"/>
  <c r="W15" s="1"/>
  <c r="X15"/>
  <c r="Y15" s="1"/>
  <c r="V46" i="31"/>
  <c r="AF11" s="1"/>
  <c r="I27" i="33" s="1"/>
  <c r="T46" i="31"/>
  <c r="AD11" s="1"/>
  <c r="G27" i="33" s="1"/>
  <c r="X46" i="31"/>
  <c r="AH11" s="1"/>
  <c r="K27" i="33" s="1"/>
  <c r="Z46" i="31"/>
  <c r="AJ11" s="1"/>
  <c r="M27" i="33" s="1"/>
  <c r="V13" i="25"/>
  <c r="W13" s="1"/>
  <c r="X13"/>
  <c r="Y13" s="1"/>
  <c r="T13"/>
  <c r="U13" s="1"/>
  <c r="Z13"/>
  <c r="AA13" s="1"/>
  <c r="Z14"/>
  <c r="AA14" s="1"/>
  <c r="R14"/>
  <c r="S14" s="1"/>
  <c r="V14"/>
  <c r="W14" s="1"/>
  <c r="X14"/>
  <c r="Y14" s="1"/>
  <c r="T14"/>
  <c r="U14" s="1"/>
  <c r="T14" i="22"/>
  <c r="U14" s="1"/>
  <c r="Z14"/>
  <c r="AA14" s="1"/>
  <c r="R14"/>
  <c r="S14" s="1"/>
  <c r="V14"/>
  <c r="W14" s="1"/>
  <c r="X14"/>
  <c r="Y14" s="1"/>
  <c r="S46" l="1"/>
  <c r="AC11" s="1"/>
  <c r="E27" i="24" s="1"/>
  <c r="Y46" i="25"/>
  <c r="AI11" s="1"/>
  <c r="K27" i="27" s="1"/>
  <c r="AA46" i="22"/>
  <c r="AK11" s="1"/>
  <c r="M27" i="24" s="1"/>
  <c r="U46" i="22"/>
  <c r="AE11" s="1"/>
  <c r="G27" i="24" s="1"/>
  <c r="Y46" i="22"/>
  <c r="AI11" s="1"/>
  <c r="K27" i="24" s="1"/>
  <c r="W46" i="22"/>
  <c r="AG11" s="1"/>
  <c r="I27" i="24" s="1"/>
  <c r="S46" i="25"/>
  <c r="AC11" s="1"/>
  <c r="E27" i="27" s="1"/>
  <c r="W46" i="25"/>
  <c r="AG11" s="1"/>
  <c r="I27" i="27" s="1"/>
  <c r="U46" i="25"/>
  <c r="AE11" s="1"/>
  <c r="G27" i="27" s="1"/>
  <c r="AA46" i="25"/>
  <c r="AK11" s="1"/>
  <c r="M27" i="27" s="1"/>
</calcChain>
</file>

<file path=xl/comments1.xml><?xml version="1.0" encoding="utf-8"?>
<comments xmlns="http://schemas.openxmlformats.org/spreadsheetml/2006/main">
  <authors>
    <author>Ana Carolina Dutra</author>
  </authors>
  <commentList>
    <comment ref="E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Analisador desligado e aguardando peça para reparo inloco.</t>
        </r>
      </text>
    </comment>
    <comment ref="E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E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E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E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E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E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Intervenção técnica, com a substituição da peça que chegou da JCTM.</t>
        </r>
      </text>
    </comment>
    <comment ref="J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PM2,5 &gt; PM10, ultrapassando o limite de 6 µg/m³.</t>
        </r>
      </text>
    </comment>
    <comment ref="K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PM2,5 &gt; PM10, ultrapassando o limite de 6 µg/m³.</t>
        </r>
      </text>
    </comment>
    <comment ref="E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K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verificação de fluxo.</t>
        </r>
      </text>
    </comment>
    <comment ref="E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K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verificação de fluxo.</t>
        </r>
      </text>
    </comment>
    <comment ref="P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J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verificação de fluxo.</t>
        </r>
      </text>
    </comment>
    <comment ref="K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verificação de fluxo.</t>
        </r>
      </text>
    </comment>
    <comment ref="J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verificação de fluxo.</t>
        </r>
      </text>
    </comment>
    <comment ref="D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D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F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G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H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F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G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H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I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R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Limpeza e teste no sensor.</t>
        </r>
      </text>
    </comment>
    <comment ref="I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Calibração mensal.</t>
        </r>
      </text>
    </comment>
    <comment ref="C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C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G2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H23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F2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G2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H2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de NO2 fora do range de medição.</t>
        </r>
      </text>
    </comment>
    <comment ref="J2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C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3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3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2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2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2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Background (ajuste do zero) do analisador.</t>
        </r>
      </text>
    </comment>
    <comment ref="C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5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C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5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D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M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N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O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P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Q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R52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Travamento do datalogger.</t>
        </r>
      </text>
    </comment>
    <comment ref="C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D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M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N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O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P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Q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R53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53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Troca da fita do BAM.</t>
        </r>
      </text>
    </comment>
    <comment ref="E5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fora do range de medição.</t>
        </r>
      </text>
    </comment>
    <comment ref="E5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Desvio de leitura para valor fora do range de medição.</t>
        </r>
      </text>
    </comment>
    <comment ref="C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7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7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8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8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79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79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0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0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0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0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0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0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0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0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0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0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1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1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2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2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3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3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3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3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4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4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5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5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6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6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69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6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0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1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2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3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4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5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6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D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7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M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N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O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P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Q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R877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Travamento do datalogger.</t>
        </r>
      </text>
    </comment>
    <comment ref="C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D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E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F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G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H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I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J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K878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Dado inserido manualmente.</t>
        </r>
      </text>
    </comment>
    <comment ref="L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M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N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O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P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Q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R87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Restabelecimento do sistema.</t>
        </r>
      </text>
    </comment>
    <comment ref="I934" authorId="0">
      <text>
        <r>
          <rPr>
            <b/>
            <sz val="9"/>
            <color indexed="81"/>
            <rFont val="Segoe UI"/>
            <family val="2"/>
          </rPr>
          <t>Ana Carolina Dutra:</t>
        </r>
        <r>
          <rPr>
            <sz val="9"/>
            <color indexed="81"/>
            <rFont val="Segoe UI"/>
            <family val="2"/>
          </rPr>
          <t xml:space="preserve">
Leitura incoerente.</t>
        </r>
      </text>
    </comment>
    <comment ref="I935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Desvio de leitura para valor fora do range de medição.</t>
        </r>
      </text>
    </comment>
    <comment ref="I936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Desvio de leitura para valor fora do range de medição.</t>
        </r>
      </text>
    </comment>
    <comment ref="I938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Desvio de leitura para valor fora do range de medição.</t>
        </r>
      </text>
    </comment>
    <comment ref="I939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Desvio de leitura para valor fora do range de medição.</t>
        </r>
      </text>
    </comment>
    <comment ref="I940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Desvio de leitura para valor fora do range de medição.</t>
        </r>
      </text>
    </comment>
    <comment ref="I941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C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D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E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F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G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H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I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J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K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L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M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N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O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P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Q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R942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Queda de energia.</t>
        </r>
      </text>
    </comment>
    <comment ref="J943" authorId="0">
      <text>
        <r>
          <rPr>
            <b/>
            <sz val="9"/>
            <color indexed="81"/>
            <rFont val="Segoe UI"/>
            <charset val="1"/>
          </rPr>
          <t>Ana Carolina Dutra:</t>
        </r>
        <r>
          <rPr>
            <sz val="9"/>
            <color indexed="81"/>
            <rFont val="Segoe UI"/>
            <charset val="1"/>
          </rPr>
          <t xml:space="preserve">
Instabilidade devido a falha de energia.</t>
        </r>
      </text>
    </comment>
  </commentList>
</comments>
</file>

<file path=xl/comments2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o valor médio móvel para cada 8 horas de dados do mesmo dia.
Nota: Campo calculado automaticamente.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a máxima média móvel obtida no dia
Nota: Campo calculado automaticamente.</t>
        </r>
      </text>
    </comment>
  </commentList>
</comments>
</file>

<file path=xl/comments3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Inserir neste campo, a concentração em ppm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o valor médio móvel para cada 8 horas de dados do mesmo dia.
Nota: Campo calculado automaticamente.</t>
        </r>
      </text>
    </comment>
    <comment ref="D10" authorId="0">
      <text>
        <r>
          <rPr>
            <b/>
            <sz val="9"/>
            <color indexed="81"/>
            <rFont val="Tahoma"/>
            <family val="2"/>
          </rPr>
          <t>Vitor Alves:</t>
        </r>
        <r>
          <rPr>
            <sz val="9"/>
            <color indexed="81"/>
            <rFont val="Tahoma"/>
            <family val="2"/>
          </rPr>
          <t xml:space="preserve">
Neste campo, temos a máxima média móvel obtida no dia
Nota: Campo calculado automaticamente.</t>
        </r>
      </text>
    </comment>
  </commentList>
</comments>
</file>

<file path=xl/comments4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5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6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comments7.xml><?xml version="1.0" encoding="utf-8"?>
<comments xmlns="http://schemas.openxmlformats.org/spreadsheetml/2006/main">
  <authors>
    <author>Eduardo</author>
  </authors>
  <commentList>
    <comment ref="B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Inserir neste campo, a concentração em µg/m³ a cada hora.
Nota: Dados inválidos devem ficar vazio, ou seja, sem o valor zero (0).</t>
        </r>
      </text>
    </comment>
    <comment ref="C10" authorId="0">
      <text>
        <r>
          <rPr>
            <b/>
            <sz val="9"/>
            <color indexed="81"/>
            <rFont val="Tahoma"/>
            <family val="2"/>
          </rPr>
          <t>Eduardo:</t>
        </r>
        <r>
          <rPr>
            <sz val="9"/>
            <color indexed="81"/>
            <rFont val="Tahoma"/>
            <family val="2"/>
          </rPr>
          <t xml:space="preserve">
Neste campo, temos o valor médio para cada 24 horas de dados.
Nota: Campo calculado automaticamente.</t>
        </r>
      </text>
    </comment>
  </commentList>
</comments>
</file>

<file path=xl/sharedStrings.xml><?xml version="1.0" encoding="utf-8"?>
<sst xmlns="http://schemas.openxmlformats.org/spreadsheetml/2006/main" count="616" uniqueCount="186">
  <si>
    <t>FALHA DE OPERAÇÃO</t>
  </si>
  <si>
    <t>DIA</t>
  </si>
  <si>
    <t>FORÇA MAIOR</t>
  </si>
  <si>
    <t>MANUTENÇÃO</t>
  </si>
  <si>
    <t>CALIBRAÇÃO</t>
  </si>
  <si>
    <t>HORA</t>
  </si>
  <si>
    <t>TEMP</t>
  </si>
  <si>
    <t>CO</t>
  </si>
  <si>
    <t>NO</t>
  </si>
  <si>
    <t>NOx</t>
  </si>
  <si>
    <t>TOTAL DOS DADOS CONSIDERADOS</t>
  </si>
  <si>
    <t>PM10</t>
  </si>
  <si>
    <t>PM2,5</t>
  </si>
  <si>
    <t>SR</t>
  </si>
  <si>
    <t>DADOS</t>
  </si>
  <si>
    <t>UNIDADES</t>
  </si>
  <si>
    <t>°C</t>
  </si>
  <si>
    <r>
      <t>O</t>
    </r>
    <r>
      <rPr>
        <b/>
        <sz val="11"/>
        <color theme="1"/>
        <rFont val="Calibri"/>
        <family val="2"/>
      </rPr>
      <t>₃</t>
    </r>
  </si>
  <si>
    <r>
      <t>NO</t>
    </r>
    <r>
      <rPr>
        <b/>
        <sz val="11"/>
        <color theme="1"/>
        <rFont val="Calibri"/>
        <family val="2"/>
      </rPr>
      <t>₂</t>
    </r>
  </si>
  <si>
    <r>
      <t>SO</t>
    </r>
    <r>
      <rPr>
        <b/>
        <sz val="11"/>
        <color theme="1"/>
        <rFont val="Calibri"/>
        <family val="2"/>
      </rPr>
      <t>₂</t>
    </r>
  </si>
  <si>
    <t>ppm</t>
  </si>
  <si>
    <t>%</t>
  </si>
  <si>
    <t>mbar</t>
  </si>
  <si>
    <t>mm</t>
  </si>
  <si>
    <t>m/s</t>
  </si>
  <si>
    <t>°</t>
  </si>
  <si>
    <t>µg/m³</t>
  </si>
  <si>
    <t>DADOS VÁLIDOS</t>
  </si>
  <si>
    <t>EFICIÊNCIA DO DIA</t>
  </si>
  <si>
    <t>O₃</t>
  </si>
  <si>
    <t>NO₂</t>
  </si>
  <si>
    <t>SO₂</t>
  </si>
  <si>
    <t>TEMP RACK</t>
  </si>
  <si>
    <t>LIMITE</t>
  </si>
  <si>
    <t>EFICIÊNCIA DO MÊS:</t>
  </si>
  <si>
    <t>Dados para o mês:</t>
  </si>
  <si>
    <t>Eficiência:</t>
  </si>
  <si>
    <t>OBSERVAÇÕES:</t>
  </si>
  <si>
    <t>TOTAL DOS DADOS CONSIDERADOS:</t>
  </si>
  <si>
    <t>FALHA OPERAÇÃO</t>
  </si>
  <si>
    <t>W/m²</t>
  </si>
  <si>
    <t>ppb</t>
  </si>
  <si>
    <t>TA</t>
  </si>
  <si>
    <t>UR</t>
  </si>
  <si>
    <t>PA</t>
  </si>
  <si>
    <t>VV</t>
  </si>
  <si>
    <t>DV</t>
  </si>
  <si>
    <t>PP</t>
  </si>
  <si>
    <t>CÁLCULO DAS MÉDIAS DIÁRIAS E IQA PARA OZÔNIO (O3) - CONAMA 491/18</t>
  </si>
  <si>
    <t>Ozônio (O3)</t>
  </si>
  <si>
    <t>QUANTIDADE DE DADOS PARA O MÊS (720 ou 744)</t>
  </si>
  <si>
    <t>BOM</t>
  </si>
  <si>
    <t>REGULAR</t>
  </si>
  <si>
    <t>INADEQUADO</t>
  </si>
  <si>
    <t>MÁ</t>
  </si>
  <si>
    <t>PÉSSIMA</t>
  </si>
  <si>
    <t>C low</t>
  </si>
  <si>
    <t>C high</t>
  </si>
  <si>
    <t>I low</t>
  </si>
  <si>
    <t>I high</t>
  </si>
  <si>
    <t>(MÉDIA 1 HORA)</t>
  </si>
  <si>
    <t xml:space="preserve">QUANTIDADE DE DADOS DE ACORDO COM A CLASSIFICAÇÃO DO IQA. </t>
  </si>
  <si>
    <t>Data</t>
  </si>
  <si>
    <t>Concentração      (1 hora)</t>
  </si>
  <si>
    <t>Conc. 8 horas Média Móvel</t>
  </si>
  <si>
    <t>Máxima Média Móvel do Dia</t>
  </si>
  <si>
    <t>IQA</t>
  </si>
  <si>
    <t>Padrão Intermediário I (CONAMA 491/18) - 140 µg/m³</t>
  </si>
  <si>
    <t>MODERADO</t>
  </si>
  <si>
    <t>RUIM</t>
  </si>
  <si>
    <t>MUITO RUIM</t>
  </si>
  <si>
    <t>(µg/m³)</t>
  </si>
  <si>
    <t>24 horas</t>
  </si>
  <si>
    <t>BOM - IND.</t>
  </si>
  <si>
    <t>MOD. - IND.</t>
  </si>
  <si>
    <t>RUIM - IND.</t>
  </si>
  <si>
    <t>MUITO RUIM- IND.</t>
  </si>
  <si>
    <t>PESS.- IND.</t>
  </si>
  <si>
    <t>PÉSSIMO</t>
  </si>
  <si>
    <t>Nota: O cálculo percentual para cada classificação da qualidade do ar, por exemplo, para IQA BOM, compreende a quantidade de dados válidos ou não para o mês. Ou seja, se num dado mês 24 dados foram invalidados, o IQA não irá computar os mesmos se no campo não houver dado. Estes campos devem ser subtraídos da quantidade total de dados para o mês que em condições normais seria 30 dias ou 31 dias.</t>
  </si>
  <si>
    <t>Nota: Os drifts de zero deverão ser considerado zero. A planilha faz isso automaticamente.</t>
  </si>
  <si>
    <t>CLASSIFICAÇÃO PERCENTUAL DO IQA PARA OZÔNIO (O3)</t>
  </si>
  <si>
    <t>CÁLCULO DAS MÉDIAS DIÁRIAS E IQA PARA MONÓXIDO DE CARBONO (CO) - CONAMA 491/18</t>
  </si>
  <si>
    <t>MONÓXIDO DE CARBONO (CO)</t>
  </si>
  <si>
    <t>QUANTIDADE DE DADOS PARA O MÊS (90 OU 93)</t>
  </si>
  <si>
    <t>(MÉDIA 8 HORAS)</t>
  </si>
  <si>
    <t>Padrão Final (CONAMA 491/18) - 9 ppm</t>
  </si>
  <si>
    <t>8 horas</t>
  </si>
  <si>
    <t>Nota: O cálculo percentual para cada classificação da qualidade do ar, por exemplo, para IQA BOM, compreende a quantidade de dados válidos ou não para o mês. Ou seja, se num dado mês 8 dados (1 média) foram invalidados, o IQA não irá computar os mesmos se no campo não houver dado. Estes campos devem ser subtraídos da quantidade total de dados para o mês que em condições normais seria 30 dias ou 31 dias.</t>
  </si>
  <si>
    <t>CLASSIFICAÇÃO PERCENTUAL DO IQA PARA MONÓXIDO DE CARBONO (CO)</t>
  </si>
  <si>
    <t>CÁLCULO DAS MÉDIAS HORÁRIAS E IQA PARA DIÓXIDO DE NITROGÊNIO (NO2) - CONAMA 491/18</t>
  </si>
  <si>
    <t>Dióxido de Nitrogênio (NO2)</t>
  </si>
  <si>
    <t>Conc. Média                 (1 hora)</t>
  </si>
  <si>
    <t>Padrão Intermediário I (CONAMA 491/18) - 260 µg/m³</t>
  </si>
  <si>
    <t>1 hora</t>
  </si>
  <si>
    <t>Nota: O cálculo percentual para cada classificação da qualidade do ar, por exemplo, para IQA BOM, compreende a quantidade de dados válidos ou não para o mês. Ou seja, se num dado mês 24 dados foram invalidados, o IQA não irá computar os mesmos se no campo não houver dado. Estes campos devem ser subtraídos da quantidade total de dados para o mês que em condições normais seria 720 (30 dias) ou 744 (31 dias).</t>
  </si>
  <si>
    <t>CLASSIFICAÇÃO PERCENTUAL DO IQA PARA DIÓXIDO DE NITROGÊNIO (NO2)</t>
  </si>
  <si>
    <t>CÁLCULO DAS MÉDIAS DIÁRIAS E IQA PARA DIÓXIDO DE ENXOFRE (SO2) - CONAMA 491/18</t>
  </si>
  <si>
    <t>DIÓXIDO DE ENXOFRE (SO2)</t>
  </si>
  <si>
    <t>QUANTIDADE DE DADOS PARA O MÊS (31 OU 30)</t>
  </si>
  <si>
    <t>(MÉDIA 24 HORAS)</t>
  </si>
  <si>
    <t>Conc. Média                 (24 horas)</t>
  </si>
  <si>
    <t>Padrão Intermediário I (CONAMA 491/18) - 125 µg/m³</t>
  </si>
  <si>
    <t>Nota: O cálculo percentual para cada classificação da qualidade do ar, por exemplo, para IQA BOM, compreende a quantidade de dados válidos ou não para o mês. Ou seja, se num dado mês 24 dados (1 dia) foram invalidados, o IQA não irá computar os mesmos se no campo não houver dado. Estes campos devem ser subtraídos da quantidade total de dados para o mês que em condições normais seria 30 (30 dias) ou 31 (31 dias).</t>
  </si>
  <si>
    <t>&lt;&lt;&lt;&lt;&lt; 30 DIAS</t>
  </si>
  <si>
    <t>&lt;&lt;&lt;&lt;&lt; 31 DIAS</t>
  </si>
  <si>
    <t>CLASSIFICAÇÃO PERCENTUAL DO IQA PARA DIÓXIDO DE ENXOFRE (SO2)</t>
  </si>
  <si>
    <t>CÁLCULO DAS MÉDIAS DIÁRIAS E IQA PARA PARTÍCULAS INALÁVEIS &lt; 2,5 µm (PM2,5) - CONAMA 491/18</t>
  </si>
  <si>
    <t>PARTÍCULAS INALÁVEIS (PM2,5)</t>
  </si>
  <si>
    <t>Padrão Intermediário I (CONAMA 491/18) - 60 µg/m³</t>
  </si>
  <si>
    <t>CLASSIFICAÇÃO PERCENTUAL DO IQA PARA PARTÍCULAS INALÁVEIS &lt;2,5 µm (PM2,5)</t>
  </si>
  <si>
    <t>CÁLCULO DAS MÉDIAS DIÁRIAS E IQA PARA PARTÍCULAS INALÁVEIS &lt; 10 µm (PM10) - CONAMA 491/18</t>
  </si>
  <si>
    <t>PARTÍCULAS INALÁVEIS (PM10)</t>
  </si>
  <si>
    <t>Padrão Intermediário I (CONAMA 491/18) - 120 µg/m³</t>
  </si>
  <si>
    <t>CLASSIFICAÇÃO PERCENTUAL DO IQA PARA PARTÍCULAS INALÁVEIS &lt;10 µm (PM10)</t>
  </si>
  <si>
    <t>MÊS: DEZEMBRO DE 2020</t>
  </si>
  <si>
    <t>0.29*</t>
  </si>
  <si>
    <t>0.00*</t>
  </si>
  <si>
    <t>0.01*</t>
  </si>
  <si>
    <t>0.05*</t>
  </si>
  <si>
    <t>0.11*</t>
  </si>
  <si>
    <t>0.15*</t>
  </si>
  <si>
    <r>
      <rPr>
        <b/>
        <sz val="11"/>
        <color theme="1"/>
        <rFont val="Calibri"/>
        <family val="2"/>
        <scheme val="minor"/>
      </rPr>
      <t xml:space="preserve">26/11/2020 </t>
    </r>
    <r>
      <rPr>
        <sz val="11"/>
        <color theme="1"/>
        <rFont val="Calibri"/>
        <family val="2"/>
        <scheme val="minor"/>
      </rPr>
      <t>-</t>
    </r>
    <r>
      <rPr>
        <b/>
        <sz val="11"/>
        <color theme="1"/>
        <rFont val="Calibri"/>
        <family val="2"/>
        <scheme val="minor"/>
      </rPr>
      <t xml:space="preserve"> Analisador de CO desligado e aguardando peça para reparo inloco.</t>
    </r>
  </si>
  <si>
    <t>0.10*</t>
  </si>
  <si>
    <t>0.12*</t>
  </si>
  <si>
    <t>0.13*</t>
  </si>
  <si>
    <t>0.16*</t>
  </si>
  <si>
    <t>0.19*</t>
  </si>
  <si>
    <t>0.25*</t>
  </si>
  <si>
    <t>-9999.=</t>
  </si>
  <si>
    <t>0.11x</t>
  </si>
  <si>
    <t>0.15&lt;</t>
  </si>
  <si>
    <t>0.32&lt;</t>
  </si>
  <si>
    <t>21.90&lt;</t>
  </si>
  <si>
    <t>20.69&lt;</t>
  </si>
  <si>
    <t>2.15&lt;</t>
  </si>
  <si>
    <t>1.11&lt;</t>
  </si>
  <si>
    <t>3.26&lt;</t>
  </si>
  <si>
    <t>2.36&lt;</t>
  </si>
  <si>
    <t>1.98&lt;</t>
  </si>
  <si>
    <t>4.34&lt;</t>
  </si>
  <si>
    <t>1.72&lt;</t>
  </si>
  <si>
    <t>4.54&lt;</t>
  </si>
  <si>
    <r>
      <rPr>
        <b/>
        <sz val="11"/>
        <color theme="1"/>
        <rFont val="Calibri"/>
        <family val="2"/>
        <scheme val="minor"/>
      </rPr>
      <t>02/12/2020 -</t>
    </r>
    <r>
      <rPr>
        <sz val="11"/>
        <color theme="1"/>
        <rFont val="Calibri"/>
        <family val="2"/>
        <scheme val="minor"/>
      </rPr>
      <t xml:space="preserve"> Limpeza e teste no sensor pluviométrico.</t>
    </r>
  </si>
  <si>
    <r>
      <rPr>
        <b/>
        <sz val="11"/>
        <color theme="1"/>
        <rFont val="Calibri"/>
        <family val="2"/>
        <scheme val="minor"/>
      </rPr>
      <t>02/12/2020</t>
    </r>
    <r>
      <rPr>
        <sz val="11"/>
        <color theme="1"/>
        <rFont val="Calibri"/>
        <family val="2"/>
        <scheme val="minor"/>
      </rPr>
      <t xml:space="preserve"> - Limpeza e verificação dos monitores de particulado.</t>
    </r>
  </si>
  <si>
    <r>
      <rPr>
        <b/>
        <sz val="11"/>
        <color theme="1"/>
        <rFont val="Calibri"/>
        <family val="2"/>
        <scheme val="minor"/>
      </rPr>
      <t>02/12/2020</t>
    </r>
    <r>
      <rPr>
        <sz val="11"/>
        <color theme="1"/>
        <rFont val="Calibri"/>
        <family val="2"/>
        <scheme val="minor"/>
      </rPr>
      <t xml:space="preserve"> - Calibração mensal dos analisadores de O3, CO, Nox e SO2.</t>
    </r>
  </si>
  <si>
    <t>0.07x</t>
  </si>
  <si>
    <t>26.4&lt;</t>
  </si>
  <si>
    <t>26.6&lt;</t>
  </si>
  <si>
    <t>74.9&lt;</t>
  </si>
  <si>
    <t>1007.4&lt;</t>
  </si>
  <si>
    <t>3.&lt;</t>
  </si>
  <si>
    <t>2.63&lt;</t>
  </si>
  <si>
    <t>54.56&lt;</t>
  </si>
  <si>
    <t>0.0&lt;</t>
  </si>
  <si>
    <t>27.4&lt;</t>
  </si>
  <si>
    <t>29.2&lt;</t>
  </si>
  <si>
    <t>57.5&lt;</t>
  </si>
  <si>
    <t>1010.7&lt;</t>
  </si>
  <si>
    <t>528.&lt;</t>
  </si>
  <si>
    <t>5.22&lt;</t>
  </si>
  <si>
    <t>74.24&lt;</t>
  </si>
  <si>
    <t>27.1&lt;</t>
  </si>
  <si>
    <t>14.92&lt;</t>
  </si>
  <si>
    <t>0.10&lt;</t>
  </si>
  <si>
    <t>3.91f</t>
  </si>
  <si>
    <t>6.01f</t>
  </si>
  <si>
    <t>9.92f</t>
  </si>
  <si>
    <t>0.62&lt;</t>
  </si>
  <si>
    <t>27.0&lt;</t>
  </si>
  <si>
    <t>79.0&lt;</t>
  </si>
  <si>
    <t>1009.6&lt;</t>
  </si>
  <si>
    <t>477.&lt;</t>
  </si>
  <si>
    <t>2.34&lt;</t>
  </si>
  <si>
    <t>106.92&lt;</t>
  </si>
  <si>
    <t>0.1&lt;</t>
  </si>
  <si>
    <r>
      <rPr>
        <b/>
        <sz val="11"/>
        <color theme="1"/>
        <rFont val="Calibri"/>
        <family val="2"/>
        <scheme val="minor"/>
      </rPr>
      <t>08/12/2020 -</t>
    </r>
    <r>
      <rPr>
        <sz val="11"/>
        <color theme="1"/>
        <rFont val="Calibri"/>
        <family val="2"/>
        <scheme val="minor"/>
      </rPr>
      <t xml:space="preserve"> Travamento do datalogger.</t>
    </r>
  </si>
  <si>
    <r>
      <rPr>
        <b/>
        <sz val="11"/>
        <color theme="1"/>
        <rFont val="Calibri"/>
        <family val="2"/>
        <scheme val="minor"/>
      </rPr>
      <t>08/12/2020</t>
    </r>
    <r>
      <rPr>
        <sz val="11"/>
        <color theme="1"/>
        <rFont val="Calibri"/>
        <family val="2"/>
        <scheme val="minor"/>
      </rPr>
      <t xml:space="preserve"> - Background (ajuste do zero) do analisador de CO.</t>
    </r>
  </si>
  <si>
    <r>
      <rPr>
        <b/>
        <sz val="11"/>
        <color theme="1"/>
        <rFont val="Calibri"/>
        <family val="2"/>
        <scheme val="minor"/>
      </rPr>
      <t xml:space="preserve">17/12/2020 </t>
    </r>
    <r>
      <rPr>
        <sz val="11"/>
        <color theme="1"/>
        <rFont val="Calibri"/>
        <family val="2"/>
        <scheme val="minor"/>
      </rPr>
      <t>- Troca da fita do BAM PM2,5.</t>
    </r>
  </si>
  <si>
    <r>
      <rPr>
        <b/>
        <sz val="11"/>
        <color theme="1"/>
        <rFont val="Calibri"/>
        <family val="2"/>
        <scheme val="minor"/>
      </rPr>
      <t xml:space="preserve">28/12/2020 </t>
    </r>
    <r>
      <rPr>
        <sz val="11"/>
        <color theme="1"/>
        <rFont val="Calibri"/>
        <family val="2"/>
        <scheme val="minor"/>
      </rPr>
      <t>- Restabelecimento do sistema.</t>
    </r>
  </si>
  <si>
    <r>
      <rPr>
        <b/>
        <sz val="11"/>
        <color theme="1"/>
        <rFont val="Calibri"/>
        <family val="2"/>
        <scheme val="minor"/>
      </rPr>
      <t xml:space="preserve">25 a 28/12/2020 </t>
    </r>
    <r>
      <rPr>
        <sz val="11"/>
        <color theme="1"/>
        <rFont val="Calibri"/>
        <family val="2"/>
        <scheme val="minor"/>
      </rPr>
      <t>- Travamento do datalogger.</t>
    </r>
  </si>
  <si>
    <r>
      <rPr>
        <b/>
        <sz val="11"/>
        <color theme="1"/>
        <rFont val="Calibri"/>
        <family val="2"/>
        <scheme val="minor"/>
      </rPr>
      <t xml:space="preserve">30/12/2020 - </t>
    </r>
    <r>
      <rPr>
        <sz val="11"/>
        <color theme="1"/>
        <rFont val="Calibri"/>
        <family val="2"/>
        <scheme val="minor"/>
      </rPr>
      <t>Queda de energia.</t>
    </r>
  </si>
  <si>
    <r>
      <rPr>
        <b/>
        <sz val="11"/>
        <color theme="1"/>
        <rFont val="Calibri"/>
        <family val="2"/>
        <scheme val="minor"/>
      </rPr>
      <t xml:space="preserve">03/12/2020 </t>
    </r>
    <r>
      <rPr>
        <sz val="11"/>
        <color theme="1"/>
        <rFont val="Calibri"/>
        <family val="2"/>
        <scheme val="minor"/>
      </rPr>
      <t>- Travamento do datalogger.</t>
    </r>
  </si>
  <si>
    <r>
      <rPr>
        <b/>
        <sz val="11"/>
        <color theme="1"/>
        <rFont val="Calibri"/>
        <family val="2"/>
        <scheme val="minor"/>
      </rPr>
      <t>17/12/2020</t>
    </r>
    <r>
      <rPr>
        <sz val="11"/>
        <color theme="1"/>
        <rFont val="Calibri"/>
        <family val="2"/>
        <scheme val="minor"/>
      </rPr>
      <t xml:space="preserve"> - Travamento do datalogger.</t>
    </r>
  </si>
  <si>
    <r>
      <rPr>
        <b/>
        <sz val="11"/>
        <color theme="1"/>
        <rFont val="Calibri"/>
        <family val="2"/>
        <scheme val="minor"/>
      </rPr>
      <t>01/12/2020 -</t>
    </r>
    <r>
      <rPr>
        <sz val="11"/>
        <color theme="1"/>
        <rFont val="Calibri"/>
        <family val="2"/>
        <scheme val="minor"/>
      </rPr>
      <t xml:space="preserve"> Intervenção técnica no analisador de CO, com a substituição da peça que chegou da JCTM. O analisador voltou a operar.</t>
    </r>
  </si>
  <si>
    <t xml:space="preserve">   P00 - SEUMA - Secretaria Municipal de Urbanismo e Meio Ambiente - Av. Dep. Paulino Rocha, 1343 - Cajazeiras</t>
  </si>
</sst>
</file>

<file path=xl/styles.xml><?xml version="1.0" encoding="utf-8"?>
<styleSheet xmlns="http://schemas.openxmlformats.org/spreadsheetml/2006/main">
  <numFmts count="4">
    <numFmt numFmtId="164" formatCode="0.0"/>
    <numFmt numFmtId="165" formatCode="dd/mm/yy;@"/>
    <numFmt numFmtId="166" formatCode="0.000"/>
    <numFmt numFmtId="167" formatCode="0.00;[Red]0.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9"/>
      <color rgb="FF0000CC"/>
      <name val="Calibri"/>
      <family val="2"/>
      <scheme val="minor"/>
    </font>
    <font>
      <sz val="9"/>
      <name val="Calibri"/>
      <family val="2"/>
      <scheme val="minor"/>
    </font>
    <font>
      <sz val="9"/>
      <color indexed="81"/>
      <name val="Segoe UI"/>
      <charset val="1"/>
    </font>
    <font>
      <b/>
      <sz val="9"/>
      <color indexed="81"/>
      <name val="Segoe UI"/>
      <charset val="1"/>
    </font>
    <font>
      <b/>
      <sz val="18"/>
      <color theme="3"/>
      <name val="Cambria"/>
      <family val="2"/>
      <scheme val="major"/>
    </font>
    <font>
      <b/>
      <sz val="16"/>
      <name val="Cambria"/>
      <family val="1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215">
    <xf numFmtId="0" fontId="0" fillId="0" borderId="0" xfId="0"/>
    <xf numFmtId="0" fontId="5" fillId="0" borderId="0" xfId="0" applyFont="1" applyAlignment="1">
      <alignment horizontal="center"/>
    </xf>
    <xf numFmtId="20" fontId="5" fillId="0" borderId="0" xfId="0" applyNumberFormat="1" applyFont="1" applyAlignment="1">
      <alignment horizontal="center"/>
    </xf>
    <xf numFmtId="0" fontId="5" fillId="0" borderId="0" xfId="0" applyFont="1"/>
    <xf numFmtId="0" fontId="0" fillId="6" borderId="0" xfId="0" applyFill="1"/>
    <xf numFmtId="0" fontId="7" fillId="0" borderId="0" xfId="0" applyFont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0" fillId="3" borderId="0" xfId="0" applyFill="1"/>
    <xf numFmtId="0" fontId="0" fillId="4" borderId="0" xfId="0" applyFill="1"/>
    <xf numFmtId="0" fontId="0" fillId="6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horizontal="center"/>
    </xf>
    <xf numFmtId="0" fontId="8" fillId="0" borderId="0" xfId="0" applyFont="1"/>
    <xf numFmtId="0" fontId="2" fillId="5" borderId="0" xfId="0" applyFont="1" applyFill="1"/>
    <xf numFmtId="0" fontId="0" fillId="0" borderId="1" xfId="0" applyBorder="1" applyAlignment="1">
      <alignment horizontal="center"/>
    </xf>
    <xf numFmtId="0" fontId="6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0" applyNumberFormat="1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6" fillId="0" borderId="0" xfId="0" applyFont="1" applyAlignment="1" applyProtection="1">
      <alignment horizontal="center"/>
      <protection hidden="1"/>
    </xf>
    <xf numFmtId="10" fontId="6" fillId="0" borderId="0" xfId="0" applyNumberFormat="1" applyFont="1" applyAlignment="1" applyProtection="1">
      <alignment horizontal="center"/>
      <protection hidden="1"/>
    </xf>
    <xf numFmtId="22" fontId="5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2" borderId="0" xfId="0" applyFill="1"/>
    <xf numFmtId="0" fontId="1" fillId="0" borderId="0" xfId="0" applyFont="1"/>
    <xf numFmtId="10" fontId="9" fillId="5" borderId="0" xfId="0" applyNumberFormat="1" applyFont="1" applyFill="1" applyAlignment="1">
      <alignment horizontal="center"/>
    </xf>
    <xf numFmtId="0" fontId="0" fillId="0" borderId="0" xfId="0" applyFont="1"/>
    <xf numFmtId="0" fontId="3" fillId="0" borderId="0" xfId="0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0" borderId="0" xfId="0" applyFill="1" applyBorder="1" applyAlignment="1"/>
    <xf numFmtId="0" fontId="0" fillId="0" borderId="1" xfId="0" applyFill="1" applyBorder="1" applyAlignment="1">
      <alignment horizontal="center"/>
    </xf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1" fillId="0" borderId="5" xfId="0" applyFont="1" applyBorder="1" applyProtection="1">
      <protection hidden="1"/>
    </xf>
    <xf numFmtId="0" fontId="5" fillId="0" borderId="5" xfId="0" applyFont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0" fontId="0" fillId="0" borderId="1" xfId="0" applyNumberFormat="1" applyBorder="1" applyAlignment="1" applyProtection="1">
      <alignment horizontal="center"/>
      <protection hidden="1"/>
    </xf>
    <xf numFmtId="0" fontId="1" fillId="9" borderId="6" xfId="0" applyFont="1" applyFill="1" applyBorder="1" applyAlignment="1">
      <alignment horizontal="center"/>
    </xf>
    <xf numFmtId="0" fontId="1" fillId="9" borderId="1" xfId="0" applyFont="1" applyFill="1" applyBorder="1" applyAlignment="1">
      <alignment horizontal="center"/>
    </xf>
    <xf numFmtId="0" fontId="0" fillId="0" borderId="6" xfId="0" applyBorder="1" applyAlignment="1" applyProtection="1">
      <alignment horizontal="center"/>
      <protection hidden="1"/>
    </xf>
    <xf numFmtId="165" fontId="0" fillId="0" borderId="6" xfId="0" applyNumberFormat="1" applyBorder="1" applyAlignment="1" applyProtection="1">
      <alignment horizontal="center"/>
      <protection locked="0"/>
    </xf>
    <xf numFmtId="0" fontId="0" fillId="0" borderId="9" xfId="0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center"/>
      <protection hidden="1"/>
    </xf>
    <xf numFmtId="2" fontId="0" fillId="0" borderId="9" xfId="0" applyNumberFormat="1" applyBorder="1" applyAlignment="1" applyProtection="1">
      <alignment horizontal="center"/>
      <protection hidden="1"/>
    </xf>
    <xf numFmtId="166" fontId="0" fillId="0" borderId="0" xfId="0" applyNumberFormat="1" applyAlignment="1" applyProtection="1">
      <alignment horizontal="center"/>
      <protection hidden="1"/>
    </xf>
    <xf numFmtId="1" fontId="0" fillId="0" borderId="6" xfId="0" applyNumberFormat="1" applyBorder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165" fontId="0" fillId="0" borderId="7" xfId="0" applyNumberForma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hidden="1"/>
    </xf>
    <xf numFmtId="0" fontId="6" fillId="0" borderId="7" xfId="0" applyFont="1" applyBorder="1" applyAlignment="1" applyProtection="1">
      <alignment horizontal="center"/>
      <protection hidden="1"/>
    </xf>
    <xf numFmtId="2" fontId="0" fillId="0" borderId="10" xfId="0" applyNumberFormat="1" applyBorder="1" applyAlignment="1" applyProtection="1">
      <alignment horizontal="center"/>
      <protection hidden="1"/>
    </xf>
    <xf numFmtId="1" fontId="0" fillId="0" borderId="7" xfId="0" applyNumberForma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0" xfId="0" applyAlignment="1" applyProtection="1">
      <alignment vertical="center" wrapText="1"/>
      <protection hidden="1"/>
    </xf>
    <xf numFmtId="165" fontId="0" fillId="0" borderId="8" xfId="0" applyNumberFormat="1" applyBorder="1" applyAlignment="1" applyProtection="1">
      <alignment horizontal="center"/>
      <protection locked="0"/>
    </xf>
    <xf numFmtId="2" fontId="0" fillId="0" borderId="16" xfId="0" applyNumberFormat="1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22" fontId="0" fillId="0" borderId="7" xfId="0" applyNumberFormat="1" applyBorder="1" applyAlignment="1">
      <alignment horizontal="center"/>
    </xf>
    <xf numFmtId="0" fontId="0" fillId="0" borderId="12" xfId="0" applyBorder="1" applyProtection="1">
      <protection hidden="1"/>
    </xf>
    <xf numFmtId="0" fontId="6" fillId="0" borderId="8" xfId="0" applyFont="1" applyBorder="1" applyAlignment="1" applyProtection="1">
      <alignment horizontal="center"/>
      <protection hidden="1"/>
    </xf>
    <xf numFmtId="22" fontId="0" fillId="0" borderId="8" xfId="0" applyNumberFormat="1" applyBorder="1" applyAlignment="1">
      <alignment horizontal="center"/>
    </xf>
    <xf numFmtId="0" fontId="0" fillId="0" borderId="16" xfId="0" applyBorder="1" applyAlignment="1" applyProtection="1">
      <alignment horizont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0" xfId="0" applyAlignment="1">
      <alignment horizontal="center"/>
    </xf>
    <xf numFmtId="0" fontId="0" fillId="0" borderId="12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3" xfId="0" applyBorder="1"/>
    <xf numFmtId="0" fontId="0" fillId="0" borderId="10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9" xfId="0" applyBorder="1" applyAlignment="1">
      <alignment horizontal="center"/>
    </xf>
    <xf numFmtId="10" fontId="0" fillId="0" borderId="14" xfId="0" applyNumberFormat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10" fontId="0" fillId="0" borderId="16" xfId="0" applyNumberFormat="1" applyBorder="1" applyAlignment="1">
      <alignment horizontal="center"/>
    </xf>
    <xf numFmtId="0" fontId="1" fillId="0" borderId="5" xfId="0" applyFont="1" applyBorder="1" applyAlignment="1" applyProtection="1">
      <alignment horizontal="center"/>
      <protection hidden="1"/>
    </xf>
    <xf numFmtId="0" fontId="1" fillId="9" borderId="9" xfId="0" applyFont="1" applyFill="1" applyBorder="1" applyAlignment="1">
      <alignment horizontal="center"/>
    </xf>
    <xf numFmtId="14" fontId="0" fillId="0" borderId="6" xfId="0" applyNumberFormat="1" applyBorder="1" applyAlignment="1">
      <alignment horizontal="center"/>
    </xf>
    <xf numFmtId="14" fontId="0" fillId="0" borderId="7" xfId="0" applyNumberFormat="1" applyBorder="1" applyAlignment="1">
      <alignment horizontal="center"/>
    </xf>
    <xf numFmtId="14" fontId="0" fillId="0" borderId="8" xfId="0" applyNumberFormat="1" applyBorder="1" applyAlignment="1">
      <alignment horizontal="center"/>
    </xf>
    <xf numFmtId="1" fontId="0" fillId="0" borderId="8" xfId="0" applyNumberFormat="1" applyBorder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center"/>
      <protection hidden="1"/>
    </xf>
    <xf numFmtId="0" fontId="0" fillId="0" borderId="13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hidden="1"/>
    </xf>
    <xf numFmtId="22" fontId="0" fillId="0" borderId="12" xfId="0" applyNumberFormat="1" applyBorder="1" applyAlignment="1">
      <alignment horizontal="center"/>
    </xf>
    <xf numFmtId="166" fontId="0" fillId="0" borderId="13" xfId="0" applyNumberFormat="1" applyBorder="1" applyAlignment="1" applyProtection="1">
      <alignment horizontal="center"/>
      <protection hidden="1"/>
    </xf>
    <xf numFmtId="22" fontId="0" fillId="0" borderId="0" xfId="0" applyNumberFormat="1" applyAlignment="1">
      <alignment horizontal="center"/>
    </xf>
    <xf numFmtId="2" fontId="0" fillId="0" borderId="15" xfId="0" applyNumberFormat="1" applyBorder="1" applyAlignment="1" applyProtection="1">
      <alignment horizontal="center"/>
      <protection hidden="1"/>
    </xf>
    <xf numFmtId="166" fontId="0" fillId="0" borderId="14" xfId="0" applyNumberFormat="1" applyBorder="1" applyAlignment="1" applyProtection="1">
      <alignment horizontal="center"/>
      <protection hidden="1"/>
    </xf>
    <xf numFmtId="166" fontId="0" fillId="0" borderId="15" xfId="0" applyNumberFormat="1" applyBorder="1" applyAlignment="1" applyProtection="1">
      <alignment horizontal="center"/>
      <protection hidden="1"/>
    </xf>
    <xf numFmtId="2" fontId="0" fillId="0" borderId="12" xfId="0" applyNumberFormat="1" applyBorder="1" applyAlignment="1" applyProtection="1">
      <alignment horizontal="center"/>
      <protection hidden="1"/>
    </xf>
    <xf numFmtId="166" fontId="0" fillId="0" borderId="11" xfId="0" applyNumberFormat="1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166" fontId="0" fillId="0" borderId="12" xfId="0" applyNumberFormat="1" applyBorder="1" applyAlignment="1" applyProtection="1">
      <alignment horizontal="center"/>
      <protection hidden="1"/>
    </xf>
    <xf numFmtId="0" fontId="1" fillId="2" borderId="2" xfId="0" applyFont="1" applyFill="1" applyBorder="1" applyProtection="1">
      <protection hidden="1"/>
    </xf>
    <xf numFmtId="0" fontId="0" fillId="2" borderId="4" xfId="0" applyFill="1" applyBorder="1" applyProtection="1">
      <protection hidden="1"/>
    </xf>
    <xf numFmtId="0" fontId="1" fillId="9" borderId="2" xfId="0" applyFont="1" applyFill="1" applyBorder="1" applyProtection="1">
      <protection hidden="1"/>
    </xf>
    <xf numFmtId="0" fontId="0" fillId="9" borderId="4" xfId="0" applyFill="1" applyBorder="1" applyProtection="1">
      <protection hidden="1"/>
    </xf>
    <xf numFmtId="22" fontId="0" fillId="0" borderId="13" xfId="0" applyNumberFormat="1" applyBorder="1" applyAlignment="1" applyProtection="1">
      <alignment horizontal="center"/>
      <protection locked="0"/>
    </xf>
    <xf numFmtId="0" fontId="7" fillId="0" borderId="6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7" fontId="0" fillId="0" borderId="0" xfId="0" applyNumberFormat="1" applyAlignment="1" applyProtection="1">
      <alignment horizontal="center"/>
      <protection hidden="1"/>
    </xf>
    <xf numFmtId="22" fontId="0" fillId="0" borderId="14" xfId="0" applyNumberFormat="1" applyBorder="1" applyAlignment="1" applyProtection="1">
      <alignment horizontal="center"/>
      <protection locked="0"/>
    </xf>
    <xf numFmtId="0" fontId="5" fillId="2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6" fillId="7" borderId="0" xfId="0" applyFont="1" applyFill="1" applyAlignment="1">
      <alignment horizontal="center"/>
    </xf>
    <xf numFmtId="0" fontId="5" fillId="7" borderId="0" xfId="0" applyFont="1" applyFill="1" applyAlignment="1">
      <alignment horizontal="center"/>
    </xf>
    <xf numFmtId="0" fontId="6" fillId="4" borderId="0" xfId="0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164" fontId="6" fillId="4" borderId="0" xfId="0" applyNumberFormat="1" applyFont="1" applyFill="1" applyAlignment="1">
      <alignment horizontal="center"/>
    </xf>
    <xf numFmtId="0" fontId="0" fillId="4" borderId="10" xfId="0" applyFill="1" applyBorder="1" applyAlignment="1" applyProtection="1">
      <alignment horizontal="center"/>
      <protection hidden="1"/>
    </xf>
    <xf numFmtId="0" fontId="6" fillId="2" borderId="7" xfId="0" applyFont="1" applyFill="1" applyBorder="1" applyAlignment="1" applyProtection="1">
      <alignment horizontal="center"/>
      <protection hidden="1"/>
    </xf>
    <xf numFmtId="0" fontId="6" fillId="3" borderId="7" xfId="0" applyFont="1" applyFill="1" applyBorder="1" applyAlignment="1" applyProtection="1">
      <alignment horizontal="center"/>
      <protection hidden="1"/>
    </xf>
    <xf numFmtId="0" fontId="6" fillId="2" borderId="6" xfId="0" applyFont="1" applyFill="1" applyBorder="1" applyAlignment="1" applyProtection="1">
      <alignment horizontal="center"/>
      <protection hidden="1"/>
    </xf>
    <xf numFmtId="0" fontId="6" fillId="4" borderId="7" xfId="0" applyFont="1" applyFill="1" applyBorder="1" applyAlignment="1" applyProtection="1">
      <alignment horizontal="center"/>
      <protection hidden="1"/>
    </xf>
    <xf numFmtId="0" fontId="0" fillId="4" borderId="7" xfId="0" applyFill="1" applyBorder="1" applyAlignment="1" applyProtection="1">
      <alignment horizontal="center"/>
      <protection hidden="1"/>
    </xf>
    <xf numFmtId="2" fontId="0" fillId="4" borderId="0" xfId="0" applyNumberFormat="1" applyFill="1" applyAlignment="1" applyProtection="1">
      <alignment horizontal="center"/>
      <protection hidden="1"/>
    </xf>
    <xf numFmtId="166" fontId="0" fillId="4" borderId="13" xfId="0" applyNumberFormat="1" applyFill="1" applyBorder="1" applyAlignment="1" applyProtection="1">
      <alignment horizontal="center"/>
      <protection hidden="1"/>
    </xf>
    <xf numFmtId="0" fontId="0" fillId="4" borderId="0" xfId="0" applyFill="1" applyAlignment="1" applyProtection="1">
      <alignment horizontal="center"/>
      <protection hidden="1"/>
    </xf>
    <xf numFmtId="166" fontId="0" fillId="4" borderId="0" xfId="0" applyNumberFormat="1" applyFill="1" applyAlignment="1" applyProtection="1">
      <alignment horizontal="center"/>
      <protection hidden="1"/>
    </xf>
    <xf numFmtId="1" fontId="0" fillId="4" borderId="7" xfId="0" applyNumberFormat="1" applyFill="1" applyBorder="1" applyAlignment="1" applyProtection="1">
      <alignment horizontal="center"/>
      <protection hidden="1"/>
    </xf>
    <xf numFmtId="0" fontId="16" fillId="0" borderId="0" xfId="0" applyFont="1" applyAlignment="1">
      <alignment horizontal="center"/>
    </xf>
    <xf numFmtId="1" fontId="16" fillId="0" borderId="0" xfId="0" applyNumberFormat="1" applyFont="1" applyFill="1" applyAlignment="1">
      <alignment horizontal="center"/>
    </xf>
    <xf numFmtId="164" fontId="16" fillId="0" borderId="0" xfId="0" applyNumberFormat="1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1" fontId="17" fillId="7" borderId="0" xfId="0" applyNumberFormat="1" applyFont="1" applyFill="1" applyAlignment="1">
      <alignment horizontal="center"/>
    </xf>
    <xf numFmtId="164" fontId="17" fillId="7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" fontId="6" fillId="2" borderId="0" xfId="0" applyNumberFormat="1" applyFont="1" applyFill="1" applyAlignment="1">
      <alignment horizontal="center"/>
    </xf>
    <xf numFmtId="164" fontId="6" fillId="2" borderId="0" xfId="0" applyNumberFormat="1" applyFont="1" applyFill="1" applyAlignment="1">
      <alignment horizontal="center"/>
    </xf>
    <xf numFmtId="1" fontId="6" fillId="7" borderId="0" xfId="0" applyNumberFormat="1" applyFont="1" applyFill="1" applyAlignment="1">
      <alignment horizontal="center"/>
    </xf>
    <xf numFmtId="164" fontId="6" fillId="7" borderId="0" xfId="0" applyNumberFormat="1" applyFont="1" applyFill="1" applyAlignment="1">
      <alignment horizontal="center"/>
    </xf>
    <xf numFmtId="1" fontId="6" fillId="3" borderId="0" xfId="0" applyNumberFormat="1" applyFont="1" applyFill="1" applyAlignment="1">
      <alignment horizontal="center"/>
    </xf>
    <xf numFmtId="164" fontId="6" fillId="3" borderId="0" xfId="0" applyNumberFormat="1" applyFont="1" applyFill="1" applyAlignment="1">
      <alignment horizontal="center"/>
    </xf>
    <xf numFmtId="2" fontId="16" fillId="0" borderId="0" xfId="0" applyNumberFormat="1" applyFont="1" applyFill="1" applyAlignment="1">
      <alignment horizontal="center"/>
    </xf>
    <xf numFmtId="166" fontId="16" fillId="0" borderId="0" xfId="0" applyNumberFormat="1" applyFont="1" applyFill="1" applyAlignment="1">
      <alignment horizontal="center"/>
    </xf>
    <xf numFmtId="0" fontId="0" fillId="2" borderId="7" xfId="0" applyFill="1" applyBorder="1" applyAlignment="1" applyProtection="1">
      <alignment horizontal="center"/>
      <protection hidden="1"/>
    </xf>
    <xf numFmtId="2" fontId="0" fillId="2" borderId="0" xfId="0" applyNumberFormat="1" applyFill="1" applyAlignment="1" applyProtection="1">
      <alignment horizontal="center"/>
      <protection hidden="1"/>
    </xf>
    <xf numFmtId="166" fontId="0" fillId="2" borderId="13" xfId="0" applyNumberFormat="1" applyFill="1" applyBorder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/>
      <protection hidden="1"/>
    </xf>
    <xf numFmtId="166" fontId="0" fillId="2" borderId="0" xfId="0" applyNumberFormat="1" applyFill="1" applyAlignment="1" applyProtection="1">
      <alignment horizontal="center"/>
      <protection hidden="1"/>
    </xf>
    <xf numFmtId="0" fontId="0" fillId="2" borderId="10" xfId="0" applyFill="1" applyBorder="1" applyAlignment="1" applyProtection="1">
      <alignment horizontal="center"/>
      <protection hidden="1"/>
    </xf>
    <xf numFmtId="1" fontId="0" fillId="2" borderId="7" xfId="0" applyNumberFormat="1" applyFill="1" applyBorder="1" applyAlignment="1" applyProtection="1">
      <alignment horizontal="center"/>
      <protection hidden="1"/>
    </xf>
    <xf numFmtId="14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4" fillId="8" borderId="0" xfId="0" applyNumberFormat="1" applyFont="1" applyFill="1" applyAlignment="1" applyProtection="1">
      <alignment horizontal="center"/>
      <protection hidden="1"/>
    </xf>
    <xf numFmtId="0" fontId="1" fillId="8" borderId="0" xfId="0" applyFont="1" applyFill="1" applyAlignment="1" applyProtection="1">
      <alignment horizontal="center"/>
      <protection hidden="1"/>
    </xf>
    <xf numFmtId="14" fontId="4" fillId="6" borderId="0" xfId="0" applyNumberFormat="1" applyFont="1" applyFill="1" applyAlignment="1" applyProtection="1">
      <alignment horizontal="center"/>
      <protection hidden="1"/>
    </xf>
    <xf numFmtId="0" fontId="1" fillId="6" borderId="0" xfId="0" applyFont="1" applyFill="1" applyAlignment="1" applyProtection="1">
      <alignment horizontal="center"/>
      <protection hidden="1"/>
    </xf>
    <xf numFmtId="14" fontId="4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4" fontId="4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4" fontId="4" fillId="7" borderId="0" xfId="0" applyNumberFormat="1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9" fillId="5" borderId="0" xfId="0" applyFont="1" applyFill="1" applyAlignment="1">
      <alignment horizontal="center"/>
    </xf>
    <xf numFmtId="0" fontId="1" fillId="0" borderId="0" xfId="0" applyFont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2" borderId="0" xfId="0" applyFill="1" applyAlignment="1">
      <alignment horizontal="left"/>
    </xf>
    <xf numFmtId="0" fontId="1" fillId="6" borderId="0" xfId="0" applyFont="1" applyFill="1" applyAlignment="1">
      <alignment horizontal="center"/>
    </xf>
    <xf numFmtId="0" fontId="0" fillId="0" borderId="11" xfId="0" applyBorder="1" applyAlignment="1" applyProtection="1">
      <alignment vertical="center" wrapText="1"/>
      <protection hidden="1"/>
    </xf>
    <xf numFmtId="0" fontId="0" fillId="0" borderId="12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5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0" fontId="0" fillId="0" borderId="2" xfId="0" applyBorder="1" applyAlignment="1" applyProtection="1">
      <alignment vertical="center" wrapText="1"/>
      <protection hidden="1"/>
    </xf>
    <xf numFmtId="0" fontId="0" fillId="0" borderId="3" xfId="0" applyBorder="1" applyAlignment="1" applyProtection="1">
      <alignment vertical="center" wrapText="1"/>
      <protection hidden="1"/>
    </xf>
    <xf numFmtId="0" fontId="0" fillId="0" borderId="4" xfId="0" applyBorder="1" applyAlignment="1" applyProtection="1">
      <alignment vertical="center" wrapTex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3" xfId="0" applyFill="1" applyBorder="1" applyAlignment="1" applyProtection="1">
      <alignment horizontal="center" vertical="center"/>
      <protection hidden="1"/>
    </xf>
    <xf numFmtId="0" fontId="0" fillId="2" borderId="4" xfId="0" applyFill="1" applyBorder="1" applyAlignment="1" applyProtection="1">
      <alignment horizontal="center" vertical="center"/>
      <protection hidden="1"/>
    </xf>
    <xf numFmtId="0" fontId="0" fillId="0" borderId="2" xfId="0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 vertical="center" wrapText="1"/>
      <protection hidden="1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6" xfId="0" applyBorder="1" applyAlignment="1">
      <alignment horizontal="center" wrapText="1"/>
    </xf>
    <xf numFmtId="0" fontId="0" fillId="0" borderId="8" xfId="0" applyBorder="1" applyAlignment="1">
      <alignment wrapText="1"/>
    </xf>
    <xf numFmtId="0" fontId="0" fillId="10" borderId="6" xfId="0" applyFill="1" applyBorder="1" applyAlignment="1">
      <alignment horizontal="center" wrapText="1"/>
    </xf>
    <xf numFmtId="0" fontId="0" fillId="10" borderId="8" xfId="0" applyFill="1" applyBorder="1" applyAlignment="1">
      <alignment horizontal="center" wrapText="1"/>
    </xf>
    <xf numFmtId="0" fontId="0" fillId="0" borderId="6" xfId="0" applyBorder="1" applyAlignment="1" applyProtection="1">
      <alignment horizontal="center" vertical="center" wrapText="1"/>
      <protection hidden="1"/>
    </xf>
    <xf numFmtId="0" fontId="0" fillId="0" borderId="8" xfId="0" applyBorder="1" applyAlignment="1">
      <alignment vertical="center" wrapText="1"/>
    </xf>
    <xf numFmtId="0" fontId="0" fillId="0" borderId="7" xfId="0" applyBorder="1" applyAlignment="1" applyProtection="1">
      <alignment horizontal="center" vertical="center" wrapText="1"/>
      <protection hidden="1"/>
    </xf>
    <xf numFmtId="0" fontId="0" fillId="0" borderId="8" xfId="0" applyBorder="1" applyAlignment="1" applyProtection="1">
      <alignment horizontal="center" vertical="center" wrapText="1"/>
      <protection hidden="1"/>
    </xf>
    <xf numFmtId="0" fontId="13" fillId="0" borderId="11" xfId="0" applyFont="1" applyBorder="1" applyAlignment="1" applyProtection="1">
      <alignment horizontal="center" vertical="center" wrapText="1"/>
      <protection hidden="1"/>
    </xf>
    <xf numFmtId="0" fontId="13" fillId="0" borderId="12" xfId="0" applyFont="1" applyBorder="1" applyAlignment="1" applyProtection="1">
      <alignment horizontal="center" vertical="center" wrapText="1"/>
      <protection hidden="1"/>
    </xf>
    <xf numFmtId="0" fontId="13" fillId="0" borderId="9" xfId="0" applyFont="1" applyBorder="1" applyAlignment="1" applyProtection="1">
      <alignment horizontal="center" vertical="center" wrapText="1"/>
      <protection hidden="1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wrapText="1"/>
    </xf>
    <xf numFmtId="0" fontId="0" fillId="0" borderId="7" xfId="0" applyBorder="1" applyAlignment="1">
      <alignment vertical="center" wrapText="1"/>
    </xf>
    <xf numFmtId="0" fontId="0" fillId="0" borderId="6" xfId="0" applyBorder="1" applyAlignment="1" applyProtection="1">
      <alignment horizontal="center" wrapText="1"/>
      <protection hidden="1"/>
    </xf>
    <xf numFmtId="0" fontId="0" fillId="0" borderId="7" xfId="0" applyBorder="1" applyAlignment="1" applyProtection="1">
      <alignment horizontal="center" wrapText="1"/>
      <protection hidden="1"/>
    </xf>
    <xf numFmtId="0" fontId="0" fillId="0" borderId="8" xfId="0" applyBorder="1" applyAlignment="1" applyProtection="1">
      <alignment horizontal="center" wrapText="1"/>
      <protection hidden="1"/>
    </xf>
    <xf numFmtId="0" fontId="21" fillId="11" borderId="17" xfId="1" applyFont="1" applyFill="1" applyBorder="1" applyAlignment="1">
      <alignment horizontal="left"/>
    </xf>
  </cellXfs>
  <cellStyles count="2">
    <cellStyle name="Normal" xfId="0" builtinId="0"/>
    <cellStyle name="Título" xfId="1" builtinId="15"/>
  </cellStyles>
  <dxfs count="716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ont>
        <b val="0"/>
        <i val="0"/>
        <color auto="1"/>
        <name val="Cambria"/>
        <scheme val="none"/>
      </font>
      <fill>
        <patternFill>
          <bgColor rgb="FF92D050"/>
        </patternFill>
      </fill>
    </dxf>
    <dxf>
      <fill>
        <patternFill>
          <bgColor theme="4" tint="0.39994506668294322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theme="5" tint="-0.24994659260841701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 tint="0.59996337778862885"/>
        </patternFill>
      </fill>
    </dxf>
  </dxfs>
  <tableStyles count="0" defaultTableStyle="TableStyleMedium9" defaultPivotStyle="PivotStyleLight16"/>
  <colors>
    <mruColors>
      <color rgb="FF0000CC"/>
      <color rgb="FF666699"/>
      <color rgb="FF99FF33"/>
      <color rgb="FFF5A10B"/>
      <color rgb="FFF60A0A"/>
      <color rgb="FFFFFF66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5.xml"/><Relationship Id="rId13" Type="http://schemas.openxmlformats.org/officeDocument/2006/relationships/chartsheet" Target="chartsheets/sheet6.xml"/><Relationship Id="rId18" Type="http://schemas.openxmlformats.org/officeDocument/2006/relationships/worksheet" Target="worksheets/sheet10.xml"/><Relationship Id="rId26" Type="http://schemas.openxmlformats.org/officeDocument/2006/relationships/chartsheet" Target="chartsheets/sheet12.xml"/><Relationship Id="rId39" Type="http://schemas.openxmlformats.org/officeDocument/2006/relationships/customXml" Target="../customXml/item2.xml"/><Relationship Id="rId3" Type="http://schemas.openxmlformats.org/officeDocument/2006/relationships/chartsheet" Target="chartsheets/sheet1.xml"/><Relationship Id="rId21" Type="http://schemas.openxmlformats.org/officeDocument/2006/relationships/chartsheet" Target="chartsheets/sheet10.xml"/><Relationship Id="rId34" Type="http://schemas.openxmlformats.org/officeDocument/2006/relationships/theme" Target="theme/theme1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7.xml"/><Relationship Id="rId17" Type="http://schemas.openxmlformats.org/officeDocument/2006/relationships/chartsheet" Target="chartsheets/sheet8.xml"/><Relationship Id="rId25" Type="http://schemas.openxmlformats.org/officeDocument/2006/relationships/worksheet" Target="worksheets/sheet14.xml"/><Relationship Id="rId33" Type="http://schemas.openxmlformats.org/officeDocument/2006/relationships/chartsheet" Target="chartsheets/sheet19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9.xml"/><Relationship Id="rId20" Type="http://schemas.openxmlformats.org/officeDocument/2006/relationships/worksheet" Target="worksheets/sheet11.xml"/><Relationship Id="rId29" Type="http://schemas.openxmlformats.org/officeDocument/2006/relationships/chartsheet" Target="chartsheets/sheet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11" Type="http://schemas.openxmlformats.org/officeDocument/2006/relationships/chartsheet" Target="chartsheets/sheet5.xml"/><Relationship Id="rId24" Type="http://schemas.openxmlformats.org/officeDocument/2006/relationships/chartsheet" Target="chartsheets/sheet11.xml"/><Relationship Id="rId32" Type="http://schemas.openxmlformats.org/officeDocument/2006/relationships/chartsheet" Target="chartsheets/sheet18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7.xml"/><Relationship Id="rId23" Type="http://schemas.openxmlformats.org/officeDocument/2006/relationships/worksheet" Target="worksheets/sheet13.xml"/><Relationship Id="rId28" Type="http://schemas.openxmlformats.org/officeDocument/2006/relationships/chartsheet" Target="chartsheets/sheet14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19" Type="http://schemas.openxmlformats.org/officeDocument/2006/relationships/chartsheet" Target="chartsheets/sheet9.xml"/><Relationship Id="rId31" Type="http://schemas.openxmlformats.org/officeDocument/2006/relationships/chartsheet" Target="chartsheets/sheet17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2.xml"/><Relationship Id="rId27" Type="http://schemas.openxmlformats.org/officeDocument/2006/relationships/chartsheet" Target="chartsheets/sheet13.xml"/><Relationship Id="rId30" Type="http://schemas.openxmlformats.org/officeDocument/2006/relationships/chartsheet" Target="chartsheets/sheet16.xml"/><Relationship Id="rId35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3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 Concentrações de Ozônio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9923723395961652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Ozônio [O3]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Parâmetros!$D$2:$D$745</c:f>
              <c:numCache>
                <c:formatCode>General</c:formatCode>
                <c:ptCount val="744"/>
                <c:pt idx="0">
                  <c:v>21.3</c:v>
                </c:pt>
                <c:pt idx="1">
                  <c:v>21.93</c:v>
                </c:pt>
                <c:pt idx="2">
                  <c:v>21.31</c:v>
                </c:pt>
                <c:pt idx="3">
                  <c:v>22.92</c:v>
                </c:pt>
                <c:pt idx="4">
                  <c:v>24.02</c:v>
                </c:pt>
                <c:pt idx="5">
                  <c:v>22.34</c:v>
                </c:pt>
                <c:pt idx="6">
                  <c:v>20.75</c:v>
                </c:pt>
                <c:pt idx="7">
                  <c:v>20.100000000000001</c:v>
                </c:pt>
                <c:pt idx="8">
                  <c:v>20.84</c:v>
                </c:pt>
                <c:pt idx="9">
                  <c:v>24.56</c:v>
                </c:pt>
                <c:pt idx="10">
                  <c:v>26.21</c:v>
                </c:pt>
                <c:pt idx="11">
                  <c:v>26.79</c:v>
                </c:pt>
                <c:pt idx="12">
                  <c:v>25.86</c:v>
                </c:pt>
                <c:pt idx="13">
                  <c:v>24.9</c:v>
                </c:pt>
                <c:pt idx="14">
                  <c:v>25.05</c:v>
                </c:pt>
                <c:pt idx="15">
                  <c:v>24.51</c:v>
                </c:pt>
                <c:pt idx="16">
                  <c:v>23.97</c:v>
                </c:pt>
                <c:pt idx="17">
                  <c:v>22.31</c:v>
                </c:pt>
                <c:pt idx="18">
                  <c:v>20.62</c:v>
                </c:pt>
                <c:pt idx="19">
                  <c:v>22.86</c:v>
                </c:pt>
                <c:pt idx="20">
                  <c:v>19.8</c:v>
                </c:pt>
                <c:pt idx="21">
                  <c:v>20.38</c:v>
                </c:pt>
                <c:pt idx="22">
                  <c:v>22.43</c:v>
                </c:pt>
                <c:pt idx="23">
                  <c:v>22.62</c:v>
                </c:pt>
                <c:pt idx="24">
                  <c:v>21.83</c:v>
                </c:pt>
                <c:pt idx="25">
                  <c:v>21.68</c:v>
                </c:pt>
                <c:pt idx="26">
                  <c:v>21.85</c:v>
                </c:pt>
                <c:pt idx="27">
                  <c:v>21.54</c:v>
                </c:pt>
                <c:pt idx="28">
                  <c:v>21.82</c:v>
                </c:pt>
                <c:pt idx="29">
                  <c:v>21.15</c:v>
                </c:pt>
                <c:pt idx="30">
                  <c:v>19.649999999999999</c:v>
                </c:pt>
                <c:pt idx="31">
                  <c:v>19.190000000000001</c:v>
                </c:pt>
                <c:pt idx="32">
                  <c:v>20.59</c:v>
                </c:pt>
                <c:pt idx="33">
                  <c:v>21.11</c:v>
                </c:pt>
                <c:pt idx="34">
                  <c:v>22.3</c:v>
                </c:pt>
                <c:pt idx="35">
                  <c:v>22.37</c:v>
                </c:pt>
                <c:pt idx="36">
                  <c:v>21.21</c:v>
                </c:pt>
                <c:pt idx="39">
                  <c:v>18.14</c:v>
                </c:pt>
                <c:pt idx="40">
                  <c:v>17.27</c:v>
                </c:pt>
                <c:pt idx="41">
                  <c:v>17.32</c:v>
                </c:pt>
                <c:pt idx="42">
                  <c:v>13.63</c:v>
                </c:pt>
                <c:pt idx="43">
                  <c:v>13.2</c:v>
                </c:pt>
                <c:pt idx="44">
                  <c:v>13.69</c:v>
                </c:pt>
                <c:pt idx="45">
                  <c:v>13.97</c:v>
                </c:pt>
                <c:pt idx="46">
                  <c:v>14.54</c:v>
                </c:pt>
                <c:pt idx="47">
                  <c:v>15.01</c:v>
                </c:pt>
                <c:pt idx="48">
                  <c:v>15.24</c:v>
                </c:pt>
                <c:pt idx="49">
                  <c:v>16.53</c:v>
                </c:pt>
                <c:pt idx="50">
                  <c:v>17.82</c:v>
                </c:pt>
                <c:pt idx="51">
                  <c:v>17.920000000000002</c:v>
                </c:pt>
                <c:pt idx="52">
                  <c:v>17.47</c:v>
                </c:pt>
                <c:pt idx="53">
                  <c:v>17.03</c:v>
                </c:pt>
                <c:pt idx="54">
                  <c:v>16.100000000000001</c:v>
                </c:pt>
                <c:pt idx="55">
                  <c:v>13.9</c:v>
                </c:pt>
                <c:pt idx="56">
                  <c:v>15.24</c:v>
                </c:pt>
                <c:pt idx="57">
                  <c:v>19.34</c:v>
                </c:pt>
                <c:pt idx="58">
                  <c:v>18.43</c:v>
                </c:pt>
                <c:pt idx="59">
                  <c:v>18.25</c:v>
                </c:pt>
                <c:pt idx="60">
                  <c:v>18.39</c:v>
                </c:pt>
                <c:pt idx="61">
                  <c:v>20.852485999999999</c:v>
                </c:pt>
                <c:pt idx="62">
                  <c:v>19.002669999999998</c:v>
                </c:pt>
                <c:pt idx="63">
                  <c:v>20.959441999999999</c:v>
                </c:pt>
                <c:pt idx="64">
                  <c:v>18.325405</c:v>
                </c:pt>
                <c:pt idx="65">
                  <c:v>17.670000000000002</c:v>
                </c:pt>
                <c:pt idx="66">
                  <c:v>14.97</c:v>
                </c:pt>
                <c:pt idx="67">
                  <c:v>12.8</c:v>
                </c:pt>
                <c:pt idx="68">
                  <c:v>14.21</c:v>
                </c:pt>
                <c:pt idx="69">
                  <c:v>13.61</c:v>
                </c:pt>
                <c:pt idx="70">
                  <c:v>14.2</c:v>
                </c:pt>
                <c:pt idx="71">
                  <c:v>14.37</c:v>
                </c:pt>
                <c:pt idx="72">
                  <c:v>15.17</c:v>
                </c:pt>
                <c:pt idx="73">
                  <c:v>16.329999999999998</c:v>
                </c:pt>
                <c:pt idx="74">
                  <c:v>16.59</c:v>
                </c:pt>
                <c:pt idx="75">
                  <c:v>16.54</c:v>
                </c:pt>
                <c:pt idx="76">
                  <c:v>17.690000000000001</c:v>
                </c:pt>
                <c:pt idx="77">
                  <c:v>17.72</c:v>
                </c:pt>
                <c:pt idx="78">
                  <c:v>15.27</c:v>
                </c:pt>
                <c:pt idx="79">
                  <c:v>14.94</c:v>
                </c:pt>
                <c:pt idx="80">
                  <c:v>15.67</c:v>
                </c:pt>
                <c:pt idx="81">
                  <c:v>17.41</c:v>
                </c:pt>
                <c:pt idx="82">
                  <c:v>15.84</c:v>
                </c:pt>
                <c:pt idx="83">
                  <c:v>20.12</c:v>
                </c:pt>
                <c:pt idx="84">
                  <c:v>18.38</c:v>
                </c:pt>
                <c:pt idx="85">
                  <c:v>17.87</c:v>
                </c:pt>
                <c:pt idx="86">
                  <c:v>18.32</c:v>
                </c:pt>
                <c:pt idx="87">
                  <c:v>17.62</c:v>
                </c:pt>
                <c:pt idx="88">
                  <c:v>16.440000000000001</c:v>
                </c:pt>
                <c:pt idx="89">
                  <c:v>15.3</c:v>
                </c:pt>
                <c:pt idx="90">
                  <c:v>13.55</c:v>
                </c:pt>
                <c:pt idx="91">
                  <c:v>15.04</c:v>
                </c:pt>
                <c:pt idx="92">
                  <c:v>14.06</c:v>
                </c:pt>
                <c:pt idx="93">
                  <c:v>17.84</c:v>
                </c:pt>
                <c:pt idx="94">
                  <c:v>18.98</c:v>
                </c:pt>
                <c:pt idx="95">
                  <c:v>16.510000000000002</c:v>
                </c:pt>
                <c:pt idx="96">
                  <c:v>17.309999999999999</c:v>
                </c:pt>
                <c:pt idx="97">
                  <c:v>18.190000000000001</c:v>
                </c:pt>
                <c:pt idx="98">
                  <c:v>19.29</c:v>
                </c:pt>
                <c:pt idx="99">
                  <c:v>19.260000000000002</c:v>
                </c:pt>
                <c:pt idx="100">
                  <c:v>19.27</c:v>
                </c:pt>
                <c:pt idx="101">
                  <c:v>19.059999999999999</c:v>
                </c:pt>
                <c:pt idx="102">
                  <c:v>18.940000000000001</c:v>
                </c:pt>
                <c:pt idx="103">
                  <c:v>18.52</c:v>
                </c:pt>
                <c:pt idx="104">
                  <c:v>18.91</c:v>
                </c:pt>
                <c:pt idx="105">
                  <c:v>19.68</c:v>
                </c:pt>
                <c:pt idx="106">
                  <c:v>20.05</c:v>
                </c:pt>
                <c:pt idx="107">
                  <c:v>20.2</c:v>
                </c:pt>
                <c:pt idx="108">
                  <c:v>20.64</c:v>
                </c:pt>
                <c:pt idx="109">
                  <c:v>20.6</c:v>
                </c:pt>
                <c:pt idx="110">
                  <c:v>19.14</c:v>
                </c:pt>
                <c:pt idx="111">
                  <c:v>18.32</c:v>
                </c:pt>
                <c:pt idx="112">
                  <c:v>18.07</c:v>
                </c:pt>
                <c:pt idx="113">
                  <c:v>18.45</c:v>
                </c:pt>
                <c:pt idx="114">
                  <c:v>16.61</c:v>
                </c:pt>
                <c:pt idx="115">
                  <c:v>14.76</c:v>
                </c:pt>
                <c:pt idx="116">
                  <c:v>16.03</c:v>
                </c:pt>
                <c:pt idx="117">
                  <c:v>17.53</c:v>
                </c:pt>
                <c:pt idx="118">
                  <c:v>17.989999999999998</c:v>
                </c:pt>
                <c:pt idx="119">
                  <c:v>17.96</c:v>
                </c:pt>
                <c:pt idx="120">
                  <c:v>19.09</c:v>
                </c:pt>
                <c:pt idx="121">
                  <c:v>20.62</c:v>
                </c:pt>
                <c:pt idx="122">
                  <c:v>19.75</c:v>
                </c:pt>
                <c:pt idx="123">
                  <c:v>20.41</c:v>
                </c:pt>
                <c:pt idx="124">
                  <c:v>19.89</c:v>
                </c:pt>
                <c:pt idx="125">
                  <c:v>19.34</c:v>
                </c:pt>
                <c:pt idx="126">
                  <c:v>19.91</c:v>
                </c:pt>
                <c:pt idx="127">
                  <c:v>19.89</c:v>
                </c:pt>
                <c:pt idx="128">
                  <c:v>20.03</c:v>
                </c:pt>
                <c:pt idx="129">
                  <c:v>19.670000000000002</c:v>
                </c:pt>
                <c:pt idx="130">
                  <c:v>21.57</c:v>
                </c:pt>
                <c:pt idx="131">
                  <c:v>21.08</c:v>
                </c:pt>
                <c:pt idx="132">
                  <c:v>20.57</c:v>
                </c:pt>
                <c:pt idx="133">
                  <c:v>21.47</c:v>
                </c:pt>
                <c:pt idx="134">
                  <c:v>21.41</c:v>
                </c:pt>
                <c:pt idx="135">
                  <c:v>19.809999999999999</c:v>
                </c:pt>
                <c:pt idx="136">
                  <c:v>18.77</c:v>
                </c:pt>
                <c:pt idx="137">
                  <c:v>20.100000000000001</c:v>
                </c:pt>
                <c:pt idx="138">
                  <c:v>20.170000000000002</c:v>
                </c:pt>
                <c:pt idx="139">
                  <c:v>17.579999999999998</c:v>
                </c:pt>
                <c:pt idx="140">
                  <c:v>16.18</c:v>
                </c:pt>
                <c:pt idx="141">
                  <c:v>17.32</c:v>
                </c:pt>
                <c:pt idx="142">
                  <c:v>18.66</c:v>
                </c:pt>
                <c:pt idx="143">
                  <c:v>17.899999999999999</c:v>
                </c:pt>
                <c:pt idx="144">
                  <c:v>18.14</c:v>
                </c:pt>
                <c:pt idx="145">
                  <c:v>17.739999999999998</c:v>
                </c:pt>
                <c:pt idx="146">
                  <c:v>17.39</c:v>
                </c:pt>
                <c:pt idx="147">
                  <c:v>17.54</c:v>
                </c:pt>
                <c:pt idx="148">
                  <c:v>17.22</c:v>
                </c:pt>
                <c:pt idx="149">
                  <c:v>15.75</c:v>
                </c:pt>
                <c:pt idx="150">
                  <c:v>14.17</c:v>
                </c:pt>
                <c:pt idx="151">
                  <c:v>12.17</c:v>
                </c:pt>
                <c:pt idx="152">
                  <c:v>16.87</c:v>
                </c:pt>
                <c:pt idx="153">
                  <c:v>17.489999999999998</c:v>
                </c:pt>
                <c:pt idx="154">
                  <c:v>16.8</c:v>
                </c:pt>
                <c:pt idx="155">
                  <c:v>17.38</c:v>
                </c:pt>
                <c:pt idx="156">
                  <c:v>18.23</c:v>
                </c:pt>
                <c:pt idx="157">
                  <c:v>18.28</c:v>
                </c:pt>
                <c:pt idx="158">
                  <c:v>17.37</c:v>
                </c:pt>
                <c:pt idx="159">
                  <c:v>17.11</c:v>
                </c:pt>
                <c:pt idx="160">
                  <c:v>15.86</c:v>
                </c:pt>
                <c:pt idx="161">
                  <c:v>14.97</c:v>
                </c:pt>
                <c:pt idx="162">
                  <c:v>11.88</c:v>
                </c:pt>
                <c:pt idx="163">
                  <c:v>12.15</c:v>
                </c:pt>
                <c:pt idx="164">
                  <c:v>12.24</c:v>
                </c:pt>
                <c:pt idx="165">
                  <c:v>13.24</c:v>
                </c:pt>
                <c:pt idx="166">
                  <c:v>14.88</c:v>
                </c:pt>
                <c:pt idx="167">
                  <c:v>16.98</c:v>
                </c:pt>
                <c:pt idx="168">
                  <c:v>18.03</c:v>
                </c:pt>
                <c:pt idx="169">
                  <c:v>19.13</c:v>
                </c:pt>
                <c:pt idx="170">
                  <c:v>18.48</c:v>
                </c:pt>
                <c:pt idx="171">
                  <c:v>19.46</c:v>
                </c:pt>
                <c:pt idx="172">
                  <c:v>19.52</c:v>
                </c:pt>
                <c:pt idx="173">
                  <c:v>18.5</c:v>
                </c:pt>
                <c:pt idx="174">
                  <c:v>5.8837570000000001</c:v>
                </c:pt>
                <c:pt idx="175">
                  <c:v>12.165948999999999</c:v>
                </c:pt>
                <c:pt idx="176">
                  <c:v>18.103923999999999</c:v>
                </c:pt>
                <c:pt idx="177">
                  <c:v>19.456097</c:v>
                </c:pt>
                <c:pt idx="178">
                  <c:v>20.68</c:v>
                </c:pt>
                <c:pt idx="179">
                  <c:v>20.62</c:v>
                </c:pt>
                <c:pt idx="180">
                  <c:v>21.68</c:v>
                </c:pt>
                <c:pt idx="181">
                  <c:v>21.46</c:v>
                </c:pt>
                <c:pt idx="182">
                  <c:v>20.8</c:v>
                </c:pt>
                <c:pt idx="183">
                  <c:v>19.75</c:v>
                </c:pt>
                <c:pt idx="184">
                  <c:v>18.43</c:v>
                </c:pt>
                <c:pt idx="185">
                  <c:v>16.809999999999999</c:v>
                </c:pt>
                <c:pt idx="186">
                  <c:v>14.23</c:v>
                </c:pt>
                <c:pt idx="187">
                  <c:v>16.77</c:v>
                </c:pt>
                <c:pt idx="188">
                  <c:v>17.86</c:v>
                </c:pt>
                <c:pt idx="189">
                  <c:v>17.95</c:v>
                </c:pt>
                <c:pt idx="190">
                  <c:v>17.850000000000001</c:v>
                </c:pt>
                <c:pt idx="191">
                  <c:v>19.190000000000001</c:v>
                </c:pt>
                <c:pt idx="192">
                  <c:v>19.8</c:v>
                </c:pt>
                <c:pt idx="193">
                  <c:v>19.899999999999999</c:v>
                </c:pt>
                <c:pt idx="194">
                  <c:v>20.05</c:v>
                </c:pt>
                <c:pt idx="195">
                  <c:v>20.25</c:v>
                </c:pt>
                <c:pt idx="196">
                  <c:v>20.34</c:v>
                </c:pt>
                <c:pt idx="197">
                  <c:v>18.25</c:v>
                </c:pt>
                <c:pt idx="198">
                  <c:v>7.22</c:v>
                </c:pt>
                <c:pt idx="199">
                  <c:v>9.52</c:v>
                </c:pt>
                <c:pt idx="200">
                  <c:v>16.61</c:v>
                </c:pt>
                <c:pt idx="201">
                  <c:v>21.3</c:v>
                </c:pt>
                <c:pt idx="202">
                  <c:v>21.62</c:v>
                </c:pt>
                <c:pt idx="203">
                  <c:v>22.25</c:v>
                </c:pt>
                <c:pt idx="204">
                  <c:v>23.16</c:v>
                </c:pt>
                <c:pt idx="205">
                  <c:v>21.45</c:v>
                </c:pt>
                <c:pt idx="206">
                  <c:v>20.63</c:v>
                </c:pt>
                <c:pt idx="207">
                  <c:v>20.010000000000002</c:v>
                </c:pt>
                <c:pt idx="208">
                  <c:v>22.49</c:v>
                </c:pt>
                <c:pt idx="209">
                  <c:v>18.73</c:v>
                </c:pt>
                <c:pt idx="210">
                  <c:v>16.13</c:v>
                </c:pt>
                <c:pt idx="211">
                  <c:v>12.92</c:v>
                </c:pt>
                <c:pt idx="212">
                  <c:v>15.21</c:v>
                </c:pt>
                <c:pt idx="213">
                  <c:v>17.670000000000002</c:v>
                </c:pt>
                <c:pt idx="214">
                  <c:v>18.23</c:v>
                </c:pt>
                <c:pt idx="215">
                  <c:v>16.68</c:v>
                </c:pt>
                <c:pt idx="216">
                  <c:v>16.96</c:v>
                </c:pt>
                <c:pt idx="217">
                  <c:v>17.98</c:v>
                </c:pt>
                <c:pt idx="218">
                  <c:v>18.239999999999998</c:v>
                </c:pt>
                <c:pt idx="219">
                  <c:v>19.079999999999998</c:v>
                </c:pt>
                <c:pt idx="220">
                  <c:v>18.95</c:v>
                </c:pt>
                <c:pt idx="221">
                  <c:v>18.54</c:v>
                </c:pt>
                <c:pt idx="222">
                  <c:v>16.64</c:v>
                </c:pt>
                <c:pt idx="223">
                  <c:v>17.46</c:v>
                </c:pt>
                <c:pt idx="224">
                  <c:v>19.239999999999998</c:v>
                </c:pt>
                <c:pt idx="225">
                  <c:v>20.71</c:v>
                </c:pt>
                <c:pt idx="226">
                  <c:v>21.79</c:v>
                </c:pt>
                <c:pt idx="227">
                  <c:v>22.41</c:v>
                </c:pt>
                <c:pt idx="228">
                  <c:v>21.19</c:v>
                </c:pt>
                <c:pt idx="229">
                  <c:v>20.02</c:v>
                </c:pt>
                <c:pt idx="230">
                  <c:v>19.739999999999998</c:v>
                </c:pt>
                <c:pt idx="231">
                  <c:v>19.82</c:v>
                </c:pt>
                <c:pt idx="232">
                  <c:v>21.3</c:v>
                </c:pt>
                <c:pt idx="233">
                  <c:v>22.77</c:v>
                </c:pt>
                <c:pt idx="234">
                  <c:v>17.43</c:v>
                </c:pt>
                <c:pt idx="235">
                  <c:v>16.66</c:v>
                </c:pt>
                <c:pt idx="236">
                  <c:v>17.37</c:v>
                </c:pt>
                <c:pt idx="237">
                  <c:v>16.82</c:v>
                </c:pt>
                <c:pt idx="238">
                  <c:v>16.66</c:v>
                </c:pt>
                <c:pt idx="239">
                  <c:v>16.53</c:v>
                </c:pt>
                <c:pt idx="240">
                  <c:v>17.89</c:v>
                </c:pt>
                <c:pt idx="241">
                  <c:v>18.2</c:v>
                </c:pt>
                <c:pt idx="242">
                  <c:v>17.600000000000001</c:v>
                </c:pt>
                <c:pt idx="243">
                  <c:v>17.690000000000001</c:v>
                </c:pt>
                <c:pt idx="244">
                  <c:v>18.670000000000002</c:v>
                </c:pt>
                <c:pt idx="245">
                  <c:v>18.05</c:v>
                </c:pt>
                <c:pt idx="246">
                  <c:v>9.82</c:v>
                </c:pt>
                <c:pt idx="247">
                  <c:v>6.29</c:v>
                </c:pt>
                <c:pt idx="248">
                  <c:v>12.28</c:v>
                </c:pt>
                <c:pt idx="249">
                  <c:v>16.96</c:v>
                </c:pt>
                <c:pt idx="250">
                  <c:v>20.99</c:v>
                </c:pt>
                <c:pt idx="251">
                  <c:v>22.51</c:v>
                </c:pt>
                <c:pt idx="252">
                  <c:v>21.99</c:v>
                </c:pt>
                <c:pt idx="253">
                  <c:v>20.85</c:v>
                </c:pt>
                <c:pt idx="254">
                  <c:v>21.54</c:v>
                </c:pt>
                <c:pt idx="255">
                  <c:v>21.67</c:v>
                </c:pt>
                <c:pt idx="256">
                  <c:v>22.5</c:v>
                </c:pt>
                <c:pt idx="257">
                  <c:v>20.420000000000002</c:v>
                </c:pt>
                <c:pt idx="258">
                  <c:v>18.05</c:v>
                </c:pt>
                <c:pt idx="259">
                  <c:v>16.13</c:v>
                </c:pt>
                <c:pt idx="260">
                  <c:v>16.739999999999998</c:v>
                </c:pt>
                <c:pt idx="261">
                  <c:v>19.91</c:v>
                </c:pt>
                <c:pt idx="262">
                  <c:v>20.47</c:v>
                </c:pt>
                <c:pt idx="263">
                  <c:v>20.91</c:v>
                </c:pt>
                <c:pt idx="264">
                  <c:v>22.16</c:v>
                </c:pt>
                <c:pt idx="265">
                  <c:v>22.91</c:v>
                </c:pt>
                <c:pt idx="266">
                  <c:v>24.74</c:v>
                </c:pt>
                <c:pt idx="267">
                  <c:v>25.87</c:v>
                </c:pt>
                <c:pt idx="268">
                  <c:v>26.77</c:v>
                </c:pt>
                <c:pt idx="269">
                  <c:v>26.44</c:v>
                </c:pt>
                <c:pt idx="270">
                  <c:v>20.34</c:v>
                </c:pt>
                <c:pt idx="271">
                  <c:v>11.98</c:v>
                </c:pt>
                <c:pt idx="272">
                  <c:v>18.02</c:v>
                </c:pt>
                <c:pt idx="273">
                  <c:v>25.83</c:v>
                </c:pt>
                <c:pt idx="274">
                  <c:v>29.16</c:v>
                </c:pt>
                <c:pt idx="275">
                  <c:v>30.36</c:v>
                </c:pt>
                <c:pt idx="276">
                  <c:v>29.96</c:v>
                </c:pt>
                <c:pt idx="277">
                  <c:v>29.26</c:v>
                </c:pt>
                <c:pt idx="278">
                  <c:v>29.02</c:v>
                </c:pt>
                <c:pt idx="279">
                  <c:v>27.97</c:v>
                </c:pt>
                <c:pt idx="280">
                  <c:v>28.28</c:v>
                </c:pt>
                <c:pt idx="281">
                  <c:v>26.44</c:v>
                </c:pt>
                <c:pt idx="282">
                  <c:v>25.46</c:v>
                </c:pt>
                <c:pt idx="283">
                  <c:v>23.01</c:v>
                </c:pt>
                <c:pt idx="284">
                  <c:v>21.29</c:v>
                </c:pt>
                <c:pt idx="285">
                  <c:v>22.08</c:v>
                </c:pt>
                <c:pt idx="286">
                  <c:v>21.97</c:v>
                </c:pt>
                <c:pt idx="287">
                  <c:v>21.94</c:v>
                </c:pt>
                <c:pt idx="288">
                  <c:v>21.93</c:v>
                </c:pt>
                <c:pt idx="289">
                  <c:v>25.55</c:v>
                </c:pt>
                <c:pt idx="290">
                  <c:v>26.16</c:v>
                </c:pt>
                <c:pt idx="291">
                  <c:v>26.09</c:v>
                </c:pt>
                <c:pt idx="292">
                  <c:v>22.91</c:v>
                </c:pt>
                <c:pt idx="293">
                  <c:v>17.93</c:v>
                </c:pt>
                <c:pt idx="294">
                  <c:v>16.399999999999999</c:v>
                </c:pt>
                <c:pt idx="295">
                  <c:v>19.100000000000001</c:v>
                </c:pt>
                <c:pt idx="296">
                  <c:v>23.49</c:v>
                </c:pt>
                <c:pt idx="297">
                  <c:v>26.75</c:v>
                </c:pt>
                <c:pt idx="298">
                  <c:v>28.8</c:v>
                </c:pt>
                <c:pt idx="299">
                  <c:v>29.78</c:v>
                </c:pt>
                <c:pt idx="300">
                  <c:v>29.17</c:v>
                </c:pt>
                <c:pt idx="301">
                  <c:v>28.14</c:v>
                </c:pt>
                <c:pt idx="302">
                  <c:v>27.38</c:v>
                </c:pt>
                <c:pt idx="303">
                  <c:v>27.77</c:v>
                </c:pt>
                <c:pt idx="304">
                  <c:v>27.16</c:v>
                </c:pt>
                <c:pt idx="305">
                  <c:v>26.59</c:v>
                </c:pt>
                <c:pt idx="306">
                  <c:v>24.87</c:v>
                </c:pt>
                <c:pt idx="307">
                  <c:v>23.85</c:v>
                </c:pt>
                <c:pt idx="308">
                  <c:v>23.22</c:v>
                </c:pt>
                <c:pt idx="309">
                  <c:v>21.67</c:v>
                </c:pt>
                <c:pt idx="310">
                  <c:v>23.42</c:v>
                </c:pt>
                <c:pt idx="311">
                  <c:v>21.85</c:v>
                </c:pt>
                <c:pt idx="312">
                  <c:v>23.54</c:v>
                </c:pt>
                <c:pt idx="313">
                  <c:v>21.94</c:v>
                </c:pt>
                <c:pt idx="314">
                  <c:v>22.7</c:v>
                </c:pt>
                <c:pt idx="315">
                  <c:v>23.29</c:v>
                </c:pt>
                <c:pt idx="316">
                  <c:v>23.15</c:v>
                </c:pt>
                <c:pt idx="317">
                  <c:v>23.07</c:v>
                </c:pt>
                <c:pt idx="318">
                  <c:v>22.52</c:v>
                </c:pt>
                <c:pt idx="319">
                  <c:v>20.04</c:v>
                </c:pt>
                <c:pt idx="320">
                  <c:v>22.78</c:v>
                </c:pt>
                <c:pt idx="321">
                  <c:v>22.88</c:v>
                </c:pt>
                <c:pt idx="322">
                  <c:v>25.38</c:v>
                </c:pt>
                <c:pt idx="323">
                  <c:v>26.34</c:v>
                </c:pt>
                <c:pt idx="324">
                  <c:v>26.28</c:v>
                </c:pt>
                <c:pt idx="325">
                  <c:v>25.6</c:v>
                </c:pt>
                <c:pt idx="326">
                  <c:v>25.09</c:v>
                </c:pt>
                <c:pt idx="327">
                  <c:v>24.04</c:v>
                </c:pt>
                <c:pt idx="328">
                  <c:v>25.49</c:v>
                </c:pt>
                <c:pt idx="329">
                  <c:v>22.21</c:v>
                </c:pt>
                <c:pt idx="330">
                  <c:v>17.59</c:v>
                </c:pt>
                <c:pt idx="331">
                  <c:v>15.96</c:v>
                </c:pt>
                <c:pt idx="332">
                  <c:v>16.48</c:v>
                </c:pt>
                <c:pt idx="333">
                  <c:v>19.61</c:v>
                </c:pt>
                <c:pt idx="334">
                  <c:v>20.55</c:v>
                </c:pt>
                <c:pt idx="335">
                  <c:v>19.190000000000001</c:v>
                </c:pt>
                <c:pt idx="336">
                  <c:v>20.239999999999998</c:v>
                </c:pt>
                <c:pt idx="337">
                  <c:v>22.03</c:v>
                </c:pt>
                <c:pt idx="338">
                  <c:v>22.7</c:v>
                </c:pt>
                <c:pt idx="339">
                  <c:v>22.22</c:v>
                </c:pt>
                <c:pt idx="340">
                  <c:v>23.2</c:v>
                </c:pt>
                <c:pt idx="341">
                  <c:v>23.16</c:v>
                </c:pt>
                <c:pt idx="342">
                  <c:v>21.24</c:v>
                </c:pt>
                <c:pt idx="343">
                  <c:v>18.440000000000001</c:v>
                </c:pt>
                <c:pt idx="344">
                  <c:v>17.22</c:v>
                </c:pt>
                <c:pt idx="345">
                  <c:v>19.420000000000002</c:v>
                </c:pt>
                <c:pt idx="346">
                  <c:v>22.89</c:v>
                </c:pt>
                <c:pt idx="347">
                  <c:v>23</c:v>
                </c:pt>
                <c:pt idx="348">
                  <c:v>24.07</c:v>
                </c:pt>
                <c:pt idx="349">
                  <c:v>24.13</c:v>
                </c:pt>
                <c:pt idx="350">
                  <c:v>23.94</c:v>
                </c:pt>
                <c:pt idx="351">
                  <c:v>23.5</c:v>
                </c:pt>
                <c:pt idx="352">
                  <c:v>22.91</c:v>
                </c:pt>
                <c:pt idx="353">
                  <c:v>20.81</c:v>
                </c:pt>
                <c:pt idx="354">
                  <c:v>17.79</c:v>
                </c:pt>
                <c:pt idx="355">
                  <c:v>18.149999999999999</c:v>
                </c:pt>
                <c:pt idx="356">
                  <c:v>16.329999999999998</c:v>
                </c:pt>
                <c:pt idx="357">
                  <c:v>23.69</c:v>
                </c:pt>
                <c:pt idx="358">
                  <c:v>21.22</c:v>
                </c:pt>
                <c:pt idx="359">
                  <c:v>21.71</c:v>
                </c:pt>
                <c:pt idx="360">
                  <c:v>22.23</c:v>
                </c:pt>
                <c:pt idx="361">
                  <c:v>22.57</c:v>
                </c:pt>
                <c:pt idx="362">
                  <c:v>22.86</c:v>
                </c:pt>
                <c:pt idx="363">
                  <c:v>22.88</c:v>
                </c:pt>
                <c:pt idx="364">
                  <c:v>21.94</c:v>
                </c:pt>
                <c:pt idx="365">
                  <c:v>20.66</c:v>
                </c:pt>
                <c:pt idx="366">
                  <c:v>19.09</c:v>
                </c:pt>
                <c:pt idx="367">
                  <c:v>16.66</c:v>
                </c:pt>
                <c:pt idx="368">
                  <c:v>19.27</c:v>
                </c:pt>
                <c:pt idx="369">
                  <c:v>18.47</c:v>
                </c:pt>
                <c:pt idx="370">
                  <c:v>22.01</c:v>
                </c:pt>
                <c:pt idx="371">
                  <c:v>22.22</c:v>
                </c:pt>
                <c:pt idx="372">
                  <c:v>22.83</c:v>
                </c:pt>
                <c:pt idx="373">
                  <c:v>21.78</c:v>
                </c:pt>
                <c:pt idx="374">
                  <c:v>21.09</c:v>
                </c:pt>
                <c:pt idx="375">
                  <c:v>20.77</c:v>
                </c:pt>
                <c:pt idx="376">
                  <c:v>19.96</c:v>
                </c:pt>
                <c:pt idx="377">
                  <c:v>21.58</c:v>
                </c:pt>
                <c:pt idx="378">
                  <c:v>16.059999999999999</c:v>
                </c:pt>
                <c:pt idx="379">
                  <c:v>16.190000000000001</c:v>
                </c:pt>
                <c:pt idx="380">
                  <c:v>15.28</c:v>
                </c:pt>
                <c:pt idx="381">
                  <c:v>18.600000000000001</c:v>
                </c:pt>
                <c:pt idx="382">
                  <c:v>18.62</c:v>
                </c:pt>
                <c:pt idx="383">
                  <c:v>18.489999999999998</c:v>
                </c:pt>
                <c:pt idx="384">
                  <c:v>18.989999999999998</c:v>
                </c:pt>
                <c:pt idx="385">
                  <c:v>18.84</c:v>
                </c:pt>
                <c:pt idx="386">
                  <c:v>19.47</c:v>
                </c:pt>
                <c:pt idx="387">
                  <c:v>18.71</c:v>
                </c:pt>
                <c:pt idx="388">
                  <c:v>19.05</c:v>
                </c:pt>
                <c:pt idx="389">
                  <c:v>19.54</c:v>
                </c:pt>
                <c:pt idx="390">
                  <c:v>17.87</c:v>
                </c:pt>
                <c:pt idx="391">
                  <c:v>18.46</c:v>
                </c:pt>
                <c:pt idx="392">
                  <c:v>18.59</c:v>
                </c:pt>
                <c:pt idx="393">
                  <c:v>20.83</c:v>
                </c:pt>
                <c:pt idx="394">
                  <c:v>20.48</c:v>
                </c:pt>
                <c:pt idx="395">
                  <c:v>21.316528000000002</c:v>
                </c:pt>
                <c:pt idx="396">
                  <c:v>21.020755999999999</c:v>
                </c:pt>
                <c:pt idx="397">
                  <c:v>20.48</c:v>
                </c:pt>
                <c:pt idx="398">
                  <c:v>19.97</c:v>
                </c:pt>
                <c:pt idx="399">
                  <c:v>19.41</c:v>
                </c:pt>
                <c:pt idx="400">
                  <c:v>18.82</c:v>
                </c:pt>
                <c:pt idx="401">
                  <c:v>19.64</c:v>
                </c:pt>
                <c:pt idx="402">
                  <c:v>17.170000000000002</c:v>
                </c:pt>
                <c:pt idx="403">
                  <c:v>14.91</c:v>
                </c:pt>
                <c:pt idx="404">
                  <c:v>13.86</c:v>
                </c:pt>
                <c:pt idx="405">
                  <c:v>16.63</c:v>
                </c:pt>
                <c:pt idx="406">
                  <c:v>16.71</c:v>
                </c:pt>
                <c:pt idx="407">
                  <c:v>16.5</c:v>
                </c:pt>
                <c:pt idx="408">
                  <c:v>17.84</c:v>
                </c:pt>
                <c:pt idx="409">
                  <c:v>18.010000000000002</c:v>
                </c:pt>
                <c:pt idx="410">
                  <c:v>18.68</c:v>
                </c:pt>
                <c:pt idx="411">
                  <c:v>19.899999999999999</c:v>
                </c:pt>
                <c:pt idx="412">
                  <c:v>19.05</c:v>
                </c:pt>
                <c:pt idx="413">
                  <c:v>18.77</c:v>
                </c:pt>
                <c:pt idx="414">
                  <c:v>17.760000000000002</c:v>
                </c:pt>
                <c:pt idx="415">
                  <c:v>17.68</c:v>
                </c:pt>
                <c:pt idx="416">
                  <c:v>18</c:v>
                </c:pt>
                <c:pt idx="417">
                  <c:v>20.21</c:v>
                </c:pt>
                <c:pt idx="418">
                  <c:v>21.57</c:v>
                </c:pt>
                <c:pt idx="419">
                  <c:v>19.93</c:v>
                </c:pt>
                <c:pt idx="420">
                  <c:v>20.11</c:v>
                </c:pt>
                <c:pt idx="421">
                  <c:v>20.309999999999999</c:v>
                </c:pt>
                <c:pt idx="422">
                  <c:v>20.86</c:v>
                </c:pt>
                <c:pt idx="423">
                  <c:v>21</c:v>
                </c:pt>
                <c:pt idx="424">
                  <c:v>20.92</c:v>
                </c:pt>
                <c:pt idx="425">
                  <c:v>19.77</c:v>
                </c:pt>
                <c:pt idx="426">
                  <c:v>15.13</c:v>
                </c:pt>
                <c:pt idx="427">
                  <c:v>16.59</c:v>
                </c:pt>
                <c:pt idx="428">
                  <c:v>17.52</c:v>
                </c:pt>
                <c:pt idx="429">
                  <c:v>19.02</c:v>
                </c:pt>
                <c:pt idx="430">
                  <c:v>18.420000000000002</c:v>
                </c:pt>
                <c:pt idx="431">
                  <c:v>18.48</c:v>
                </c:pt>
                <c:pt idx="432">
                  <c:v>18.149999999999999</c:v>
                </c:pt>
                <c:pt idx="433">
                  <c:v>18.579999999999998</c:v>
                </c:pt>
                <c:pt idx="434">
                  <c:v>19.059999999999999</c:v>
                </c:pt>
                <c:pt idx="435">
                  <c:v>19.59</c:v>
                </c:pt>
                <c:pt idx="436">
                  <c:v>21.5</c:v>
                </c:pt>
                <c:pt idx="437">
                  <c:v>20.350000000000001</c:v>
                </c:pt>
                <c:pt idx="438">
                  <c:v>19.309999999999999</c:v>
                </c:pt>
                <c:pt idx="439">
                  <c:v>20.13</c:v>
                </c:pt>
                <c:pt idx="440">
                  <c:v>20.74</c:v>
                </c:pt>
                <c:pt idx="441">
                  <c:v>23.41</c:v>
                </c:pt>
                <c:pt idx="442">
                  <c:v>24.29</c:v>
                </c:pt>
                <c:pt idx="443">
                  <c:v>24.93</c:v>
                </c:pt>
                <c:pt idx="444">
                  <c:v>26.02</c:v>
                </c:pt>
                <c:pt idx="445">
                  <c:v>23.91</c:v>
                </c:pt>
                <c:pt idx="446">
                  <c:v>21.62</c:v>
                </c:pt>
                <c:pt idx="447">
                  <c:v>20.77</c:v>
                </c:pt>
                <c:pt idx="448">
                  <c:v>20.94</c:v>
                </c:pt>
                <c:pt idx="449">
                  <c:v>23.19</c:v>
                </c:pt>
                <c:pt idx="450">
                  <c:v>19.16</c:v>
                </c:pt>
                <c:pt idx="451">
                  <c:v>19.149999999999999</c:v>
                </c:pt>
                <c:pt idx="452">
                  <c:v>18.78</c:v>
                </c:pt>
                <c:pt idx="453">
                  <c:v>19.09</c:v>
                </c:pt>
                <c:pt idx="454">
                  <c:v>19.690000000000001</c:v>
                </c:pt>
                <c:pt idx="455">
                  <c:v>21.37</c:v>
                </c:pt>
                <c:pt idx="456">
                  <c:v>21.17</c:v>
                </c:pt>
                <c:pt idx="457">
                  <c:v>21.58</c:v>
                </c:pt>
                <c:pt idx="458">
                  <c:v>22.15</c:v>
                </c:pt>
                <c:pt idx="459">
                  <c:v>22.62</c:v>
                </c:pt>
                <c:pt idx="460">
                  <c:v>22.32</c:v>
                </c:pt>
                <c:pt idx="461">
                  <c:v>23.3</c:v>
                </c:pt>
                <c:pt idx="462">
                  <c:v>23.24</c:v>
                </c:pt>
                <c:pt idx="463">
                  <c:v>23.24</c:v>
                </c:pt>
                <c:pt idx="464">
                  <c:v>23.56</c:v>
                </c:pt>
                <c:pt idx="465">
                  <c:v>24.55</c:v>
                </c:pt>
                <c:pt idx="466">
                  <c:v>25.51</c:v>
                </c:pt>
                <c:pt idx="467">
                  <c:v>26.78</c:v>
                </c:pt>
                <c:pt idx="468">
                  <c:v>24.44</c:v>
                </c:pt>
                <c:pt idx="469">
                  <c:v>24.42</c:v>
                </c:pt>
                <c:pt idx="470">
                  <c:v>25.55</c:v>
                </c:pt>
                <c:pt idx="471">
                  <c:v>25.14</c:v>
                </c:pt>
                <c:pt idx="472">
                  <c:v>21.28</c:v>
                </c:pt>
                <c:pt idx="473">
                  <c:v>20.72</c:v>
                </c:pt>
                <c:pt idx="474">
                  <c:v>19.75</c:v>
                </c:pt>
                <c:pt idx="475">
                  <c:v>19.27</c:v>
                </c:pt>
                <c:pt idx="476">
                  <c:v>19.690000000000001</c:v>
                </c:pt>
                <c:pt idx="477">
                  <c:v>20.34</c:v>
                </c:pt>
                <c:pt idx="478">
                  <c:v>21.47</c:v>
                </c:pt>
                <c:pt idx="479">
                  <c:v>21.41</c:v>
                </c:pt>
                <c:pt idx="480">
                  <c:v>20.59</c:v>
                </c:pt>
                <c:pt idx="481">
                  <c:v>20.2</c:v>
                </c:pt>
                <c:pt idx="482">
                  <c:v>20.91</c:v>
                </c:pt>
                <c:pt idx="483">
                  <c:v>21.53</c:v>
                </c:pt>
                <c:pt idx="484">
                  <c:v>21.59</c:v>
                </c:pt>
                <c:pt idx="485">
                  <c:v>20.010000000000002</c:v>
                </c:pt>
                <c:pt idx="486">
                  <c:v>13.61</c:v>
                </c:pt>
                <c:pt idx="487">
                  <c:v>8.48</c:v>
                </c:pt>
                <c:pt idx="488">
                  <c:v>12.36</c:v>
                </c:pt>
                <c:pt idx="489">
                  <c:v>15.41</c:v>
                </c:pt>
                <c:pt idx="490">
                  <c:v>21.26</c:v>
                </c:pt>
                <c:pt idx="491">
                  <c:v>21.92</c:v>
                </c:pt>
                <c:pt idx="492">
                  <c:v>22.36</c:v>
                </c:pt>
                <c:pt idx="493">
                  <c:v>22.3</c:v>
                </c:pt>
                <c:pt idx="494">
                  <c:v>21.85</c:v>
                </c:pt>
                <c:pt idx="495">
                  <c:v>21.12</c:v>
                </c:pt>
                <c:pt idx="496">
                  <c:v>20.100000000000001</c:v>
                </c:pt>
                <c:pt idx="497">
                  <c:v>20.34</c:v>
                </c:pt>
                <c:pt idx="498">
                  <c:v>19.989999999999998</c:v>
                </c:pt>
                <c:pt idx="499">
                  <c:v>18.23</c:v>
                </c:pt>
                <c:pt idx="500">
                  <c:v>19.07</c:v>
                </c:pt>
                <c:pt idx="501">
                  <c:v>21.45</c:v>
                </c:pt>
                <c:pt idx="502">
                  <c:v>21.59</c:v>
                </c:pt>
                <c:pt idx="503">
                  <c:v>21.96</c:v>
                </c:pt>
                <c:pt idx="504">
                  <c:v>24.77</c:v>
                </c:pt>
                <c:pt idx="505">
                  <c:v>22.54</c:v>
                </c:pt>
                <c:pt idx="506">
                  <c:v>22.91</c:v>
                </c:pt>
                <c:pt idx="507">
                  <c:v>23.62</c:v>
                </c:pt>
                <c:pt idx="508">
                  <c:v>23.73</c:v>
                </c:pt>
                <c:pt idx="509">
                  <c:v>23.88</c:v>
                </c:pt>
                <c:pt idx="510">
                  <c:v>21.97</c:v>
                </c:pt>
                <c:pt idx="511">
                  <c:v>21.28</c:v>
                </c:pt>
                <c:pt idx="512">
                  <c:v>22.1</c:v>
                </c:pt>
                <c:pt idx="513">
                  <c:v>24.2</c:v>
                </c:pt>
                <c:pt idx="514">
                  <c:v>24.93</c:v>
                </c:pt>
                <c:pt idx="515">
                  <c:v>25.09</c:v>
                </c:pt>
                <c:pt idx="516">
                  <c:v>25.71</c:v>
                </c:pt>
                <c:pt idx="517">
                  <c:v>24.31</c:v>
                </c:pt>
                <c:pt idx="518">
                  <c:v>23.93</c:v>
                </c:pt>
                <c:pt idx="519">
                  <c:v>23.46</c:v>
                </c:pt>
                <c:pt idx="520">
                  <c:v>22.07</c:v>
                </c:pt>
                <c:pt idx="521">
                  <c:v>21.37</c:v>
                </c:pt>
                <c:pt idx="522">
                  <c:v>20.11</c:v>
                </c:pt>
                <c:pt idx="523">
                  <c:v>16.739999999999998</c:v>
                </c:pt>
                <c:pt idx="524">
                  <c:v>16.5</c:v>
                </c:pt>
                <c:pt idx="525">
                  <c:v>18.2</c:v>
                </c:pt>
                <c:pt idx="526">
                  <c:v>19.52</c:v>
                </c:pt>
                <c:pt idx="527">
                  <c:v>19.59</c:v>
                </c:pt>
                <c:pt idx="528">
                  <c:v>20.010000000000002</c:v>
                </c:pt>
                <c:pt idx="529">
                  <c:v>20.98</c:v>
                </c:pt>
                <c:pt idx="530">
                  <c:v>21.88</c:v>
                </c:pt>
                <c:pt idx="531">
                  <c:v>22.26</c:v>
                </c:pt>
                <c:pt idx="532">
                  <c:v>22.27</c:v>
                </c:pt>
                <c:pt idx="533">
                  <c:v>21.11</c:v>
                </c:pt>
                <c:pt idx="534">
                  <c:v>19.11</c:v>
                </c:pt>
                <c:pt idx="535">
                  <c:v>16.16</c:v>
                </c:pt>
                <c:pt idx="536">
                  <c:v>21.31</c:v>
                </c:pt>
                <c:pt idx="537">
                  <c:v>23.32</c:v>
                </c:pt>
                <c:pt idx="538">
                  <c:v>24.66</c:v>
                </c:pt>
                <c:pt idx="539">
                  <c:v>25.59</c:v>
                </c:pt>
                <c:pt idx="540">
                  <c:v>23.93</c:v>
                </c:pt>
                <c:pt idx="541">
                  <c:v>23.22</c:v>
                </c:pt>
                <c:pt idx="542">
                  <c:v>22.67</c:v>
                </c:pt>
                <c:pt idx="543">
                  <c:v>23.79</c:v>
                </c:pt>
                <c:pt idx="544">
                  <c:v>21.95</c:v>
                </c:pt>
                <c:pt idx="545">
                  <c:v>19.84</c:v>
                </c:pt>
                <c:pt idx="546">
                  <c:v>19.059999999999999</c:v>
                </c:pt>
                <c:pt idx="547">
                  <c:v>15.21</c:v>
                </c:pt>
                <c:pt idx="548">
                  <c:v>17.79</c:v>
                </c:pt>
                <c:pt idx="549">
                  <c:v>21.15</c:v>
                </c:pt>
                <c:pt idx="550">
                  <c:v>21.93</c:v>
                </c:pt>
                <c:pt idx="551">
                  <c:v>22.08</c:v>
                </c:pt>
                <c:pt idx="552">
                  <c:v>21.03</c:v>
                </c:pt>
                <c:pt idx="553">
                  <c:v>22.78</c:v>
                </c:pt>
                <c:pt idx="554">
                  <c:v>23.81</c:v>
                </c:pt>
                <c:pt idx="555">
                  <c:v>23.61</c:v>
                </c:pt>
                <c:pt idx="556">
                  <c:v>24.36</c:v>
                </c:pt>
                <c:pt idx="557">
                  <c:v>24.99</c:v>
                </c:pt>
                <c:pt idx="558">
                  <c:v>22.52</c:v>
                </c:pt>
                <c:pt idx="559">
                  <c:v>20.68</c:v>
                </c:pt>
                <c:pt idx="560">
                  <c:v>21.39</c:v>
                </c:pt>
                <c:pt idx="561">
                  <c:v>22.5</c:v>
                </c:pt>
                <c:pt idx="562">
                  <c:v>22.29</c:v>
                </c:pt>
                <c:pt idx="563">
                  <c:v>22.19</c:v>
                </c:pt>
                <c:pt idx="564">
                  <c:v>22.74</c:v>
                </c:pt>
                <c:pt idx="565">
                  <c:v>22.14</c:v>
                </c:pt>
                <c:pt idx="566">
                  <c:v>22.27</c:v>
                </c:pt>
                <c:pt idx="567">
                  <c:v>22.57</c:v>
                </c:pt>
                <c:pt idx="568">
                  <c:v>21.29</c:v>
                </c:pt>
                <c:pt idx="569">
                  <c:v>21.28</c:v>
                </c:pt>
                <c:pt idx="570">
                  <c:v>22.69</c:v>
                </c:pt>
                <c:pt idx="571">
                  <c:v>17.84</c:v>
                </c:pt>
                <c:pt idx="572">
                  <c:v>17.809999999999999</c:v>
                </c:pt>
                <c:pt idx="573">
                  <c:v>18.559999999999999</c:v>
                </c:pt>
                <c:pt idx="574">
                  <c:v>19.55</c:v>
                </c:pt>
                <c:pt idx="575">
                  <c:v>19.7</c:v>
                </c:pt>
                <c:pt idx="576">
                  <c:v>19.54</c:v>
                </c:pt>
                <c:pt idx="577">
                  <c:v>19.989999999999998</c:v>
                </c:pt>
                <c:pt idx="578">
                  <c:v>21.01</c:v>
                </c:pt>
                <c:pt idx="579">
                  <c:v>21.18</c:v>
                </c:pt>
                <c:pt idx="580">
                  <c:v>21.694535999999999</c:v>
                </c:pt>
                <c:pt idx="581">
                  <c:v>20.981183999999999</c:v>
                </c:pt>
                <c:pt idx="582">
                  <c:v>21.623218999999999</c:v>
                </c:pt>
                <c:pt idx="583">
                  <c:v>21.703299000000001</c:v>
                </c:pt>
                <c:pt idx="584">
                  <c:v>23.583121999999999</c:v>
                </c:pt>
                <c:pt idx="585">
                  <c:v>25.448898</c:v>
                </c:pt>
                <c:pt idx="586">
                  <c:v>24.229813</c:v>
                </c:pt>
                <c:pt idx="587">
                  <c:v>24.210369</c:v>
                </c:pt>
                <c:pt idx="588">
                  <c:v>23.262260000000001</c:v>
                </c:pt>
                <c:pt idx="589">
                  <c:v>24.302917000000001</c:v>
                </c:pt>
                <c:pt idx="590">
                  <c:v>24.511970999999999</c:v>
                </c:pt>
                <c:pt idx="591">
                  <c:v>24.547851999999999</c:v>
                </c:pt>
                <c:pt idx="592">
                  <c:v>26.782070000000001</c:v>
                </c:pt>
                <c:pt idx="593">
                  <c:v>28.007553000000001</c:v>
                </c:pt>
                <c:pt idx="594">
                  <c:v>26.313507000000001</c:v>
                </c:pt>
                <c:pt idx="595">
                  <c:v>24.721129999999999</c:v>
                </c:pt>
                <c:pt idx="596">
                  <c:v>23.085197000000001</c:v>
                </c:pt>
                <c:pt idx="597">
                  <c:v>24.620560000000001</c:v>
                </c:pt>
                <c:pt idx="598">
                  <c:v>24.546661</c:v>
                </c:pt>
                <c:pt idx="599">
                  <c:v>25.492764000000001</c:v>
                </c:pt>
                <c:pt idx="600">
                  <c:v>27.738121</c:v>
                </c:pt>
                <c:pt idx="601">
                  <c:v>27.040447</c:v>
                </c:pt>
                <c:pt idx="602">
                  <c:v>29.087551000000001</c:v>
                </c:pt>
                <c:pt idx="603">
                  <c:v>29.073761000000001</c:v>
                </c:pt>
                <c:pt idx="604">
                  <c:v>29.330048000000001</c:v>
                </c:pt>
                <c:pt idx="605">
                  <c:v>27.485320999999999</c:v>
                </c:pt>
                <c:pt idx="606">
                  <c:v>25.041245</c:v>
                </c:pt>
                <c:pt idx="607">
                  <c:v>16.357918000000002</c:v>
                </c:pt>
                <c:pt idx="608">
                  <c:v>17.849304</c:v>
                </c:pt>
                <c:pt idx="609">
                  <c:v>21.907753</c:v>
                </c:pt>
                <c:pt idx="610">
                  <c:v>29.729187</c:v>
                </c:pt>
                <c:pt idx="611">
                  <c:v>29.590388999999998</c:v>
                </c:pt>
                <c:pt idx="612">
                  <c:v>29.304736999999999</c:v>
                </c:pt>
                <c:pt idx="613">
                  <c:v>29.204364999999999</c:v>
                </c:pt>
                <c:pt idx="614">
                  <c:v>26.356117000000001</c:v>
                </c:pt>
                <c:pt idx="615">
                  <c:v>25.590789999999998</c:v>
                </c:pt>
                <c:pt idx="616">
                  <c:v>24.376064</c:v>
                </c:pt>
                <c:pt idx="617">
                  <c:v>24.334354000000001</c:v>
                </c:pt>
                <c:pt idx="618">
                  <c:v>22.209029999999998</c:v>
                </c:pt>
                <c:pt idx="619">
                  <c:v>24.702846999999998</c:v>
                </c:pt>
                <c:pt idx="620">
                  <c:v>25.56588</c:v>
                </c:pt>
                <c:pt idx="621">
                  <c:v>25.441872</c:v>
                </c:pt>
                <c:pt idx="622">
                  <c:v>22.982056</c:v>
                </c:pt>
                <c:pt idx="623">
                  <c:v>23.318428000000001</c:v>
                </c:pt>
                <c:pt idx="624">
                  <c:v>22.406502</c:v>
                </c:pt>
                <c:pt idx="625">
                  <c:v>23.376778000000002</c:v>
                </c:pt>
                <c:pt idx="626">
                  <c:v>22.930327999999999</c:v>
                </c:pt>
                <c:pt idx="627">
                  <c:v>22.805510999999999</c:v>
                </c:pt>
                <c:pt idx="628">
                  <c:v>22.848362000000002</c:v>
                </c:pt>
                <c:pt idx="629">
                  <c:v>22.553619000000001</c:v>
                </c:pt>
                <c:pt idx="630">
                  <c:v>18.892531999999999</c:v>
                </c:pt>
                <c:pt idx="631">
                  <c:v>13.948195</c:v>
                </c:pt>
                <c:pt idx="632">
                  <c:v>15.308168</c:v>
                </c:pt>
                <c:pt idx="633">
                  <c:v>19.432645999999998</c:v>
                </c:pt>
                <c:pt idx="634">
                  <c:v>23.523140000000001</c:v>
                </c:pt>
                <c:pt idx="635">
                  <c:v>23.092468</c:v>
                </c:pt>
                <c:pt idx="636">
                  <c:v>23.147907</c:v>
                </c:pt>
                <c:pt idx="637">
                  <c:v>22.398841999999998</c:v>
                </c:pt>
                <c:pt idx="638">
                  <c:v>23.278347</c:v>
                </c:pt>
                <c:pt idx="639">
                  <c:v>23.326874</c:v>
                </c:pt>
                <c:pt idx="640">
                  <c:v>22.930160999999998</c:v>
                </c:pt>
                <c:pt idx="641">
                  <c:v>23.072289000000001</c:v>
                </c:pt>
                <c:pt idx="642">
                  <c:v>23.042290000000001</c:v>
                </c:pt>
                <c:pt idx="643">
                  <c:v>22.566074</c:v>
                </c:pt>
                <c:pt idx="644">
                  <c:v>24.752040999999998</c:v>
                </c:pt>
                <c:pt idx="645">
                  <c:v>22.438139</c:v>
                </c:pt>
                <c:pt idx="646">
                  <c:v>22.747662999999999</c:v>
                </c:pt>
                <c:pt idx="647">
                  <c:v>22.197941</c:v>
                </c:pt>
                <c:pt idx="648">
                  <c:v>23.933731000000002</c:v>
                </c:pt>
                <c:pt idx="649">
                  <c:v>25.219570000000001</c:v>
                </c:pt>
                <c:pt idx="650">
                  <c:v>25.528987999999998</c:v>
                </c:pt>
                <c:pt idx="651">
                  <c:v>26.029586999999999</c:v>
                </c:pt>
                <c:pt idx="652">
                  <c:v>25.233910000000002</c:v>
                </c:pt>
                <c:pt idx="653">
                  <c:v>22.686789999999998</c:v>
                </c:pt>
                <c:pt idx="654">
                  <c:v>22.232351000000001</c:v>
                </c:pt>
                <c:pt idx="655">
                  <c:v>14.984131</c:v>
                </c:pt>
                <c:pt idx="656">
                  <c:v>23.116737000000001</c:v>
                </c:pt>
                <c:pt idx="657">
                  <c:v>26.694901000000002</c:v>
                </c:pt>
                <c:pt idx="658">
                  <c:v>27.03</c:v>
                </c:pt>
                <c:pt idx="659">
                  <c:v>28.26</c:v>
                </c:pt>
                <c:pt idx="660">
                  <c:v>30.07</c:v>
                </c:pt>
                <c:pt idx="661">
                  <c:v>30.79</c:v>
                </c:pt>
                <c:pt idx="662">
                  <c:v>30.36</c:v>
                </c:pt>
                <c:pt idx="663">
                  <c:v>28.6</c:v>
                </c:pt>
                <c:pt idx="664">
                  <c:v>28.79</c:v>
                </c:pt>
                <c:pt idx="665">
                  <c:v>26.5</c:v>
                </c:pt>
                <c:pt idx="666">
                  <c:v>23.03</c:v>
                </c:pt>
                <c:pt idx="667">
                  <c:v>20.74</c:v>
                </c:pt>
                <c:pt idx="668">
                  <c:v>20.18</c:v>
                </c:pt>
                <c:pt idx="669">
                  <c:v>22.5</c:v>
                </c:pt>
                <c:pt idx="670">
                  <c:v>23.25</c:v>
                </c:pt>
                <c:pt idx="671">
                  <c:v>24.27</c:v>
                </c:pt>
                <c:pt idx="672">
                  <c:v>24.72</c:v>
                </c:pt>
                <c:pt idx="673">
                  <c:v>24.73</c:v>
                </c:pt>
                <c:pt idx="674">
                  <c:v>25.87</c:v>
                </c:pt>
                <c:pt idx="675">
                  <c:v>27</c:v>
                </c:pt>
                <c:pt idx="676">
                  <c:v>26.6</c:v>
                </c:pt>
                <c:pt idx="677">
                  <c:v>26.47</c:v>
                </c:pt>
                <c:pt idx="678">
                  <c:v>24.69</c:v>
                </c:pt>
                <c:pt idx="679">
                  <c:v>15.31</c:v>
                </c:pt>
                <c:pt idx="680">
                  <c:v>23.01</c:v>
                </c:pt>
                <c:pt idx="681">
                  <c:v>28.36</c:v>
                </c:pt>
                <c:pt idx="682">
                  <c:v>29.43</c:v>
                </c:pt>
                <c:pt idx="683">
                  <c:v>29.33</c:v>
                </c:pt>
                <c:pt idx="684">
                  <c:v>28.3</c:v>
                </c:pt>
                <c:pt idx="685">
                  <c:v>28.05</c:v>
                </c:pt>
                <c:pt idx="686">
                  <c:v>27</c:v>
                </c:pt>
                <c:pt idx="687">
                  <c:v>28.08</c:v>
                </c:pt>
                <c:pt idx="688">
                  <c:v>28.15</c:v>
                </c:pt>
                <c:pt idx="689">
                  <c:v>30.54</c:v>
                </c:pt>
                <c:pt idx="690">
                  <c:v>28.55</c:v>
                </c:pt>
                <c:pt idx="691">
                  <c:v>26.45</c:v>
                </c:pt>
                <c:pt idx="692">
                  <c:v>23.67</c:v>
                </c:pt>
                <c:pt idx="693">
                  <c:v>22.47</c:v>
                </c:pt>
                <c:pt idx="694">
                  <c:v>22.06</c:v>
                </c:pt>
                <c:pt idx="695">
                  <c:v>22.31</c:v>
                </c:pt>
                <c:pt idx="696">
                  <c:v>22.44</c:v>
                </c:pt>
                <c:pt idx="697">
                  <c:v>22.07</c:v>
                </c:pt>
                <c:pt idx="698">
                  <c:v>22.77</c:v>
                </c:pt>
                <c:pt idx="699">
                  <c:v>22.82</c:v>
                </c:pt>
                <c:pt idx="700">
                  <c:v>22.49</c:v>
                </c:pt>
                <c:pt idx="701">
                  <c:v>21.89</c:v>
                </c:pt>
                <c:pt idx="702">
                  <c:v>19.57</c:v>
                </c:pt>
                <c:pt idx="703">
                  <c:v>19.02</c:v>
                </c:pt>
                <c:pt idx="704">
                  <c:v>16.100000000000001</c:v>
                </c:pt>
                <c:pt idx="706">
                  <c:v>22.42</c:v>
                </c:pt>
                <c:pt idx="707">
                  <c:v>22.45</c:v>
                </c:pt>
                <c:pt idx="708">
                  <c:v>22.58</c:v>
                </c:pt>
                <c:pt idx="709">
                  <c:v>22.42</c:v>
                </c:pt>
                <c:pt idx="710">
                  <c:v>22.59</c:v>
                </c:pt>
                <c:pt idx="711">
                  <c:v>22.52</c:v>
                </c:pt>
                <c:pt idx="712">
                  <c:v>21.66</c:v>
                </c:pt>
                <c:pt idx="713">
                  <c:v>20.98</c:v>
                </c:pt>
                <c:pt idx="714">
                  <c:v>19.489999999999998</c:v>
                </c:pt>
                <c:pt idx="715">
                  <c:v>17.27</c:v>
                </c:pt>
                <c:pt idx="716">
                  <c:v>17.100000000000001</c:v>
                </c:pt>
                <c:pt idx="717">
                  <c:v>18.18</c:v>
                </c:pt>
                <c:pt idx="718">
                  <c:v>16.61</c:v>
                </c:pt>
                <c:pt idx="719">
                  <c:v>17.98</c:v>
                </c:pt>
                <c:pt idx="720">
                  <c:v>18.13</c:v>
                </c:pt>
                <c:pt idx="721">
                  <c:v>18.96</c:v>
                </c:pt>
                <c:pt idx="722">
                  <c:v>17.309999999999999</c:v>
                </c:pt>
                <c:pt idx="723">
                  <c:v>18.989999999999998</c:v>
                </c:pt>
                <c:pt idx="724">
                  <c:v>19.09</c:v>
                </c:pt>
                <c:pt idx="725">
                  <c:v>19.68</c:v>
                </c:pt>
                <c:pt idx="726">
                  <c:v>17.940000000000001</c:v>
                </c:pt>
                <c:pt idx="727">
                  <c:v>13.29</c:v>
                </c:pt>
                <c:pt idx="728">
                  <c:v>12.25</c:v>
                </c:pt>
                <c:pt idx="729">
                  <c:v>19.899999999999999</c:v>
                </c:pt>
                <c:pt idx="730">
                  <c:v>23.27</c:v>
                </c:pt>
                <c:pt idx="731">
                  <c:v>23.97</c:v>
                </c:pt>
                <c:pt idx="732">
                  <c:v>23.75</c:v>
                </c:pt>
                <c:pt idx="733">
                  <c:v>23.5</c:v>
                </c:pt>
                <c:pt idx="734">
                  <c:v>23.31</c:v>
                </c:pt>
                <c:pt idx="735">
                  <c:v>22.91</c:v>
                </c:pt>
                <c:pt idx="736">
                  <c:v>22.05</c:v>
                </c:pt>
                <c:pt idx="737">
                  <c:v>21.67</c:v>
                </c:pt>
                <c:pt idx="738">
                  <c:v>19.71</c:v>
                </c:pt>
                <c:pt idx="739">
                  <c:v>18.02</c:v>
                </c:pt>
                <c:pt idx="740">
                  <c:v>18.75</c:v>
                </c:pt>
                <c:pt idx="741">
                  <c:v>20.329999999999998</c:v>
                </c:pt>
                <c:pt idx="742">
                  <c:v>20.48</c:v>
                </c:pt>
                <c:pt idx="743">
                  <c:v>22.26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B11-42B3-BCBD-5E9B1BC411E4}"/>
            </c:ext>
          </c:extLst>
        </c:ser>
        <c:marker val="1"/>
        <c:axId val="171889024"/>
        <c:axId val="171891712"/>
      </c:lineChart>
      <c:catAx>
        <c:axId val="171889024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71891712"/>
        <c:crosses val="autoZero"/>
        <c:lblAlgn val="ctr"/>
        <c:lblOffset val="100"/>
        <c:tickLblSkip val="24"/>
        <c:tickMarkSkip val="24"/>
      </c:catAx>
      <c:valAx>
        <c:axId val="171891712"/>
        <c:scaling>
          <c:orientation val="minMax"/>
          <c:max val="8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Concentração (ppb)</a:t>
                </a:r>
              </a:p>
            </c:rich>
          </c:tx>
          <c:layout>
            <c:manualLayout>
              <c:xMode val="edge"/>
              <c:yMode val="edge"/>
              <c:x val="2.0142335866553281E-2"/>
              <c:y val="0.3372843527726460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71889024"/>
        <c:crosses val="autoZero"/>
        <c:crossBetween val="midCat"/>
        <c:majorUnit val="8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909129180634602"/>
          <c:y val="0.92802511522818698"/>
          <c:w val="0.27651469176109095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Concentrações de Dióxido</a:t>
            </a:r>
            <a:r>
              <a:rPr lang="pt-BR" baseline="0"/>
              <a:t> de Enxofre</a:t>
            </a:r>
            <a:endParaRPr lang="pt-BR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5567287752397292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Dióxido de Enxofre [SO2]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Parâmetros!$I$2:$I$745</c:f>
              <c:numCache>
                <c:formatCode>General</c:formatCode>
                <c:ptCount val="744"/>
                <c:pt idx="0">
                  <c:v>2.89</c:v>
                </c:pt>
                <c:pt idx="1">
                  <c:v>4</c:v>
                </c:pt>
                <c:pt idx="2">
                  <c:v>4.4400000000000004</c:v>
                </c:pt>
                <c:pt idx="3">
                  <c:v>4.53</c:v>
                </c:pt>
                <c:pt idx="4">
                  <c:v>4.2699999999999996</c:v>
                </c:pt>
                <c:pt idx="5">
                  <c:v>4.3899999999999997</c:v>
                </c:pt>
                <c:pt idx="6">
                  <c:v>4.17</c:v>
                </c:pt>
                <c:pt idx="7">
                  <c:v>3.66</c:v>
                </c:pt>
                <c:pt idx="8">
                  <c:v>2.94</c:v>
                </c:pt>
                <c:pt idx="9">
                  <c:v>2.89</c:v>
                </c:pt>
                <c:pt idx="10">
                  <c:v>3.03</c:v>
                </c:pt>
                <c:pt idx="11">
                  <c:v>2.6</c:v>
                </c:pt>
                <c:pt idx="12">
                  <c:v>2.86</c:v>
                </c:pt>
                <c:pt idx="13">
                  <c:v>2.85</c:v>
                </c:pt>
                <c:pt idx="14">
                  <c:v>4.93</c:v>
                </c:pt>
                <c:pt idx="15">
                  <c:v>4.38</c:v>
                </c:pt>
                <c:pt idx="16">
                  <c:v>4.0199999999999996</c:v>
                </c:pt>
                <c:pt idx="17">
                  <c:v>6.49</c:v>
                </c:pt>
                <c:pt idx="18">
                  <c:v>5.49</c:v>
                </c:pt>
                <c:pt idx="19">
                  <c:v>7.16</c:v>
                </c:pt>
                <c:pt idx="20">
                  <c:v>3.65</c:v>
                </c:pt>
                <c:pt idx="21">
                  <c:v>2.88</c:v>
                </c:pt>
                <c:pt idx="22">
                  <c:v>3.06</c:v>
                </c:pt>
                <c:pt idx="23">
                  <c:v>3.8</c:v>
                </c:pt>
                <c:pt idx="24">
                  <c:v>3.5</c:v>
                </c:pt>
                <c:pt idx="25">
                  <c:v>2.62</c:v>
                </c:pt>
                <c:pt idx="26">
                  <c:v>3.02</c:v>
                </c:pt>
                <c:pt idx="27">
                  <c:v>3.36</c:v>
                </c:pt>
                <c:pt idx="28">
                  <c:v>4.45</c:v>
                </c:pt>
                <c:pt idx="29">
                  <c:v>3.64</c:v>
                </c:pt>
                <c:pt idx="30">
                  <c:v>4.55</c:v>
                </c:pt>
                <c:pt idx="31">
                  <c:v>3.57</c:v>
                </c:pt>
                <c:pt idx="32">
                  <c:v>2.83</c:v>
                </c:pt>
                <c:pt idx="33">
                  <c:v>2.95</c:v>
                </c:pt>
                <c:pt idx="34">
                  <c:v>2.64</c:v>
                </c:pt>
                <c:pt idx="35">
                  <c:v>2.81</c:v>
                </c:pt>
                <c:pt idx="36">
                  <c:v>3.61</c:v>
                </c:pt>
                <c:pt idx="37">
                  <c:v>2.91</c:v>
                </c:pt>
                <c:pt idx="38">
                  <c:v>2.88</c:v>
                </c:pt>
                <c:pt idx="41">
                  <c:v>5.0599999999999996</c:v>
                </c:pt>
                <c:pt idx="42">
                  <c:v>4.33</c:v>
                </c:pt>
                <c:pt idx="43">
                  <c:v>1.87</c:v>
                </c:pt>
                <c:pt idx="44">
                  <c:v>1.69</c:v>
                </c:pt>
                <c:pt idx="45">
                  <c:v>1.53</c:v>
                </c:pt>
                <c:pt idx="46">
                  <c:v>1.53</c:v>
                </c:pt>
                <c:pt idx="47">
                  <c:v>1.58</c:v>
                </c:pt>
                <c:pt idx="48">
                  <c:v>1.65</c:v>
                </c:pt>
                <c:pt idx="49">
                  <c:v>3.04</c:v>
                </c:pt>
                <c:pt idx="50">
                  <c:v>3.5</c:v>
                </c:pt>
                <c:pt idx="51">
                  <c:v>3.95</c:v>
                </c:pt>
                <c:pt idx="52">
                  <c:v>5.25</c:v>
                </c:pt>
                <c:pt idx="53">
                  <c:v>5.89</c:v>
                </c:pt>
                <c:pt idx="54">
                  <c:v>5.74</c:v>
                </c:pt>
                <c:pt idx="55">
                  <c:v>5.25</c:v>
                </c:pt>
                <c:pt idx="56">
                  <c:v>3.65</c:v>
                </c:pt>
                <c:pt idx="57">
                  <c:v>3.73</c:v>
                </c:pt>
                <c:pt idx="58">
                  <c:v>3.77</c:v>
                </c:pt>
                <c:pt idx="59">
                  <c:v>3.74</c:v>
                </c:pt>
                <c:pt idx="60">
                  <c:v>3.83</c:v>
                </c:pt>
                <c:pt idx="61">
                  <c:v>1.808481</c:v>
                </c:pt>
                <c:pt idx="62">
                  <c:v>2.3520270000000001</c:v>
                </c:pt>
                <c:pt idx="63">
                  <c:v>2.1758700000000002</c:v>
                </c:pt>
                <c:pt idx="64">
                  <c:v>2.142064</c:v>
                </c:pt>
                <c:pt idx="65">
                  <c:v>4.4800000000000004</c:v>
                </c:pt>
                <c:pt idx="66">
                  <c:v>4.32</c:v>
                </c:pt>
                <c:pt idx="67">
                  <c:v>4.1399999999999997</c:v>
                </c:pt>
                <c:pt idx="68">
                  <c:v>3.88</c:v>
                </c:pt>
                <c:pt idx="69">
                  <c:v>4.24</c:v>
                </c:pt>
                <c:pt idx="70">
                  <c:v>4.13</c:v>
                </c:pt>
                <c:pt idx="71">
                  <c:v>3.96</c:v>
                </c:pt>
                <c:pt idx="72">
                  <c:v>3.95</c:v>
                </c:pt>
                <c:pt idx="73">
                  <c:v>4.25</c:v>
                </c:pt>
                <c:pt idx="74">
                  <c:v>4.12</c:v>
                </c:pt>
                <c:pt idx="75">
                  <c:v>4.17</c:v>
                </c:pt>
                <c:pt idx="76">
                  <c:v>4.2300000000000004</c:v>
                </c:pt>
                <c:pt idx="77">
                  <c:v>3.9</c:v>
                </c:pt>
                <c:pt idx="78">
                  <c:v>4.21</c:v>
                </c:pt>
                <c:pt idx="79">
                  <c:v>4.3499999999999996</c:v>
                </c:pt>
                <c:pt idx="80">
                  <c:v>4.2699999999999996</c:v>
                </c:pt>
                <c:pt idx="81">
                  <c:v>4.55</c:v>
                </c:pt>
                <c:pt idx="82">
                  <c:v>4.34</c:v>
                </c:pt>
                <c:pt idx="83">
                  <c:v>4.53</c:v>
                </c:pt>
                <c:pt idx="84">
                  <c:v>4.4400000000000004</c:v>
                </c:pt>
                <c:pt idx="85">
                  <c:v>4.3</c:v>
                </c:pt>
                <c:pt idx="86">
                  <c:v>4.38</c:v>
                </c:pt>
                <c:pt idx="87">
                  <c:v>4.66</c:v>
                </c:pt>
                <c:pt idx="88">
                  <c:v>4.5599999999999996</c:v>
                </c:pt>
                <c:pt idx="89">
                  <c:v>4.53</c:v>
                </c:pt>
                <c:pt idx="90">
                  <c:v>4.3600000000000003</c:v>
                </c:pt>
                <c:pt idx="91">
                  <c:v>4.5999999999999996</c:v>
                </c:pt>
                <c:pt idx="92">
                  <c:v>4.5199999999999996</c:v>
                </c:pt>
                <c:pt idx="93">
                  <c:v>4.8</c:v>
                </c:pt>
                <c:pt idx="94">
                  <c:v>4.6399999999999997</c:v>
                </c:pt>
                <c:pt idx="95">
                  <c:v>4.38</c:v>
                </c:pt>
                <c:pt idx="96">
                  <c:v>4.6900000000000004</c:v>
                </c:pt>
                <c:pt idx="97">
                  <c:v>3.82</c:v>
                </c:pt>
                <c:pt idx="98">
                  <c:v>2.74</c:v>
                </c:pt>
                <c:pt idx="99">
                  <c:v>2.57</c:v>
                </c:pt>
                <c:pt idx="100">
                  <c:v>3.4</c:v>
                </c:pt>
                <c:pt idx="101">
                  <c:v>2.5099999999999998</c:v>
                </c:pt>
                <c:pt idx="102">
                  <c:v>2.39</c:v>
                </c:pt>
                <c:pt idx="103">
                  <c:v>2.57</c:v>
                </c:pt>
                <c:pt idx="104">
                  <c:v>2.8</c:v>
                </c:pt>
                <c:pt idx="105">
                  <c:v>2.73</c:v>
                </c:pt>
                <c:pt idx="106">
                  <c:v>2.8</c:v>
                </c:pt>
                <c:pt idx="107">
                  <c:v>2.88</c:v>
                </c:pt>
                <c:pt idx="108">
                  <c:v>2.59</c:v>
                </c:pt>
                <c:pt idx="109">
                  <c:v>2.81</c:v>
                </c:pt>
                <c:pt idx="110">
                  <c:v>2.8</c:v>
                </c:pt>
                <c:pt idx="111">
                  <c:v>2.8</c:v>
                </c:pt>
                <c:pt idx="112">
                  <c:v>2.93</c:v>
                </c:pt>
                <c:pt idx="113">
                  <c:v>2.87</c:v>
                </c:pt>
                <c:pt idx="114">
                  <c:v>2.86</c:v>
                </c:pt>
                <c:pt idx="115">
                  <c:v>3.04</c:v>
                </c:pt>
                <c:pt idx="116">
                  <c:v>2.87</c:v>
                </c:pt>
                <c:pt idx="117">
                  <c:v>3.55</c:v>
                </c:pt>
                <c:pt idx="118">
                  <c:v>4.0999999999999996</c:v>
                </c:pt>
                <c:pt idx="119">
                  <c:v>3.13</c:v>
                </c:pt>
                <c:pt idx="120">
                  <c:v>3.54</c:v>
                </c:pt>
                <c:pt idx="121">
                  <c:v>3.38</c:v>
                </c:pt>
                <c:pt idx="122">
                  <c:v>3.91</c:v>
                </c:pt>
                <c:pt idx="123">
                  <c:v>4.22</c:v>
                </c:pt>
                <c:pt idx="124">
                  <c:v>3.68</c:v>
                </c:pt>
                <c:pt idx="125">
                  <c:v>3.21</c:v>
                </c:pt>
                <c:pt idx="126">
                  <c:v>3.58</c:v>
                </c:pt>
                <c:pt idx="127">
                  <c:v>4.16</c:v>
                </c:pt>
                <c:pt idx="128">
                  <c:v>2.0299999999999998</c:v>
                </c:pt>
                <c:pt idx="129">
                  <c:v>2.12</c:v>
                </c:pt>
                <c:pt idx="130">
                  <c:v>2.4</c:v>
                </c:pt>
                <c:pt idx="131">
                  <c:v>2.2799999999999998</c:v>
                </c:pt>
                <c:pt idx="132">
                  <c:v>2.4700000000000002</c:v>
                </c:pt>
                <c:pt idx="133">
                  <c:v>2.31</c:v>
                </c:pt>
                <c:pt idx="134">
                  <c:v>2.3199999999999998</c:v>
                </c:pt>
                <c:pt idx="135">
                  <c:v>2.58</c:v>
                </c:pt>
                <c:pt idx="136">
                  <c:v>2.67</c:v>
                </c:pt>
                <c:pt idx="137">
                  <c:v>2.5</c:v>
                </c:pt>
                <c:pt idx="138">
                  <c:v>2.5499999999999998</c:v>
                </c:pt>
                <c:pt idx="139">
                  <c:v>2.31</c:v>
                </c:pt>
                <c:pt idx="140">
                  <c:v>3.27</c:v>
                </c:pt>
                <c:pt idx="141">
                  <c:v>2.96</c:v>
                </c:pt>
                <c:pt idx="142">
                  <c:v>3.62</c:v>
                </c:pt>
                <c:pt idx="143">
                  <c:v>4.37</c:v>
                </c:pt>
                <c:pt idx="144">
                  <c:v>3.88</c:v>
                </c:pt>
                <c:pt idx="145">
                  <c:v>2.63</c:v>
                </c:pt>
                <c:pt idx="146">
                  <c:v>3.35</c:v>
                </c:pt>
                <c:pt idx="147">
                  <c:v>3.61</c:v>
                </c:pt>
                <c:pt idx="148">
                  <c:v>2.23</c:v>
                </c:pt>
                <c:pt idx="149">
                  <c:v>3.3</c:v>
                </c:pt>
                <c:pt idx="150">
                  <c:v>2.73</c:v>
                </c:pt>
                <c:pt idx="151">
                  <c:v>2.73</c:v>
                </c:pt>
                <c:pt idx="152">
                  <c:v>1.91</c:v>
                </c:pt>
                <c:pt idx="153">
                  <c:v>1.8</c:v>
                </c:pt>
                <c:pt idx="154">
                  <c:v>1.85</c:v>
                </c:pt>
                <c:pt idx="155">
                  <c:v>1.91</c:v>
                </c:pt>
                <c:pt idx="156">
                  <c:v>1.81</c:v>
                </c:pt>
                <c:pt idx="157">
                  <c:v>2.08</c:v>
                </c:pt>
                <c:pt idx="158">
                  <c:v>1.96</c:v>
                </c:pt>
                <c:pt idx="159">
                  <c:v>1.87</c:v>
                </c:pt>
                <c:pt idx="160">
                  <c:v>1.89</c:v>
                </c:pt>
                <c:pt idx="161">
                  <c:v>1.87</c:v>
                </c:pt>
                <c:pt idx="162">
                  <c:v>2.0499999999999998</c:v>
                </c:pt>
                <c:pt idx="163">
                  <c:v>2.02</c:v>
                </c:pt>
                <c:pt idx="164">
                  <c:v>1.97</c:v>
                </c:pt>
                <c:pt idx="165">
                  <c:v>1.79</c:v>
                </c:pt>
                <c:pt idx="166">
                  <c:v>1.96</c:v>
                </c:pt>
                <c:pt idx="167">
                  <c:v>1.98</c:v>
                </c:pt>
                <c:pt idx="168">
                  <c:v>2.2000000000000002</c:v>
                </c:pt>
                <c:pt idx="169">
                  <c:v>3.62</c:v>
                </c:pt>
                <c:pt idx="170">
                  <c:v>4.0999999999999996</c:v>
                </c:pt>
                <c:pt idx="171">
                  <c:v>4.3099999999999996</c:v>
                </c:pt>
                <c:pt idx="172">
                  <c:v>3.97</c:v>
                </c:pt>
                <c:pt idx="173">
                  <c:v>4.66</c:v>
                </c:pt>
                <c:pt idx="174">
                  <c:v>4.6287789999999998</c:v>
                </c:pt>
                <c:pt idx="175">
                  <c:v>4.7278140000000004</c:v>
                </c:pt>
                <c:pt idx="176">
                  <c:v>5.6906499999999998</c:v>
                </c:pt>
                <c:pt idx="177">
                  <c:v>3.67137</c:v>
                </c:pt>
                <c:pt idx="178">
                  <c:v>4.59</c:v>
                </c:pt>
                <c:pt idx="179">
                  <c:v>6.66</c:v>
                </c:pt>
                <c:pt idx="180">
                  <c:v>6.88</c:v>
                </c:pt>
                <c:pt idx="181">
                  <c:v>5.54</c:v>
                </c:pt>
                <c:pt idx="182">
                  <c:v>4.45</c:v>
                </c:pt>
                <c:pt idx="183">
                  <c:v>4.43</c:v>
                </c:pt>
                <c:pt idx="184">
                  <c:v>3.84</c:v>
                </c:pt>
                <c:pt idx="185">
                  <c:v>4.1399999999999997</c:v>
                </c:pt>
                <c:pt idx="186">
                  <c:v>4.2699999999999996</c:v>
                </c:pt>
                <c:pt idx="187">
                  <c:v>4.3600000000000003</c:v>
                </c:pt>
                <c:pt idx="188">
                  <c:v>4.0999999999999996</c:v>
                </c:pt>
                <c:pt idx="189">
                  <c:v>4.25</c:v>
                </c:pt>
                <c:pt idx="190">
                  <c:v>5.76</c:v>
                </c:pt>
                <c:pt idx="191">
                  <c:v>5.68</c:v>
                </c:pt>
                <c:pt idx="192">
                  <c:v>5.38</c:v>
                </c:pt>
                <c:pt idx="193">
                  <c:v>4.79</c:v>
                </c:pt>
                <c:pt idx="194">
                  <c:v>3.89</c:v>
                </c:pt>
                <c:pt idx="195">
                  <c:v>4.8600000000000003</c:v>
                </c:pt>
                <c:pt idx="196">
                  <c:v>4.1399999999999997</c:v>
                </c:pt>
                <c:pt idx="197">
                  <c:v>4.17</c:v>
                </c:pt>
                <c:pt idx="198">
                  <c:v>3.99</c:v>
                </c:pt>
                <c:pt idx="199">
                  <c:v>3.98</c:v>
                </c:pt>
                <c:pt idx="200">
                  <c:v>4.8600000000000003</c:v>
                </c:pt>
                <c:pt idx="201">
                  <c:v>3.29</c:v>
                </c:pt>
                <c:pt idx="202">
                  <c:v>3.21</c:v>
                </c:pt>
                <c:pt idx="203">
                  <c:v>3.11</c:v>
                </c:pt>
                <c:pt idx="204">
                  <c:v>3.22</c:v>
                </c:pt>
                <c:pt idx="205">
                  <c:v>3.15</c:v>
                </c:pt>
                <c:pt idx="206">
                  <c:v>3.05</c:v>
                </c:pt>
                <c:pt idx="207">
                  <c:v>3.29</c:v>
                </c:pt>
                <c:pt idx="208">
                  <c:v>3.54</c:v>
                </c:pt>
                <c:pt idx="209">
                  <c:v>3.45</c:v>
                </c:pt>
                <c:pt idx="210">
                  <c:v>3.61</c:v>
                </c:pt>
                <c:pt idx="211">
                  <c:v>3.58</c:v>
                </c:pt>
                <c:pt idx="212">
                  <c:v>4.66</c:v>
                </c:pt>
                <c:pt idx="213">
                  <c:v>3.76</c:v>
                </c:pt>
                <c:pt idx="214">
                  <c:v>4.87</c:v>
                </c:pt>
                <c:pt idx="215">
                  <c:v>3.93</c:v>
                </c:pt>
                <c:pt idx="216">
                  <c:v>3.98</c:v>
                </c:pt>
                <c:pt idx="217">
                  <c:v>2.54</c:v>
                </c:pt>
                <c:pt idx="218">
                  <c:v>2.63</c:v>
                </c:pt>
                <c:pt idx="219">
                  <c:v>3.24</c:v>
                </c:pt>
                <c:pt idx="220">
                  <c:v>3.41</c:v>
                </c:pt>
                <c:pt idx="221">
                  <c:v>3.37</c:v>
                </c:pt>
                <c:pt idx="222">
                  <c:v>3.34</c:v>
                </c:pt>
                <c:pt idx="223">
                  <c:v>2.88</c:v>
                </c:pt>
                <c:pt idx="224">
                  <c:v>2.42</c:v>
                </c:pt>
                <c:pt idx="225">
                  <c:v>3.05</c:v>
                </c:pt>
                <c:pt idx="226">
                  <c:v>4.87</c:v>
                </c:pt>
                <c:pt idx="227">
                  <c:v>5.39</c:v>
                </c:pt>
                <c:pt idx="228">
                  <c:v>2.59</c:v>
                </c:pt>
                <c:pt idx="229">
                  <c:v>2.59</c:v>
                </c:pt>
                <c:pt idx="230">
                  <c:v>2.42</c:v>
                </c:pt>
                <c:pt idx="231">
                  <c:v>2.56</c:v>
                </c:pt>
                <c:pt idx="232">
                  <c:v>2.37</c:v>
                </c:pt>
                <c:pt idx="233">
                  <c:v>2.42</c:v>
                </c:pt>
                <c:pt idx="234">
                  <c:v>2.5</c:v>
                </c:pt>
                <c:pt idx="235">
                  <c:v>2.48</c:v>
                </c:pt>
                <c:pt idx="236">
                  <c:v>2.67</c:v>
                </c:pt>
                <c:pt idx="237">
                  <c:v>2.52</c:v>
                </c:pt>
                <c:pt idx="238">
                  <c:v>2.39</c:v>
                </c:pt>
                <c:pt idx="239">
                  <c:v>2.2200000000000002</c:v>
                </c:pt>
                <c:pt idx="240">
                  <c:v>2.2200000000000002</c:v>
                </c:pt>
                <c:pt idx="241">
                  <c:v>3.39</c:v>
                </c:pt>
                <c:pt idx="242">
                  <c:v>3.81</c:v>
                </c:pt>
                <c:pt idx="243">
                  <c:v>3.95</c:v>
                </c:pt>
                <c:pt idx="244">
                  <c:v>4.12</c:v>
                </c:pt>
                <c:pt idx="245">
                  <c:v>4.33</c:v>
                </c:pt>
                <c:pt idx="246">
                  <c:v>4.8600000000000003</c:v>
                </c:pt>
                <c:pt idx="247">
                  <c:v>4.8</c:v>
                </c:pt>
                <c:pt idx="248">
                  <c:v>4.0599999999999996</c:v>
                </c:pt>
                <c:pt idx="249">
                  <c:v>4.22</c:v>
                </c:pt>
                <c:pt idx="250">
                  <c:v>4.4000000000000004</c:v>
                </c:pt>
                <c:pt idx="251">
                  <c:v>4.24</c:v>
                </c:pt>
                <c:pt idx="252">
                  <c:v>4.18</c:v>
                </c:pt>
                <c:pt idx="253">
                  <c:v>4.18</c:v>
                </c:pt>
                <c:pt idx="254">
                  <c:v>4.59</c:v>
                </c:pt>
                <c:pt idx="255">
                  <c:v>4.22</c:v>
                </c:pt>
                <c:pt idx="256">
                  <c:v>4.1399999999999997</c:v>
                </c:pt>
                <c:pt idx="257">
                  <c:v>4.03</c:v>
                </c:pt>
                <c:pt idx="258">
                  <c:v>4.05</c:v>
                </c:pt>
                <c:pt idx="259">
                  <c:v>4.26</c:v>
                </c:pt>
                <c:pt idx="260">
                  <c:v>4.45</c:v>
                </c:pt>
                <c:pt idx="261">
                  <c:v>4.18</c:v>
                </c:pt>
                <c:pt idx="262">
                  <c:v>4.3499999999999996</c:v>
                </c:pt>
                <c:pt idx="263">
                  <c:v>4.4000000000000004</c:v>
                </c:pt>
                <c:pt idx="264">
                  <c:v>4.33</c:v>
                </c:pt>
                <c:pt idx="265">
                  <c:v>4.1900000000000004</c:v>
                </c:pt>
                <c:pt idx="266">
                  <c:v>3.94</c:v>
                </c:pt>
                <c:pt idx="267">
                  <c:v>4</c:v>
                </c:pt>
                <c:pt idx="268">
                  <c:v>3.86</c:v>
                </c:pt>
                <c:pt idx="269">
                  <c:v>4.1399999999999997</c:v>
                </c:pt>
                <c:pt idx="270">
                  <c:v>4.24</c:v>
                </c:pt>
                <c:pt idx="271">
                  <c:v>5.2</c:v>
                </c:pt>
                <c:pt idx="272">
                  <c:v>3.65</c:v>
                </c:pt>
                <c:pt idx="273">
                  <c:v>3.99</c:v>
                </c:pt>
                <c:pt idx="274">
                  <c:v>4.26</c:v>
                </c:pt>
                <c:pt idx="275">
                  <c:v>4.25</c:v>
                </c:pt>
                <c:pt idx="276">
                  <c:v>4.3600000000000003</c:v>
                </c:pt>
                <c:pt idx="277">
                  <c:v>4.17</c:v>
                </c:pt>
                <c:pt idx="278">
                  <c:v>4.1100000000000003</c:v>
                </c:pt>
                <c:pt idx="279">
                  <c:v>3.89</c:v>
                </c:pt>
                <c:pt idx="280">
                  <c:v>3.8</c:v>
                </c:pt>
                <c:pt idx="281">
                  <c:v>4.22</c:v>
                </c:pt>
                <c:pt idx="282">
                  <c:v>4.16</c:v>
                </c:pt>
                <c:pt idx="283">
                  <c:v>4.21</c:v>
                </c:pt>
                <c:pt idx="284">
                  <c:v>4</c:v>
                </c:pt>
                <c:pt idx="285">
                  <c:v>4.0999999999999996</c:v>
                </c:pt>
                <c:pt idx="286">
                  <c:v>4.1399999999999997</c:v>
                </c:pt>
                <c:pt idx="287">
                  <c:v>4.16</c:v>
                </c:pt>
                <c:pt idx="288">
                  <c:v>4.37</c:v>
                </c:pt>
                <c:pt idx="289">
                  <c:v>3.83</c:v>
                </c:pt>
                <c:pt idx="290">
                  <c:v>3.72</c:v>
                </c:pt>
                <c:pt idx="291">
                  <c:v>3.88</c:v>
                </c:pt>
                <c:pt idx="292">
                  <c:v>3.59</c:v>
                </c:pt>
                <c:pt idx="293">
                  <c:v>3.45</c:v>
                </c:pt>
                <c:pt idx="294">
                  <c:v>3.42</c:v>
                </c:pt>
                <c:pt idx="295">
                  <c:v>3.48</c:v>
                </c:pt>
                <c:pt idx="296">
                  <c:v>3.46</c:v>
                </c:pt>
                <c:pt idx="297">
                  <c:v>3.76</c:v>
                </c:pt>
                <c:pt idx="298">
                  <c:v>4.03</c:v>
                </c:pt>
                <c:pt idx="299">
                  <c:v>3.55</c:v>
                </c:pt>
                <c:pt idx="300">
                  <c:v>3.79</c:v>
                </c:pt>
                <c:pt idx="301">
                  <c:v>3.8</c:v>
                </c:pt>
                <c:pt idx="302">
                  <c:v>3.82</c:v>
                </c:pt>
                <c:pt idx="303">
                  <c:v>3.6</c:v>
                </c:pt>
                <c:pt idx="304">
                  <c:v>3.5</c:v>
                </c:pt>
                <c:pt idx="305">
                  <c:v>3.77</c:v>
                </c:pt>
                <c:pt idx="306">
                  <c:v>3.94</c:v>
                </c:pt>
                <c:pt idx="307">
                  <c:v>3.67</c:v>
                </c:pt>
                <c:pt idx="308">
                  <c:v>3.65</c:v>
                </c:pt>
                <c:pt idx="309">
                  <c:v>3.89</c:v>
                </c:pt>
                <c:pt idx="310">
                  <c:v>3.92</c:v>
                </c:pt>
                <c:pt idx="311">
                  <c:v>3.86</c:v>
                </c:pt>
                <c:pt idx="312">
                  <c:v>4.03</c:v>
                </c:pt>
                <c:pt idx="313">
                  <c:v>3.66</c:v>
                </c:pt>
                <c:pt idx="314">
                  <c:v>3.87</c:v>
                </c:pt>
                <c:pt idx="315">
                  <c:v>3.93</c:v>
                </c:pt>
                <c:pt idx="316">
                  <c:v>3.87</c:v>
                </c:pt>
                <c:pt idx="317">
                  <c:v>3.87</c:v>
                </c:pt>
                <c:pt idx="318">
                  <c:v>3.96</c:v>
                </c:pt>
                <c:pt idx="319">
                  <c:v>3.95</c:v>
                </c:pt>
                <c:pt idx="320">
                  <c:v>3.72</c:v>
                </c:pt>
                <c:pt idx="321">
                  <c:v>3.96</c:v>
                </c:pt>
                <c:pt idx="322">
                  <c:v>4.13</c:v>
                </c:pt>
                <c:pt idx="323">
                  <c:v>3.77</c:v>
                </c:pt>
                <c:pt idx="324">
                  <c:v>3.71</c:v>
                </c:pt>
                <c:pt idx="325">
                  <c:v>3.64</c:v>
                </c:pt>
                <c:pt idx="326">
                  <c:v>3.75</c:v>
                </c:pt>
                <c:pt idx="327">
                  <c:v>3.72</c:v>
                </c:pt>
                <c:pt idx="328">
                  <c:v>3.74</c:v>
                </c:pt>
                <c:pt idx="329">
                  <c:v>4.0199999999999996</c:v>
                </c:pt>
                <c:pt idx="330">
                  <c:v>4.03</c:v>
                </c:pt>
                <c:pt idx="331">
                  <c:v>3.83</c:v>
                </c:pt>
                <c:pt idx="332">
                  <c:v>3.91</c:v>
                </c:pt>
                <c:pt idx="333">
                  <c:v>3.93</c:v>
                </c:pt>
                <c:pt idx="334">
                  <c:v>3.99</c:v>
                </c:pt>
                <c:pt idx="335">
                  <c:v>3.75</c:v>
                </c:pt>
                <c:pt idx="336">
                  <c:v>4.0199999999999996</c:v>
                </c:pt>
                <c:pt idx="337">
                  <c:v>3.32</c:v>
                </c:pt>
                <c:pt idx="338">
                  <c:v>3.45</c:v>
                </c:pt>
                <c:pt idx="339">
                  <c:v>3.54</c:v>
                </c:pt>
                <c:pt idx="340">
                  <c:v>3.49</c:v>
                </c:pt>
                <c:pt idx="341">
                  <c:v>3.62</c:v>
                </c:pt>
                <c:pt idx="342">
                  <c:v>3.64</c:v>
                </c:pt>
                <c:pt idx="343">
                  <c:v>3.43</c:v>
                </c:pt>
                <c:pt idx="344">
                  <c:v>3.36</c:v>
                </c:pt>
                <c:pt idx="345">
                  <c:v>3.45</c:v>
                </c:pt>
                <c:pt idx="346">
                  <c:v>3.54</c:v>
                </c:pt>
                <c:pt idx="347">
                  <c:v>3.9</c:v>
                </c:pt>
                <c:pt idx="348">
                  <c:v>3.59</c:v>
                </c:pt>
                <c:pt idx="349">
                  <c:v>3.72</c:v>
                </c:pt>
                <c:pt idx="350">
                  <c:v>3.73</c:v>
                </c:pt>
                <c:pt idx="351">
                  <c:v>3.56</c:v>
                </c:pt>
                <c:pt idx="352">
                  <c:v>3.64</c:v>
                </c:pt>
                <c:pt idx="353">
                  <c:v>3.51</c:v>
                </c:pt>
                <c:pt idx="354">
                  <c:v>3.48</c:v>
                </c:pt>
                <c:pt idx="355">
                  <c:v>3.68</c:v>
                </c:pt>
                <c:pt idx="356">
                  <c:v>3.74</c:v>
                </c:pt>
                <c:pt idx="357">
                  <c:v>3.54</c:v>
                </c:pt>
                <c:pt idx="358">
                  <c:v>3.63</c:v>
                </c:pt>
                <c:pt idx="359">
                  <c:v>3.35</c:v>
                </c:pt>
                <c:pt idx="360">
                  <c:v>3</c:v>
                </c:pt>
                <c:pt idx="361">
                  <c:v>3.13</c:v>
                </c:pt>
                <c:pt idx="362">
                  <c:v>3.71</c:v>
                </c:pt>
                <c:pt idx="363">
                  <c:v>3.48</c:v>
                </c:pt>
                <c:pt idx="364">
                  <c:v>3.8</c:v>
                </c:pt>
                <c:pt idx="365">
                  <c:v>5.0999999999999996</c:v>
                </c:pt>
                <c:pt idx="366">
                  <c:v>4.3499999999999996</c:v>
                </c:pt>
                <c:pt idx="367">
                  <c:v>3.92</c:v>
                </c:pt>
                <c:pt idx="368">
                  <c:v>3.55</c:v>
                </c:pt>
                <c:pt idx="369">
                  <c:v>3.73</c:v>
                </c:pt>
                <c:pt idx="370">
                  <c:v>3.67</c:v>
                </c:pt>
                <c:pt idx="371">
                  <c:v>3.85</c:v>
                </c:pt>
                <c:pt idx="372">
                  <c:v>3.88</c:v>
                </c:pt>
                <c:pt idx="373">
                  <c:v>4.1100000000000003</c:v>
                </c:pt>
                <c:pt idx="374">
                  <c:v>3.91</c:v>
                </c:pt>
                <c:pt idx="375">
                  <c:v>3.88</c:v>
                </c:pt>
                <c:pt idx="376">
                  <c:v>3.78</c:v>
                </c:pt>
                <c:pt idx="377">
                  <c:v>3.99</c:v>
                </c:pt>
                <c:pt idx="378">
                  <c:v>3.88</c:v>
                </c:pt>
                <c:pt idx="379">
                  <c:v>3.8</c:v>
                </c:pt>
                <c:pt idx="380">
                  <c:v>3.78</c:v>
                </c:pt>
                <c:pt idx="381">
                  <c:v>3.85</c:v>
                </c:pt>
                <c:pt idx="382">
                  <c:v>3.62</c:v>
                </c:pt>
                <c:pt idx="383">
                  <c:v>3.51</c:v>
                </c:pt>
                <c:pt idx="384">
                  <c:v>3.88</c:v>
                </c:pt>
                <c:pt idx="385">
                  <c:v>3.83</c:v>
                </c:pt>
                <c:pt idx="386">
                  <c:v>3.74</c:v>
                </c:pt>
                <c:pt idx="387">
                  <c:v>3.67</c:v>
                </c:pt>
                <c:pt idx="388">
                  <c:v>3.9</c:v>
                </c:pt>
                <c:pt idx="389">
                  <c:v>3.7</c:v>
                </c:pt>
                <c:pt idx="390">
                  <c:v>3.69</c:v>
                </c:pt>
                <c:pt idx="391">
                  <c:v>4.2699999999999996</c:v>
                </c:pt>
                <c:pt idx="392">
                  <c:v>4.22</c:v>
                </c:pt>
                <c:pt idx="393">
                  <c:v>4.2699999999999996</c:v>
                </c:pt>
                <c:pt idx="394">
                  <c:v>4.25</c:v>
                </c:pt>
                <c:pt idx="395">
                  <c:v>4.2901309999999997</c:v>
                </c:pt>
                <c:pt idx="396">
                  <c:v>3.8954010000000001</c:v>
                </c:pt>
                <c:pt idx="397">
                  <c:v>9.51</c:v>
                </c:pt>
                <c:pt idx="398">
                  <c:v>7.74</c:v>
                </c:pt>
                <c:pt idx="399">
                  <c:v>5.69</c:v>
                </c:pt>
                <c:pt idx="400">
                  <c:v>5.27</c:v>
                </c:pt>
                <c:pt idx="401">
                  <c:v>6.24</c:v>
                </c:pt>
                <c:pt idx="402">
                  <c:v>4.22</c:v>
                </c:pt>
                <c:pt idx="403">
                  <c:v>4.09</c:v>
                </c:pt>
                <c:pt idx="404">
                  <c:v>4.3099999999999996</c:v>
                </c:pt>
                <c:pt idx="405">
                  <c:v>4.51</c:v>
                </c:pt>
                <c:pt idx="406">
                  <c:v>4.74</c:v>
                </c:pt>
                <c:pt idx="407">
                  <c:v>4.7300000000000004</c:v>
                </c:pt>
                <c:pt idx="408">
                  <c:v>4.6399999999999997</c:v>
                </c:pt>
                <c:pt idx="409">
                  <c:v>3.18</c:v>
                </c:pt>
                <c:pt idx="410">
                  <c:v>2.85</c:v>
                </c:pt>
                <c:pt idx="411">
                  <c:v>2.89</c:v>
                </c:pt>
                <c:pt idx="412">
                  <c:v>2.91</c:v>
                </c:pt>
                <c:pt idx="413">
                  <c:v>2.72</c:v>
                </c:pt>
                <c:pt idx="414">
                  <c:v>3.17</c:v>
                </c:pt>
                <c:pt idx="415">
                  <c:v>3.64</c:v>
                </c:pt>
                <c:pt idx="416">
                  <c:v>3.27</c:v>
                </c:pt>
                <c:pt idx="417">
                  <c:v>3.32</c:v>
                </c:pt>
                <c:pt idx="418">
                  <c:v>3.51</c:v>
                </c:pt>
                <c:pt idx="419">
                  <c:v>3.08</c:v>
                </c:pt>
                <c:pt idx="420">
                  <c:v>3.26</c:v>
                </c:pt>
                <c:pt idx="421">
                  <c:v>3.16</c:v>
                </c:pt>
                <c:pt idx="422">
                  <c:v>3.36</c:v>
                </c:pt>
                <c:pt idx="423">
                  <c:v>3.59</c:v>
                </c:pt>
                <c:pt idx="424">
                  <c:v>3.15</c:v>
                </c:pt>
                <c:pt idx="425">
                  <c:v>3.29</c:v>
                </c:pt>
                <c:pt idx="426">
                  <c:v>3.46</c:v>
                </c:pt>
                <c:pt idx="427">
                  <c:v>3.37</c:v>
                </c:pt>
                <c:pt idx="428">
                  <c:v>3.41</c:v>
                </c:pt>
                <c:pt idx="429">
                  <c:v>3.88</c:v>
                </c:pt>
                <c:pt idx="430">
                  <c:v>3.71</c:v>
                </c:pt>
                <c:pt idx="431">
                  <c:v>4.0199999999999996</c:v>
                </c:pt>
                <c:pt idx="432">
                  <c:v>4</c:v>
                </c:pt>
                <c:pt idx="433">
                  <c:v>2.84</c:v>
                </c:pt>
                <c:pt idx="434">
                  <c:v>2.5299999999999998</c:v>
                </c:pt>
                <c:pt idx="435">
                  <c:v>2.67</c:v>
                </c:pt>
                <c:pt idx="436">
                  <c:v>2.86</c:v>
                </c:pt>
                <c:pt idx="437">
                  <c:v>3.1</c:v>
                </c:pt>
                <c:pt idx="438">
                  <c:v>2.74</c:v>
                </c:pt>
                <c:pt idx="439">
                  <c:v>3.12</c:v>
                </c:pt>
                <c:pt idx="440">
                  <c:v>3.93</c:v>
                </c:pt>
                <c:pt idx="441">
                  <c:v>3.33</c:v>
                </c:pt>
                <c:pt idx="442">
                  <c:v>3.01</c:v>
                </c:pt>
                <c:pt idx="443">
                  <c:v>3.03</c:v>
                </c:pt>
                <c:pt idx="444">
                  <c:v>3.23</c:v>
                </c:pt>
                <c:pt idx="445">
                  <c:v>3.34</c:v>
                </c:pt>
                <c:pt idx="446">
                  <c:v>3.25</c:v>
                </c:pt>
                <c:pt idx="447">
                  <c:v>3.46</c:v>
                </c:pt>
                <c:pt idx="448">
                  <c:v>3.04</c:v>
                </c:pt>
                <c:pt idx="449">
                  <c:v>3.01</c:v>
                </c:pt>
                <c:pt idx="450">
                  <c:v>3.16</c:v>
                </c:pt>
                <c:pt idx="451">
                  <c:v>3.3</c:v>
                </c:pt>
                <c:pt idx="452">
                  <c:v>3.34</c:v>
                </c:pt>
                <c:pt idx="453">
                  <c:v>3.53</c:v>
                </c:pt>
                <c:pt idx="454">
                  <c:v>3.71</c:v>
                </c:pt>
                <c:pt idx="455">
                  <c:v>3.48</c:v>
                </c:pt>
                <c:pt idx="456">
                  <c:v>3.69</c:v>
                </c:pt>
                <c:pt idx="457">
                  <c:v>3.68</c:v>
                </c:pt>
                <c:pt idx="458">
                  <c:v>3.92</c:v>
                </c:pt>
                <c:pt idx="459">
                  <c:v>4.37</c:v>
                </c:pt>
                <c:pt idx="460">
                  <c:v>4.28</c:v>
                </c:pt>
                <c:pt idx="461">
                  <c:v>4.4400000000000004</c:v>
                </c:pt>
                <c:pt idx="462">
                  <c:v>4.58</c:v>
                </c:pt>
                <c:pt idx="463">
                  <c:v>4.3099999999999996</c:v>
                </c:pt>
                <c:pt idx="464">
                  <c:v>3.74</c:v>
                </c:pt>
                <c:pt idx="465">
                  <c:v>3.88</c:v>
                </c:pt>
                <c:pt idx="466">
                  <c:v>3.91</c:v>
                </c:pt>
                <c:pt idx="467">
                  <c:v>3.81</c:v>
                </c:pt>
                <c:pt idx="468">
                  <c:v>3.98</c:v>
                </c:pt>
                <c:pt idx="469">
                  <c:v>4.07</c:v>
                </c:pt>
                <c:pt idx="470">
                  <c:v>4.04</c:v>
                </c:pt>
                <c:pt idx="471">
                  <c:v>3.69</c:v>
                </c:pt>
                <c:pt idx="472">
                  <c:v>3.77</c:v>
                </c:pt>
                <c:pt idx="473">
                  <c:v>3.91</c:v>
                </c:pt>
                <c:pt idx="474">
                  <c:v>3.73</c:v>
                </c:pt>
                <c:pt idx="475">
                  <c:v>3.76</c:v>
                </c:pt>
                <c:pt idx="476">
                  <c:v>4.0999999999999996</c:v>
                </c:pt>
                <c:pt idx="477">
                  <c:v>3.95</c:v>
                </c:pt>
                <c:pt idx="478">
                  <c:v>4.2</c:v>
                </c:pt>
                <c:pt idx="479">
                  <c:v>4.3600000000000003</c:v>
                </c:pt>
                <c:pt idx="480">
                  <c:v>4.13</c:v>
                </c:pt>
                <c:pt idx="481">
                  <c:v>3.19</c:v>
                </c:pt>
                <c:pt idx="482">
                  <c:v>3.02</c:v>
                </c:pt>
                <c:pt idx="483">
                  <c:v>3.82</c:v>
                </c:pt>
                <c:pt idx="484">
                  <c:v>3.85</c:v>
                </c:pt>
                <c:pt idx="485">
                  <c:v>4.42</c:v>
                </c:pt>
                <c:pt idx="486">
                  <c:v>4.18</c:v>
                </c:pt>
                <c:pt idx="487">
                  <c:v>4.28</c:v>
                </c:pt>
                <c:pt idx="488">
                  <c:v>4.1500000000000004</c:v>
                </c:pt>
                <c:pt idx="489">
                  <c:v>4.03</c:v>
                </c:pt>
                <c:pt idx="490">
                  <c:v>3.75</c:v>
                </c:pt>
                <c:pt idx="491">
                  <c:v>3.84</c:v>
                </c:pt>
                <c:pt idx="492">
                  <c:v>3.65</c:v>
                </c:pt>
                <c:pt idx="493">
                  <c:v>3.84</c:v>
                </c:pt>
                <c:pt idx="494">
                  <c:v>3.62</c:v>
                </c:pt>
                <c:pt idx="495">
                  <c:v>3.69</c:v>
                </c:pt>
                <c:pt idx="496">
                  <c:v>3.72</c:v>
                </c:pt>
                <c:pt idx="497">
                  <c:v>3.92</c:v>
                </c:pt>
                <c:pt idx="498">
                  <c:v>3.81</c:v>
                </c:pt>
                <c:pt idx="499">
                  <c:v>3.97</c:v>
                </c:pt>
                <c:pt idx="500">
                  <c:v>4.29</c:v>
                </c:pt>
                <c:pt idx="501">
                  <c:v>3.69</c:v>
                </c:pt>
                <c:pt idx="502">
                  <c:v>3.53</c:v>
                </c:pt>
                <c:pt idx="503">
                  <c:v>3.35</c:v>
                </c:pt>
                <c:pt idx="504">
                  <c:v>3.26</c:v>
                </c:pt>
                <c:pt idx="505">
                  <c:v>2.87</c:v>
                </c:pt>
                <c:pt idx="506">
                  <c:v>2.9</c:v>
                </c:pt>
                <c:pt idx="507">
                  <c:v>2.97</c:v>
                </c:pt>
                <c:pt idx="508">
                  <c:v>2.79</c:v>
                </c:pt>
                <c:pt idx="509">
                  <c:v>3.28</c:v>
                </c:pt>
                <c:pt idx="510">
                  <c:v>3.38</c:v>
                </c:pt>
                <c:pt idx="511">
                  <c:v>3.09</c:v>
                </c:pt>
                <c:pt idx="512">
                  <c:v>3.38</c:v>
                </c:pt>
                <c:pt idx="513">
                  <c:v>3.39</c:v>
                </c:pt>
                <c:pt idx="514">
                  <c:v>3.55</c:v>
                </c:pt>
                <c:pt idx="515">
                  <c:v>3.66</c:v>
                </c:pt>
                <c:pt idx="516">
                  <c:v>3.44</c:v>
                </c:pt>
                <c:pt idx="517">
                  <c:v>3.28</c:v>
                </c:pt>
                <c:pt idx="518">
                  <c:v>3.35</c:v>
                </c:pt>
                <c:pt idx="519">
                  <c:v>3.44</c:v>
                </c:pt>
                <c:pt idx="520">
                  <c:v>3.37</c:v>
                </c:pt>
                <c:pt idx="521">
                  <c:v>3.44</c:v>
                </c:pt>
                <c:pt idx="522">
                  <c:v>3.28</c:v>
                </c:pt>
                <c:pt idx="523">
                  <c:v>3.37</c:v>
                </c:pt>
                <c:pt idx="524">
                  <c:v>2.91</c:v>
                </c:pt>
                <c:pt idx="525">
                  <c:v>3.57</c:v>
                </c:pt>
                <c:pt idx="526">
                  <c:v>4.1399999999999997</c:v>
                </c:pt>
                <c:pt idx="527">
                  <c:v>3.5</c:v>
                </c:pt>
                <c:pt idx="528">
                  <c:v>3.12</c:v>
                </c:pt>
                <c:pt idx="529">
                  <c:v>3.44</c:v>
                </c:pt>
                <c:pt idx="530">
                  <c:v>3.54</c:v>
                </c:pt>
                <c:pt idx="531">
                  <c:v>3.99</c:v>
                </c:pt>
                <c:pt idx="532">
                  <c:v>3.65</c:v>
                </c:pt>
                <c:pt idx="533">
                  <c:v>3.55</c:v>
                </c:pt>
                <c:pt idx="534">
                  <c:v>3.59</c:v>
                </c:pt>
                <c:pt idx="535">
                  <c:v>3.85</c:v>
                </c:pt>
                <c:pt idx="536">
                  <c:v>4.34</c:v>
                </c:pt>
                <c:pt idx="537">
                  <c:v>3.79</c:v>
                </c:pt>
                <c:pt idx="538">
                  <c:v>3.83</c:v>
                </c:pt>
                <c:pt idx="539">
                  <c:v>3.86</c:v>
                </c:pt>
                <c:pt idx="540">
                  <c:v>3.68</c:v>
                </c:pt>
                <c:pt idx="541">
                  <c:v>3.58</c:v>
                </c:pt>
                <c:pt idx="542">
                  <c:v>3.53</c:v>
                </c:pt>
                <c:pt idx="543">
                  <c:v>3.52</c:v>
                </c:pt>
                <c:pt idx="544">
                  <c:v>3.7</c:v>
                </c:pt>
                <c:pt idx="545">
                  <c:v>3.71</c:v>
                </c:pt>
                <c:pt idx="546">
                  <c:v>3.76</c:v>
                </c:pt>
                <c:pt idx="547">
                  <c:v>3.77</c:v>
                </c:pt>
                <c:pt idx="548">
                  <c:v>3.78</c:v>
                </c:pt>
                <c:pt idx="549">
                  <c:v>3.27</c:v>
                </c:pt>
                <c:pt idx="550">
                  <c:v>3.13</c:v>
                </c:pt>
                <c:pt idx="551">
                  <c:v>3.24</c:v>
                </c:pt>
                <c:pt idx="552">
                  <c:v>3.12</c:v>
                </c:pt>
                <c:pt idx="553">
                  <c:v>3.84</c:v>
                </c:pt>
                <c:pt idx="554">
                  <c:v>4.78</c:v>
                </c:pt>
                <c:pt idx="555">
                  <c:v>4.42</c:v>
                </c:pt>
                <c:pt idx="556">
                  <c:v>4.63</c:v>
                </c:pt>
                <c:pt idx="557">
                  <c:v>3.19</c:v>
                </c:pt>
                <c:pt idx="558">
                  <c:v>3.28</c:v>
                </c:pt>
                <c:pt idx="559">
                  <c:v>3.17</c:v>
                </c:pt>
                <c:pt idx="560">
                  <c:v>3.29</c:v>
                </c:pt>
                <c:pt idx="561">
                  <c:v>3.56</c:v>
                </c:pt>
                <c:pt idx="562">
                  <c:v>3.48</c:v>
                </c:pt>
                <c:pt idx="563">
                  <c:v>3.65</c:v>
                </c:pt>
                <c:pt idx="564">
                  <c:v>3.55</c:v>
                </c:pt>
                <c:pt idx="565">
                  <c:v>3.7</c:v>
                </c:pt>
                <c:pt idx="566">
                  <c:v>3.76</c:v>
                </c:pt>
                <c:pt idx="567">
                  <c:v>3.8</c:v>
                </c:pt>
                <c:pt idx="568">
                  <c:v>3.83</c:v>
                </c:pt>
                <c:pt idx="569">
                  <c:v>3.98</c:v>
                </c:pt>
                <c:pt idx="570">
                  <c:v>3.83</c:v>
                </c:pt>
                <c:pt idx="571">
                  <c:v>3.79</c:v>
                </c:pt>
                <c:pt idx="572">
                  <c:v>3.35</c:v>
                </c:pt>
                <c:pt idx="573">
                  <c:v>3.06</c:v>
                </c:pt>
                <c:pt idx="574">
                  <c:v>3.39</c:v>
                </c:pt>
                <c:pt idx="575">
                  <c:v>3.87</c:v>
                </c:pt>
                <c:pt idx="576">
                  <c:v>3.71</c:v>
                </c:pt>
                <c:pt idx="577">
                  <c:v>3.31</c:v>
                </c:pt>
                <c:pt idx="578">
                  <c:v>3.26</c:v>
                </c:pt>
                <c:pt idx="579">
                  <c:v>3.47</c:v>
                </c:pt>
                <c:pt idx="580">
                  <c:v>3.4641899999999999</c:v>
                </c:pt>
                <c:pt idx="581">
                  <c:v>3.3224049999999998</c:v>
                </c:pt>
                <c:pt idx="582">
                  <c:v>3.3030020000000002</c:v>
                </c:pt>
                <c:pt idx="583">
                  <c:v>3.199049</c:v>
                </c:pt>
                <c:pt idx="584">
                  <c:v>3.2273070000000001</c:v>
                </c:pt>
                <c:pt idx="585">
                  <c:v>3.4718140000000002</c:v>
                </c:pt>
                <c:pt idx="586">
                  <c:v>3.300325</c:v>
                </c:pt>
                <c:pt idx="587">
                  <c:v>3.4379749999999998</c:v>
                </c:pt>
                <c:pt idx="588">
                  <c:v>3.4400590000000002</c:v>
                </c:pt>
                <c:pt idx="589">
                  <c:v>3.5106449999999998</c:v>
                </c:pt>
                <c:pt idx="590">
                  <c:v>3.7366320000000002</c:v>
                </c:pt>
                <c:pt idx="591">
                  <c:v>3.5087950000000001</c:v>
                </c:pt>
                <c:pt idx="592">
                  <c:v>3.723258</c:v>
                </c:pt>
                <c:pt idx="593">
                  <c:v>3.9317799999999998</c:v>
                </c:pt>
                <c:pt idx="594">
                  <c:v>3.4506929999999998</c:v>
                </c:pt>
                <c:pt idx="595">
                  <c:v>3.9270969999999998</c:v>
                </c:pt>
                <c:pt idx="596">
                  <c:v>3.3144010000000002</c:v>
                </c:pt>
                <c:pt idx="597">
                  <c:v>3.3468390000000001</c:v>
                </c:pt>
                <c:pt idx="598">
                  <c:v>3.4221309999999998</c:v>
                </c:pt>
                <c:pt idx="599">
                  <c:v>2.8843359999999998</c:v>
                </c:pt>
                <c:pt idx="600">
                  <c:v>3.2068699999999999</c:v>
                </c:pt>
                <c:pt idx="601">
                  <c:v>3.3150029999999999</c:v>
                </c:pt>
                <c:pt idx="602">
                  <c:v>3.251096</c:v>
                </c:pt>
                <c:pt idx="603">
                  <c:v>3.2486320000000002</c:v>
                </c:pt>
                <c:pt idx="604">
                  <c:v>3.0937169999999998</c:v>
                </c:pt>
                <c:pt idx="605">
                  <c:v>3.6965780000000001</c:v>
                </c:pt>
                <c:pt idx="606">
                  <c:v>3.709622</c:v>
                </c:pt>
                <c:pt idx="607">
                  <c:v>4.0294100000000004</c:v>
                </c:pt>
                <c:pt idx="608">
                  <c:v>3.32036</c:v>
                </c:pt>
                <c:pt idx="609">
                  <c:v>3.928823</c:v>
                </c:pt>
                <c:pt idx="610">
                  <c:v>4.2756999999999996</c:v>
                </c:pt>
                <c:pt idx="611">
                  <c:v>3.7157689999999999</c:v>
                </c:pt>
                <c:pt idx="612">
                  <c:v>3.6258400000000002</c:v>
                </c:pt>
                <c:pt idx="613">
                  <c:v>3.775684</c:v>
                </c:pt>
                <c:pt idx="614">
                  <c:v>4.2583869999999999</c:v>
                </c:pt>
                <c:pt idx="615">
                  <c:v>4.0354409999999996</c:v>
                </c:pt>
                <c:pt idx="616">
                  <c:v>4.2297409999999998</c:v>
                </c:pt>
                <c:pt idx="617">
                  <c:v>4.5862350000000003</c:v>
                </c:pt>
                <c:pt idx="618">
                  <c:v>4.3673229999999998</c:v>
                </c:pt>
                <c:pt idx="619">
                  <c:v>4.0241230000000003</c:v>
                </c:pt>
                <c:pt idx="620">
                  <c:v>3.833634</c:v>
                </c:pt>
                <c:pt idx="621">
                  <c:v>4.655939</c:v>
                </c:pt>
                <c:pt idx="622">
                  <c:v>4.7552779999999997</c:v>
                </c:pt>
                <c:pt idx="623">
                  <c:v>4.5662839999999996</c:v>
                </c:pt>
                <c:pt idx="624">
                  <c:v>4.4939730000000004</c:v>
                </c:pt>
                <c:pt idx="625">
                  <c:v>3.4112260000000001</c:v>
                </c:pt>
                <c:pt idx="626">
                  <c:v>2.7851970000000001</c:v>
                </c:pt>
                <c:pt idx="627">
                  <c:v>2.9962970000000002</c:v>
                </c:pt>
                <c:pt idx="628">
                  <c:v>3.1726920000000001</c:v>
                </c:pt>
                <c:pt idx="629">
                  <c:v>3.0153150000000002</c:v>
                </c:pt>
                <c:pt idx="630">
                  <c:v>3.1962489999999999</c:v>
                </c:pt>
                <c:pt idx="631">
                  <c:v>3.1970109999999998</c:v>
                </c:pt>
                <c:pt idx="632">
                  <c:v>3.2781030000000002</c:v>
                </c:pt>
                <c:pt idx="633">
                  <c:v>2.9624480000000002</c:v>
                </c:pt>
                <c:pt idx="634">
                  <c:v>3.2084589999999999</c:v>
                </c:pt>
                <c:pt idx="635">
                  <c:v>3.3965770000000002</c:v>
                </c:pt>
                <c:pt idx="636">
                  <c:v>3.8618540000000001</c:v>
                </c:pt>
                <c:pt idx="637">
                  <c:v>3.564479</c:v>
                </c:pt>
                <c:pt idx="638">
                  <c:v>3.6989230000000002</c:v>
                </c:pt>
                <c:pt idx="639">
                  <c:v>3.5420539999999998</c:v>
                </c:pt>
                <c:pt idx="640">
                  <c:v>3.809145</c:v>
                </c:pt>
                <c:pt idx="641">
                  <c:v>3.6786590000000001</c:v>
                </c:pt>
                <c:pt idx="642">
                  <c:v>3.4635340000000001</c:v>
                </c:pt>
                <c:pt idx="643">
                  <c:v>3.3097150000000002</c:v>
                </c:pt>
                <c:pt idx="644">
                  <c:v>3.1461929999999998</c:v>
                </c:pt>
                <c:pt idx="645">
                  <c:v>3.8971770000000001</c:v>
                </c:pt>
                <c:pt idx="646">
                  <c:v>4.1022860000000003</c:v>
                </c:pt>
                <c:pt idx="647">
                  <c:v>4.1595009999999997</c:v>
                </c:pt>
                <c:pt idx="648">
                  <c:v>4.8876989999999996</c:v>
                </c:pt>
                <c:pt idx="649">
                  <c:v>3.2497150000000001</c:v>
                </c:pt>
                <c:pt idx="650">
                  <c:v>3.462078</c:v>
                </c:pt>
                <c:pt idx="651">
                  <c:v>3.3368609999999999</c:v>
                </c:pt>
                <c:pt idx="652">
                  <c:v>2.727093</c:v>
                </c:pt>
                <c:pt idx="653">
                  <c:v>3.769164</c:v>
                </c:pt>
                <c:pt idx="654">
                  <c:v>2.6931539999999998</c:v>
                </c:pt>
                <c:pt idx="655">
                  <c:v>2.4858099999999999</c:v>
                </c:pt>
                <c:pt idx="656">
                  <c:v>3.3247040000000001</c:v>
                </c:pt>
                <c:pt idx="657">
                  <c:v>3.1031599999999999</c:v>
                </c:pt>
                <c:pt idx="658">
                  <c:v>3.75</c:v>
                </c:pt>
                <c:pt idx="659">
                  <c:v>5.42</c:v>
                </c:pt>
                <c:pt idx="660">
                  <c:v>5.34</c:v>
                </c:pt>
                <c:pt idx="661">
                  <c:v>5.58</c:v>
                </c:pt>
                <c:pt idx="662">
                  <c:v>3.41</c:v>
                </c:pt>
                <c:pt idx="663">
                  <c:v>3.57</c:v>
                </c:pt>
                <c:pt idx="664">
                  <c:v>3.53</c:v>
                </c:pt>
                <c:pt idx="665">
                  <c:v>4</c:v>
                </c:pt>
                <c:pt idx="666">
                  <c:v>3.97</c:v>
                </c:pt>
                <c:pt idx="667">
                  <c:v>3.63</c:v>
                </c:pt>
                <c:pt idx="668">
                  <c:v>3.37</c:v>
                </c:pt>
                <c:pt idx="669">
                  <c:v>3.22</c:v>
                </c:pt>
                <c:pt idx="670">
                  <c:v>2.87</c:v>
                </c:pt>
                <c:pt idx="671">
                  <c:v>2.74</c:v>
                </c:pt>
                <c:pt idx="672">
                  <c:v>2.82</c:v>
                </c:pt>
                <c:pt idx="673">
                  <c:v>3.69</c:v>
                </c:pt>
                <c:pt idx="674">
                  <c:v>3.6</c:v>
                </c:pt>
                <c:pt idx="675">
                  <c:v>3.87</c:v>
                </c:pt>
                <c:pt idx="676">
                  <c:v>3.82</c:v>
                </c:pt>
                <c:pt idx="677">
                  <c:v>3.95</c:v>
                </c:pt>
                <c:pt idx="678">
                  <c:v>3.85</c:v>
                </c:pt>
                <c:pt idx="679">
                  <c:v>3.82</c:v>
                </c:pt>
                <c:pt idx="680">
                  <c:v>3.75</c:v>
                </c:pt>
                <c:pt idx="681">
                  <c:v>3.81</c:v>
                </c:pt>
                <c:pt idx="682">
                  <c:v>3.82</c:v>
                </c:pt>
                <c:pt idx="683">
                  <c:v>3.84</c:v>
                </c:pt>
                <c:pt idx="684">
                  <c:v>3.93</c:v>
                </c:pt>
                <c:pt idx="685">
                  <c:v>4.04</c:v>
                </c:pt>
                <c:pt idx="686">
                  <c:v>4.1500000000000004</c:v>
                </c:pt>
                <c:pt idx="687">
                  <c:v>4.16</c:v>
                </c:pt>
                <c:pt idx="688">
                  <c:v>4.46</c:v>
                </c:pt>
                <c:pt idx="689">
                  <c:v>4.87</c:v>
                </c:pt>
                <c:pt idx="690">
                  <c:v>4.9000000000000004</c:v>
                </c:pt>
                <c:pt idx="691">
                  <c:v>3.99</c:v>
                </c:pt>
                <c:pt idx="692">
                  <c:v>3.96</c:v>
                </c:pt>
                <c:pt idx="693">
                  <c:v>3.99</c:v>
                </c:pt>
                <c:pt idx="694">
                  <c:v>3.83</c:v>
                </c:pt>
                <c:pt idx="695">
                  <c:v>3</c:v>
                </c:pt>
                <c:pt idx="696">
                  <c:v>2.99</c:v>
                </c:pt>
                <c:pt idx="700">
                  <c:v>0.21</c:v>
                </c:pt>
                <c:pt idx="706">
                  <c:v>4.16</c:v>
                </c:pt>
                <c:pt idx="707">
                  <c:v>1.93</c:v>
                </c:pt>
                <c:pt idx="708">
                  <c:v>2.16</c:v>
                </c:pt>
                <c:pt idx="709">
                  <c:v>2.2599999999999998</c:v>
                </c:pt>
                <c:pt idx="710">
                  <c:v>2.12</c:v>
                </c:pt>
                <c:pt idx="711">
                  <c:v>2.56</c:v>
                </c:pt>
                <c:pt idx="712">
                  <c:v>2.13</c:v>
                </c:pt>
                <c:pt idx="713">
                  <c:v>2.57</c:v>
                </c:pt>
                <c:pt idx="714">
                  <c:v>3.03</c:v>
                </c:pt>
                <c:pt idx="715">
                  <c:v>2.42</c:v>
                </c:pt>
                <c:pt idx="716">
                  <c:v>2.14</c:v>
                </c:pt>
                <c:pt idx="717">
                  <c:v>2.27</c:v>
                </c:pt>
                <c:pt idx="718">
                  <c:v>2.27</c:v>
                </c:pt>
                <c:pt idx="719">
                  <c:v>2.48</c:v>
                </c:pt>
                <c:pt idx="720">
                  <c:v>2.4700000000000002</c:v>
                </c:pt>
                <c:pt idx="721">
                  <c:v>1.74</c:v>
                </c:pt>
                <c:pt idx="722">
                  <c:v>1.4</c:v>
                </c:pt>
                <c:pt idx="723">
                  <c:v>1.22</c:v>
                </c:pt>
                <c:pt idx="724">
                  <c:v>1.17</c:v>
                </c:pt>
                <c:pt idx="725">
                  <c:v>1.35</c:v>
                </c:pt>
                <c:pt idx="726">
                  <c:v>1.54</c:v>
                </c:pt>
                <c:pt idx="727">
                  <c:v>1.53</c:v>
                </c:pt>
                <c:pt idx="728">
                  <c:v>1.48</c:v>
                </c:pt>
                <c:pt idx="729">
                  <c:v>1.19</c:v>
                </c:pt>
                <c:pt idx="730">
                  <c:v>1.29</c:v>
                </c:pt>
                <c:pt idx="731">
                  <c:v>1.31</c:v>
                </c:pt>
                <c:pt idx="732">
                  <c:v>1.8</c:v>
                </c:pt>
                <c:pt idx="733">
                  <c:v>1.7</c:v>
                </c:pt>
                <c:pt idx="734">
                  <c:v>1.89</c:v>
                </c:pt>
                <c:pt idx="735">
                  <c:v>1.95</c:v>
                </c:pt>
                <c:pt idx="736">
                  <c:v>2.02</c:v>
                </c:pt>
                <c:pt idx="737">
                  <c:v>2.1</c:v>
                </c:pt>
                <c:pt idx="738">
                  <c:v>2.39</c:v>
                </c:pt>
                <c:pt idx="739">
                  <c:v>1.29</c:v>
                </c:pt>
                <c:pt idx="740">
                  <c:v>1.32</c:v>
                </c:pt>
                <c:pt idx="741">
                  <c:v>1.1100000000000001</c:v>
                </c:pt>
                <c:pt idx="742">
                  <c:v>1.1299999999999999</c:v>
                </c:pt>
                <c:pt idx="743">
                  <c:v>1.2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A6C-4B24-81D0-EA87B47FF769}"/>
            </c:ext>
          </c:extLst>
        </c:ser>
        <c:marker val="1"/>
        <c:axId val="122709504"/>
        <c:axId val="122711424"/>
      </c:lineChart>
      <c:catAx>
        <c:axId val="122709504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2711424"/>
        <c:crosses val="autoZero"/>
        <c:lblAlgn val="ctr"/>
        <c:lblOffset val="100"/>
        <c:tickLblSkip val="24"/>
        <c:tickMarkSkip val="24"/>
      </c:catAx>
      <c:valAx>
        <c:axId val="122711424"/>
        <c:scaling>
          <c:orientation val="minMax"/>
          <c:max val="1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Concentração (ppb)</a:t>
                </a:r>
              </a:p>
            </c:rich>
          </c:tx>
          <c:layout>
            <c:manualLayout>
              <c:xMode val="edge"/>
              <c:yMode val="edge"/>
              <c:x val="2.2782568020581592E-2"/>
              <c:y val="0.31615766419860636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22709504"/>
        <c:crosses val="autoZero"/>
        <c:crossBetween val="midCat"/>
        <c:majorUnit val="1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344772744991052"/>
          <c:y val="0.92802511522818698"/>
          <c:w val="0.35572256438242267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 Dióxido</a:t>
            </a:r>
            <a:r>
              <a:rPr lang="pt-BR" sz="1200" b="1" baseline="0"/>
              <a:t> de Enxofre</a:t>
            </a:r>
            <a:r>
              <a:rPr lang="pt-BR" sz="1200" b="1"/>
              <a:t> (Médias</a:t>
            </a:r>
            <a:r>
              <a:rPr lang="pt-BR" sz="1200" b="1" baseline="0"/>
              <a:t> Diárias</a:t>
            </a:r>
            <a:r>
              <a:rPr lang="pt-BR" sz="1200" b="1"/>
              <a:t>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  <a:endParaRPr lang="pt-BR" sz="1200">
              <a:effectLst/>
            </a:endParaRPr>
          </a:p>
        </c:rich>
      </c:tx>
      <c:layout>
        <c:manualLayout>
          <c:xMode val="edge"/>
          <c:yMode val="edge"/>
          <c:x val="0.28352504374453191"/>
          <c:y val="5.410492789524908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Dióxido de Enxofre [µg/m³] - Médias Diárias</c:v>
          </c:tx>
          <c:spPr>
            <a:ln w="12700">
              <a:solidFill>
                <a:srgbClr val="0000CC"/>
              </a:solidFill>
            </a:ln>
          </c:spPr>
          <c:marker>
            <c:symbol val="diamond"/>
            <c:size val="4"/>
            <c:spPr>
              <a:solidFill>
                <a:srgbClr val="0000CC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'CALC. SO2'!$A$13:$A$43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SO2'!$C$13:$C$43</c:f>
              <c:numCache>
                <c:formatCode>0.00</c:formatCode>
                <c:ptCount val="31"/>
                <c:pt idx="0">
                  <c:v>10.184008739999998</c:v>
                </c:pt>
                <c:pt idx="1">
                  <c:v>7.7959820618181803</c:v>
                </c:pt>
                <c:pt idx="2">
                  <c:v>9.6756029076659988</c:v>
                </c:pt>
                <c:pt idx="3">
                  <c:v>11.215435920000003</c:v>
                </c:pt>
                <c:pt idx="4">
                  <c:v>7.7143492499999988</c:v>
                </c:pt>
                <c:pt idx="5">
                  <c:v>7.7346361200000011</c:v>
                </c:pt>
                <c:pt idx="6">
                  <c:v>5.8917341400000005</c:v>
                </c:pt>
                <c:pt idx="7">
                  <c:v>11.801471595849003</c:v>
                </c:pt>
                <c:pt idx="8">
                  <c:v>10.013171940000001</c:v>
                </c:pt>
                <c:pt idx="9">
                  <c:v>7.5648670500000001</c:v>
                </c:pt>
                <c:pt idx="10">
                  <c:v>10.616439390000002</c:v>
                </c:pt>
                <c:pt idx="11">
                  <c:v>10.610033009999999</c:v>
                </c:pt>
                <c:pt idx="12">
                  <c:v>9.5828767499999987</c:v>
                </c:pt>
                <c:pt idx="13">
                  <c:v>9.9021280200000028</c:v>
                </c:pt>
                <c:pt idx="14">
                  <c:v>9.175003890000001</c:v>
                </c:pt>
                <c:pt idx="15">
                  <c:v>9.7462394400000001</c:v>
                </c:pt>
                <c:pt idx="16">
                  <c:v>12.028569118236</c:v>
                </c:pt>
                <c:pt idx="17">
                  <c:v>8.6315293200000003</c:v>
                </c:pt>
                <c:pt idx="18">
                  <c:v>8.2225887300000018</c:v>
                </c:pt>
                <c:pt idx="19">
                  <c:v>10.26835941</c:v>
                </c:pt>
                <c:pt idx="20">
                  <c:v>9.7953550200000006</c:v>
                </c:pt>
                <c:pt idx="21">
                  <c:v>8.5001985300000005</c:v>
                </c:pt>
                <c:pt idx="22">
                  <c:v>9.3127410600000005</c:v>
                </c:pt>
                <c:pt idx="23">
                  <c:v>9.4301913600000002</c:v>
                </c:pt>
                <c:pt idx="24">
                  <c:v>8.8272157206090025</c:v>
                </c:pt>
                <c:pt idx="25">
                  <c:v>9.9838615769969987</c:v>
                </c:pt>
                <c:pt idx="26">
                  <c:v>8.8992163847910017</c:v>
                </c:pt>
                <c:pt idx="27">
                  <c:v>9.336171113574002</c:v>
                </c:pt>
                <c:pt idx="28">
                  <c:v>10.028120160000002</c:v>
                </c:pt>
                <c:pt idx="29">
                  <c:v>5.682835905882353</c:v>
                </c:pt>
                <c:pt idx="30">
                  <c:v>4.0135970700000003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55F-4447-BD19-D94D76791AFE}"/>
            </c:ext>
          </c:extLst>
        </c:ser>
        <c:ser>
          <c:idx val="1"/>
          <c:order val="1"/>
          <c:tx>
            <c:strRef>
              <c:f>'CALC. SO2'!$O$10:$O$12</c:f>
              <c:strCache>
                <c:ptCount val="1"/>
                <c:pt idx="0">
                  <c:v>Padrão Intermediário I (CONAMA 491/18) - 125 µg/m³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SO2'!$A$13:$A$43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SO2'!$O$13:$O$43</c:f>
              <c:numCache>
                <c:formatCode>General</c:formatCode>
                <c:ptCount val="31"/>
                <c:pt idx="0">
                  <c:v>125</c:v>
                </c:pt>
                <c:pt idx="1">
                  <c:v>125</c:v>
                </c:pt>
                <c:pt idx="2">
                  <c:v>125</c:v>
                </c:pt>
                <c:pt idx="3">
                  <c:v>125</c:v>
                </c:pt>
                <c:pt idx="4">
                  <c:v>125</c:v>
                </c:pt>
                <c:pt idx="5">
                  <c:v>125</c:v>
                </c:pt>
                <c:pt idx="6">
                  <c:v>125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  <c:pt idx="12">
                  <c:v>125</c:v>
                </c:pt>
                <c:pt idx="13">
                  <c:v>125</c:v>
                </c:pt>
                <c:pt idx="14">
                  <c:v>125</c:v>
                </c:pt>
                <c:pt idx="15">
                  <c:v>125</c:v>
                </c:pt>
                <c:pt idx="16">
                  <c:v>125</c:v>
                </c:pt>
                <c:pt idx="17">
                  <c:v>125</c:v>
                </c:pt>
                <c:pt idx="18">
                  <c:v>125</c:v>
                </c:pt>
                <c:pt idx="19">
                  <c:v>125</c:v>
                </c:pt>
                <c:pt idx="20">
                  <c:v>125</c:v>
                </c:pt>
                <c:pt idx="21">
                  <c:v>125</c:v>
                </c:pt>
                <c:pt idx="22">
                  <c:v>125</c:v>
                </c:pt>
                <c:pt idx="23">
                  <c:v>125</c:v>
                </c:pt>
                <c:pt idx="24">
                  <c:v>125</c:v>
                </c:pt>
                <c:pt idx="25">
                  <c:v>125</c:v>
                </c:pt>
                <c:pt idx="26">
                  <c:v>125</c:v>
                </c:pt>
                <c:pt idx="27">
                  <c:v>125</c:v>
                </c:pt>
                <c:pt idx="28">
                  <c:v>125</c:v>
                </c:pt>
                <c:pt idx="29">
                  <c:v>125</c:v>
                </c:pt>
                <c:pt idx="30">
                  <c:v>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55F-4447-BD19-D94D76791AFE}"/>
            </c:ext>
          </c:extLst>
        </c:ser>
        <c:marker val="1"/>
        <c:axId val="160561024"/>
        <c:axId val="160243712"/>
      </c:lineChart>
      <c:catAx>
        <c:axId val="16056102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243712"/>
        <c:crosses val="autoZero"/>
        <c:lblAlgn val="ctr"/>
        <c:lblOffset val="100"/>
        <c:tickLblSkip val="1"/>
        <c:tickMarkSkip val="1"/>
      </c:catAx>
      <c:valAx>
        <c:axId val="160243712"/>
        <c:scaling>
          <c:orientation val="minMax"/>
          <c:max val="15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3.1626312335958008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561024"/>
        <c:crosses val="autoZero"/>
        <c:crossBetween val="midCat"/>
        <c:majorUnit val="15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Dióxido de Enxofre (SO2)</c:v>
          </c:tx>
          <c:spPr>
            <a:ln w="22225">
              <a:solidFill>
                <a:srgbClr val="0000CC"/>
              </a:solidFill>
            </a:ln>
          </c:spPr>
          <c:marker>
            <c:symbol val="diamond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cat>
            <c:numRef>
              <c:f>'CALC. SO2'!$A$13:$A$43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SO2'!$N$13:$N$43</c:f>
              <c:numCache>
                <c:formatCode>0</c:formatCode>
                <c:ptCount val="31"/>
                <c:pt idx="0">
                  <c:v>20.368017479999992</c:v>
                </c:pt>
                <c:pt idx="1">
                  <c:v>15.591964123636362</c:v>
                </c:pt>
                <c:pt idx="2">
                  <c:v>19.351205815331998</c:v>
                </c:pt>
                <c:pt idx="3">
                  <c:v>22.430871840000005</c:v>
                </c:pt>
                <c:pt idx="4">
                  <c:v>15.428698499999998</c:v>
                </c:pt>
                <c:pt idx="5">
                  <c:v>15.469272240000002</c:v>
                </c:pt>
                <c:pt idx="6">
                  <c:v>11.783468280000001</c:v>
                </c:pt>
                <c:pt idx="7">
                  <c:v>23.602943191698003</c:v>
                </c:pt>
                <c:pt idx="8">
                  <c:v>20.026343880000002</c:v>
                </c:pt>
                <c:pt idx="9">
                  <c:v>15.1297341</c:v>
                </c:pt>
                <c:pt idx="10">
                  <c:v>21.23287878</c:v>
                </c:pt>
                <c:pt idx="11">
                  <c:v>21.220066019999997</c:v>
                </c:pt>
                <c:pt idx="12">
                  <c:v>19.165753499999997</c:v>
                </c:pt>
                <c:pt idx="13">
                  <c:v>19.804256040000006</c:v>
                </c:pt>
                <c:pt idx="14">
                  <c:v>18.350007780000002</c:v>
                </c:pt>
                <c:pt idx="15">
                  <c:v>19.49247888</c:v>
                </c:pt>
                <c:pt idx="16">
                  <c:v>24.057138236471999</c:v>
                </c:pt>
                <c:pt idx="17">
                  <c:v>17.263058640000001</c:v>
                </c:pt>
                <c:pt idx="18">
                  <c:v>16.445177460000004</c:v>
                </c:pt>
                <c:pt idx="19">
                  <c:v>20.536718820000001</c:v>
                </c:pt>
                <c:pt idx="20">
                  <c:v>19.590710040000001</c:v>
                </c:pt>
                <c:pt idx="21">
                  <c:v>17.000397060000001</c:v>
                </c:pt>
                <c:pt idx="22">
                  <c:v>18.625482120000001</c:v>
                </c:pt>
                <c:pt idx="23">
                  <c:v>18.86038272</c:v>
                </c:pt>
                <c:pt idx="24">
                  <c:v>17.654431441218005</c:v>
                </c:pt>
                <c:pt idx="25">
                  <c:v>19.967723153993997</c:v>
                </c:pt>
                <c:pt idx="26">
                  <c:v>17.798432769582003</c:v>
                </c:pt>
                <c:pt idx="27">
                  <c:v>18.672342227148004</c:v>
                </c:pt>
                <c:pt idx="28">
                  <c:v>20.056240320000004</c:v>
                </c:pt>
                <c:pt idx="29">
                  <c:v>11.365671811764706</c:v>
                </c:pt>
                <c:pt idx="30">
                  <c:v>8.0271941400000006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F9-49A5-9EC2-E8C0BF8F2C2F}"/>
            </c:ext>
          </c:extLst>
        </c:ser>
        <c:marker val="1"/>
        <c:axId val="160703616"/>
        <c:axId val="160705152"/>
      </c:lineChart>
      <c:catAx>
        <c:axId val="160703616"/>
        <c:scaling>
          <c:orientation val="minMax"/>
        </c:scaling>
        <c:axPos val="b"/>
        <c:numFmt formatCode="dd/mm/yyyy" sourceLinked="0"/>
        <c:tickLblPos val="nextTo"/>
        <c:crossAx val="160705152"/>
        <c:crosses val="autoZero"/>
        <c:lblAlgn val="ctr"/>
        <c:lblOffset val="100"/>
        <c:tickLblSkip val="1"/>
        <c:tickMarkSkip val="1"/>
        <c:noMultiLvlLbl val="1"/>
      </c:catAx>
      <c:valAx>
        <c:axId val="160705152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60703616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79959593992819533"/>
          <c:y val="0.42963130721513065"/>
          <c:w val="0.1790521397883955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Concentrações de Partículas em Suspensão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3191050128634936"/>
          <c:y val="3.8471833119210014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7778488085028999E-2"/>
          <c:y val="0.16306416563514281"/>
          <c:w val="0.89375000000000004"/>
          <c:h val="0.51870748299320002"/>
        </c:manualLayout>
      </c:layout>
      <c:lineChart>
        <c:grouping val="standard"/>
        <c:ser>
          <c:idx val="1"/>
          <c:order val="0"/>
          <c:tx>
            <c:v>Partículas Inaláveis Finas [PM2,5]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Parâmetros!$K$2:$K$745</c:f>
              <c:numCache>
                <c:formatCode>General</c:formatCode>
                <c:ptCount val="744"/>
                <c:pt idx="0">
                  <c:v>11</c:v>
                </c:pt>
                <c:pt idx="1">
                  <c:v>7</c:v>
                </c:pt>
                <c:pt idx="2">
                  <c:v>6</c:v>
                </c:pt>
                <c:pt idx="3">
                  <c:v>8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12</c:v>
                </c:pt>
                <c:pt idx="8">
                  <c:v>13</c:v>
                </c:pt>
                <c:pt idx="9">
                  <c:v>7</c:v>
                </c:pt>
                <c:pt idx="10">
                  <c:v>5</c:v>
                </c:pt>
                <c:pt idx="11">
                  <c:v>13</c:v>
                </c:pt>
                <c:pt idx="12">
                  <c:v>7</c:v>
                </c:pt>
                <c:pt idx="13">
                  <c:v>11</c:v>
                </c:pt>
                <c:pt idx="14">
                  <c:v>11</c:v>
                </c:pt>
                <c:pt idx="15">
                  <c:v>9</c:v>
                </c:pt>
                <c:pt idx="16">
                  <c:v>12</c:v>
                </c:pt>
                <c:pt idx="17">
                  <c:v>11</c:v>
                </c:pt>
                <c:pt idx="18">
                  <c:v>17</c:v>
                </c:pt>
                <c:pt idx="19">
                  <c:v>14</c:v>
                </c:pt>
                <c:pt idx="20">
                  <c:v>16</c:v>
                </c:pt>
                <c:pt idx="21">
                  <c:v>12</c:v>
                </c:pt>
                <c:pt idx="22">
                  <c:v>9</c:v>
                </c:pt>
                <c:pt idx="24">
                  <c:v>10</c:v>
                </c:pt>
                <c:pt idx="25">
                  <c:v>11</c:v>
                </c:pt>
                <c:pt idx="26">
                  <c:v>11</c:v>
                </c:pt>
                <c:pt idx="27">
                  <c:v>12</c:v>
                </c:pt>
                <c:pt idx="28">
                  <c:v>9</c:v>
                </c:pt>
                <c:pt idx="29">
                  <c:v>8</c:v>
                </c:pt>
                <c:pt idx="30">
                  <c:v>9</c:v>
                </c:pt>
                <c:pt idx="31">
                  <c:v>10</c:v>
                </c:pt>
                <c:pt idx="32">
                  <c:v>11</c:v>
                </c:pt>
                <c:pt idx="36">
                  <c:v>28</c:v>
                </c:pt>
                <c:pt idx="37">
                  <c:v>5</c:v>
                </c:pt>
                <c:pt idx="38">
                  <c:v>6</c:v>
                </c:pt>
                <c:pt idx="39">
                  <c:v>6</c:v>
                </c:pt>
                <c:pt idx="40">
                  <c:v>19</c:v>
                </c:pt>
                <c:pt idx="41">
                  <c:v>9</c:v>
                </c:pt>
                <c:pt idx="42">
                  <c:v>9</c:v>
                </c:pt>
                <c:pt idx="43">
                  <c:v>10</c:v>
                </c:pt>
                <c:pt idx="44">
                  <c:v>8</c:v>
                </c:pt>
                <c:pt idx="45">
                  <c:v>9</c:v>
                </c:pt>
                <c:pt idx="46">
                  <c:v>5</c:v>
                </c:pt>
                <c:pt idx="47">
                  <c:v>7</c:v>
                </c:pt>
                <c:pt idx="48">
                  <c:v>9</c:v>
                </c:pt>
                <c:pt idx="49">
                  <c:v>7</c:v>
                </c:pt>
                <c:pt idx="50">
                  <c:v>8</c:v>
                </c:pt>
                <c:pt idx="51">
                  <c:v>6</c:v>
                </c:pt>
                <c:pt idx="52">
                  <c:v>4</c:v>
                </c:pt>
                <c:pt idx="53">
                  <c:v>4</c:v>
                </c:pt>
                <c:pt idx="54">
                  <c:v>5</c:v>
                </c:pt>
                <c:pt idx="55">
                  <c:v>6</c:v>
                </c:pt>
                <c:pt idx="56">
                  <c:v>8</c:v>
                </c:pt>
                <c:pt idx="57">
                  <c:v>10</c:v>
                </c:pt>
                <c:pt idx="58">
                  <c:v>5</c:v>
                </c:pt>
                <c:pt idx="59">
                  <c:v>6</c:v>
                </c:pt>
                <c:pt idx="60">
                  <c:v>7</c:v>
                </c:pt>
                <c:pt idx="61">
                  <c:v>4</c:v>
                </c:pt>
                <c:pt idx="62">
                  <c:v>6</c:v>
                </c:pt>
                <c:pt idx="63">
                  <c:v>5</c:v>
                </c:pt>
                <c:pt idx="64">
                  <c:v>11</c:v>
                </c:pt>
                <c:pt idx="65">
                  <c:v>11</c:v>
                </c:pt>
                <c:pt idx="66">
                  <c:v>10</c:v>
                </c:pt>
                <c:pt idx="67">
                  <c:v>9</c:v>
                </c:pt>
                <c:pt idx="68">
                  <c:v>5</c:v>
                </c:pt>
                <c:pt idx="69">
                  <c:v>4</c:v>
                </c:pt>
                <c:pt idx="70">
                  <c:v>6</c:v>
                </c:pt>
                <c:pt idx="71">
                  <c:v>4</c:v>
                </c:pt>
                <c:pt idx="72">
                  <c:v>2</c:v>
                </c:pt>
                <c:pt idx="73">
                  <c:v>1</c:v>
                </c:pt>
                <c:pt idx="74">
                  <c:v>5</c:v>
                </c:pt>
                <c:pt idx="75">
                  <c:v>4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6</c:v>
                </c:pt>
                <c:pt idx="80">
                  <c:v>9</c:v>
                </c:pt>
                <c:pt idx="81">
                  <c:v>6</c:v>
                </c:pt>
                <c:pt idx="82">
                  <c:v>6</c:v>
                </c:pt>
                <c:pt idx="83">
                  <c:v>10</c:v>
                </c:pt>
                <c:pt idx="84">
                  <c:v>12</c:v>
                </c:pt>
                <c:pt idx="85">
                  <c:v>7</c:v>
                </c:pt>
                <c:pt idx="86">
                  <c:v>3</c:v>
                </c:pt>
                <c:pt idx="87">
                  <c:v>2</c:v>
                </c:pt>
                <c:pt idx="88">
                  <c:v>4</c:v>
                </c:pt>
                <c:pt idx="89">
                  <c:v>9</c:v>
                </c:pt>
                <c:pt idx="90">
                  <c:v>6</c:v>
                </c:pt>
                <c:pt idx="91">
                  <c:v>15</c:v>
                </c:pt>
                <c:pt idx="92">
                  <c:v>7</c:v>
                </c:pt>
                <c:pt idx="93">
                  <c:v>10</c:v>
                </c:pt>
                <c:pt idx="94">
                  <c:v>8</c:v>
                </c:pt>
                <c:pt idx="95">
                  <c:v>6</c:v>
                </c:pt>
                <c:pt idx="96">
                  <c:v>11</c:v>
                </c:pt>
                <c:pt idx="97">
                  <c:v>7</c:v>
                </c:pt>
                <c:pt idx="98">
                  <c:v>7</c:v>
                </c:pt>
                <c:pt idx="99">
                  <c:v>6</c:v>
                </c:pt>
                <c:pt idx="100">
                  <c:v>8</c:v>
                </c:pt>
                <c:pt idx="101">
                  <c:v>5</c:v>
                </c:pt>
                <c:pt idx="102">
                  <c:v>8</c:v>
                </c:pt>
                <c:pt idx="103">
                  <c:v>8</c:v>
                </c:pt>
                <c:pt idx="104">
                  <c:v>6</c:v>
                </c:pt>
                <c:pt idx="105">
                  <c:v>4</c:v>
                </c:pt>
                <c:pt idx="106">
                  <c:v>6</c:v>
                </c:pt>
                <c:pt idx="107">
                  <c:v>5</c:v>
                </c:pt>
                <c:pt idx="108">
                  <c:v>7</c:v>
                </c:pt>
                <c:pt idx="109">
                  <c:v>9</c:v>
                </c:pt>
                <c:pt idx="110">
                  <c:v>5</c:v>
                </c:pt>
                <c:pt idx="111">
                  <c:v>7</c:v>
                </c:pt>
                <c:pt idx="112">
                  <c:v>6</c:v>
                </c:pt>
                <c:pt idx="113">
                  <c:v>4</c:v>
                </c:pt>
                <c:pt idx="114">
                  <c:v>6</c:v>
                </c:pt>
                <c:pt idx="115">
                  <c:v>5</c:v>
                </c:pt>
                <c:pt idx="116">
                  <c:v>6</c:v>
                </c:pt>
                <c:pt idx="117">
                  <c:v>7</c:v>
                </c:pt>
                <c:pt idx="118">
                  <c:v>5</c:v>
                </c:pt>
                <c:pt idx="119">
                  <c:v>8</c:v>
                </c:pt>
                <c:pt idx="120">
                  <c:v>7</c:v>
                </c:pt>
                <c:pt idx="121">
                  <c:v>5</c:v>
                </c:pt>
                <c:pt idx="122">
                  <c:v>7</c:v>
                </c:pt>
                <c:pt idx="123">
                  <c:v>12</c:v>
                </c:pt>
                <c:pt idx="124">
                  <c:v>11</c:v>
                </c:pt>
                <c:pt idx="125">
                  <c:v>12</c:v>
                </c:pt>
                <c:pt idx="126">
                  <c:v>7</c:v>
                </c:pt>
                <c:pt idx="127">
                  <c:v>5</c:v>
                </c:pt>
                <c:pt idx="128">
                  <c:v>9</c:v>
                </c:pt>
                <c:pt idx="129">
                  <c:v>9</c:v>
                </c:pt>
                <c:pt idx="130">
                  <c:v>6</c:v>
                </c:pt>
                <c:pt idx="131">
                  <c:v>7</c:v>
                </c:pt>
                <c:pt idx="132">
                  <c:v>12</c:v>
                </c:pt>
                <c:pt idx="133">
                  <c:v>10</c:v>
                </c:pt>
                <c:pt idx="134">
                  <c:v>7</c:v>
                </c:pt>
                <c:pt idx="135">
                  <c:v>6</c:v>
                </c:pt>
                <c:pt idx="136">
                  <c:v>9</c:v>
                </c:pt>
                <c:pt idx="137">
                  <c:v>7</c:v>
                </c:pt>
                <c:pt idx="138">
                  <c:v>13</c:v>
                </c:pt>
                <c:pt idx="139">
                  <c:v>8</c:v>
                </c:pt>
                <c:pt idx="140">
                  <c:v>7</c:v>
                </c:pt>
                <c:pt idx="141">
                  <c:v>5</c:v>
                </c:pt>
                <c:pt idx="142">
                  <c:v>2</c:v>
                </c:pt>
                <c:pt idx="143">
                  <c:v>6</c:v>
                </c:pt>
                <c:pt idx="144">
                  <c:v>8</c:v>
                </c:pt>
                <c:pt idx="145">
                  <c:v>3</c:v>
                </c:pt>
                <c:pt idx="146">
                  <c:v>5</c:v>
                </c:pt>
                <c:pt idx="147">
                  <c:v>4</c:v>
                </c:pt>
                <c:pt idx="148">
                  <c:v>4</c:v>
                </c:pt>
                <c:pt idx="149">
                  <c:v>3</c:v>
                </c:pt>
                <c:pt idx="150">
                  <c:v>6</c:v>
                </c:pt>
                <c:pt idx="151">
                  <c:v>6</c:v>
                </c:pt>
                <c:pt idx="152">
                  <c:v>8</c:v>
                </c:pt>
                <c:pt idx="153">
                  <c:v>8</c:v>
                </c:pt>
                <c:pt idx="154">
                  <c:v>5</c:v>
                </c:pt>
                <c:pt idx="155">
                  <c:v>5</c:v>
                </c:pt>
                <c:pt idx="156">
                  <c:v>3</c:v>
                </c:pt>
                <c:pt idx="157">
                  <c:v>6</c:v>
                </c:pt>
                <c:pt idx="158">
                  <c:v>7</c:v>
                </c:pt>
                <c:pt idx="159">
                  <c:v>7</c:v>
                </c:pt>
                <c:pt idx="160">
                  <c:v>8</c:v>
                </c:pt>
                <c:pt idx="161">
                  <c:v>7</c:v>
                </c:pt>
                <c:pt idx="162">
                  <c:v>8</c:v>
                </c:pt>
                <c:pt idx="163">
                  <c:v>5</c:v>
                </c:pt>
                <c:pt idx="164">
                  <c:v>1</c:v>
                </c:pt>
                <c:pt idx="165">
                  <c:v>6</c:v>
                </c:pt>
                <c:pt idx="166">
                  <c:v>6</c:v>
                </c:pt>
                <c:pt idx="167">
                  <c:v>9</c:v>
                </c:pt>
                <c:pt idx="168">
                  <c:v>7</c:v>
                </c:pt>
                <c:pt idx="169">
                  <c:v>4</c:v>
                </c:pt>
                <c:pt idx="170">
                  <c:v>10</c:v>
                </c:pt>
                <c:pt idx="171">
                  <c:v>7</c:v>
                </c:pt>
                <c:pt idx="172">
                  <c:v>7</c:v>
                </c:pt>
                <c:pt idx="173">
                  <c:v>6</c:v>
                </c:pt>
                <c:pt idx="174">
                  <c:v>5</c:v>
                </c:pt>
                <c:pt idx="175">
                  <c:v>10</c:v>
                </c:pt>
                <c:pt idx="176">
                  <c:v>8</c:v>
                </c:pt>
                <c:pt idx="177">
                  <c:v>6</c:v>
                </c:pt>
                <c:pt idx="178">
                  <c:v>4</c:v>
                </c:pt>
                <c:pt idx="179">
                  <c:v>3</c:v>
                </c:pt>
                <c:pt idx="180">
                  <c:v>2</c:v>
                </c:pt>
                <c:pt idx="181">
                  <c:v>0</c:v>
                </c:pt>
                <c:pt idx="182">
                  <c:v>0</c:v>
                </c:pt>
                <c:pt idx="183">
                  <c:v>2</c:v>
                </c:pt>
                <c:pt idx="184">
                  <c:v>6</c:v>
                </c:pt>
                <c:pt idx="185">
                  <c:v>7</c:v>
                </c:pt>
                <c:pt idx="186">
                  <c:v>6</c:v>
                </c:pt>
                <c:pt idx="187">
                  <c:v>10</c:v>
                </c:pt>
                <c:pt idx="188">
                  <c:v>6</c:v>
                </c:pt>
                <c:pt idx="189">
                  <c:v>4</c:v>
                </c:pt>
                <c:pt idx="190">
                  <c:v>10</c:v>
                </c:pt>
                <c:pt idx="191">
                  <c:v>7</c:v>
                </c:pt>
                <c:pt idx="192">
                  <c:v>7</c:v>
                </c:pt>
                <c:pt idx="193">
                  <c:v>7</c:v>
                </c:pt>
                <c:pt idx="194">
                  <c:v>5</c:v>
                </c:pt>
                <c:pt idx="195">
                  <c:v>11</c:v>
                </c:pt>
                <c:pt idx="196">
                  <c:v>6</c:v>
                </c:pt>
                <c:pt idx="197">
                  <c:v>7</c:v>
                </c:pt>
                <c:pt idx="198">
                  <c:v>12</c:v>
                </c:pt>
                <c:pt idx="199">
                  <c:v>12</c:v>
                </c:pt>
                <c:pt idx="200">
                  <c:v>9</c:v>
                </c:pt>
                <c:pt idx="201">
                  <c:v>8</c:v>
                </c:pt>
                <c:pt idx="202">
                  <c:v>6</c:v>
                </c:pt>
                <c:pt idx="203">
                  <c:v>7</c:v>
                </c:pt>
                <c:pt idx="204">
                  <c:v>7</c:v>
                </c:pt>
                <c:pt idx="205">
                  <c:v>8</c:v>
                </c:pt>
                <c:pt idx="206">
                  <c:v>9</c:v>
                </c:pt>
                <c:pt idx="207">
                  <c:v>6</c:v>
                </c:pt>
                <c:pt idx="208">
                  <c:v>5</c:v>
                </c:pt>
                <c:pt idx="209">
                  <c:v>8</c:v>
                </c:pt>
                <c:pt idx="210">
                  <c:v>5</c:v>
                </c:pt>
                <c:pt idx="211">
                  <c:v>5</c:v>
                </c:pt>
                <c:pt idx="212">
                  <c:v>6</c:v>
                </c:pt>
                <c:pt idx="213">
                  <c:v>4</c:v>
                </c:pt>
                <c:pt idx="214">
                  <c:v>2</c:v>
                </c:pt>
                <c:pt idx="215">
                  <c:v>1</c:v>
                </c:pt>
                <c:pt idx="216">
                  <c:v>0</c:v>
                </c:pt>
                <c:pt idx="217">
                  <c:v>3</c:v>
                </c:pt>
                <c:pt idx="218">
                  <c:v>6</c:v>
                </c:pt>
                <c:pt idx="219">
                  <c:v>4</c:v>
                </c:pt>
                <c:pt idx="220">
                  <c:v>8</c:v>
                </c:pt>
                <c:pt idx="221">
                  <c:v>11</c:v>
                </c:pt>
                <c:pt idx="222">
                  <c:v>10</c:v>
                </c:pt>
                <c:pt idx="223">
                  <c:v>6</c:v>
                </c:pt>
                <c:pt idx="224">
                  <c:v>7</c:v>
                </c:pt>
                <c:pt idx="225">
                  <c:v>7</c:v>
                </c:pt>
                <c:pt idx="226">
                  <c:v>5</c:v>
                </c:pt>
                <c:pt idx="227">
                  <c:v>3</c:v>
                </c:pt>
                <c:pt idx="228">
                  <c:v>5</c:v>
                </c:pt>
                <c:pt idx="229">
                  <c:v>5</c:v>
                </c:pt>
                <c:pt idx="230">
                  <c:v>4</c:v>
                </c:pt>
                <c:pt idx="231">
                  <c:v>9</c:v>
                </c:pt>
                <c:pt idx="232">
                  <c:v>7</c:v>
                </c:pt>
                <c:pt idx="233">
                  <c:v>5</c:v>
                </c:pt>
                <c:pt idx="234">
                  <c:v>7</c:v>
                </c:pt>
                <c:pt idx="235">
                  <c:v>13</c:v>
                </c:pt>
                <c:pt idx="236">
                  <c:v>12</c:v>
                </c:pt>
                <c:pt idx="237">
                  <c:v>8</c:v>
                </c:pt>
                <c:pt idx="238">
                  <c:v>8</c:v>
                </c:pt>
                <c:pt idx="239">
                  <c:v>9</c:v>
                </c:pt>
                <c:pt idx="240">
                  <c:v>6</c:v>
                </c:pt>
                <c:pt idx="241">
                  <c:v>6</c:v>
                </c:pt>
                <c:pt idx="242">
                  <c:v>6</c:v>
                </c:pt>
                <c:pt idx="243">
                  <c:v>3</c:v>
                </c:pt>
                <c:pt idx="244">
                  <c:v>4</c:v>
                </c:pt>
                <c:pt idx="245">
                  <c:v>11</c:v>
                </c:pt>
                <c:pt idx="246">
                  <c:v>13</c:v>
                </c:pt>
                <c:pt idx="247">
                  <c:v>10</c:v>
                </c:pt>
                <c:pt idx="248">
                  <c:v>9</c:v>
                </c:pt>
                <c:pt idx="249">
                  <c:v>8</c:v>
                </c:pt>
                <c:pt idx="250">
                  <c:v>6</c:v>
                </c:pt>
                <c:pt idx="251">
                  <c:v>3</c:v>
                </c:pt>
                <c:pt idx="252">
                  <c:v>6</c:v>
                </c:pt>
                <c:pt idx="253">
                  <c:v>7</c:v>
                </c:pt>
                <c:pt idx="254">
                  <c:v>10</c:v>
                </c:pt>
                <c:pt idx="255">
                  <c:v>6</c:v>
                </c:pt>
                <c:pt idx="256">
                  <c:v>4</c:v>
                </c:pt>
                <c:pt idx="257">
                  <c:v>5</c:v>
                </c:pt>
                <c:pt idx="258">
                  <c:v>9</c:v>
                </c:pt>
                <c:pt idx="259">
                  <c:v>8</c:v>
                </c:pt>
                <c:pt idx="260">
                  <c:v>12</c:v>
                </c:pt>
                <c:pt idx="261">
                  <c:v>7</c:v>
                </c:pt>
                <c:pt idx="262">
                  <c:v>6</c:v>
                </c:pt>
                <c:pt idx="263">
                  <c:v>8</c:v>
                </c:pt>
                <c:pt idx="264">
                  <c:v>8</c:v>
                </c:pt>
                <c:pt idx="265">
                  <c:v>7</c:v>
                </c:pt>
                <c:pt idx="266">
                  <c:v>6</c:v>
                </c:pt>
                <c:pt idx="267">
                  <c:v>9</c:v>
                </c:pt>
                <c:pt idx="268">
                  <c:v>8</c:v>
                </c:pt>
                <c:pt idx="269">
                  <c:v>8</c:v>
                </c:pt>
                <c:pt idx="270">
                  <c:v>9</c:v>
                </c:pt>
                <c:pt idx="271">
                  <c:v>10</c:v>
                </c:pt>
                <c:pt idx="272">
                  <c:v>5</c:v>
                </c:pt>
                <c:pt idx="273">
                  <c:v>5</c:v>
                </c:pt>
                <c:pt idx="274">
                  <c:v>4</c:v>
                </c:pt>
                <c:pt idx="275">
                  <c:v>9</c:v>
                </c:pt>
                <c:pt idx="276">
                  <c:v>8</c:v>
                </c:pt>
                <c:pt idx="277">
                  <c:v>8</c:v>
                </c:pt>
                <c:pt idx="278">
                  <c:v>5</c:v>
                </c:pt>
                <c:pt idx="279">
                  <c:v>4</c:v>
                </c:pt>
                <c:pt idx="280">
                  <c:v>6</c:v>
                </c:pt>
                <c:pt idx="281">
                  <c:v>6</c:v>
                </c:pt>
                <c:pt idx="282">
                  <c:v>12</c:v>
                </c:pt>
                <c:pt idx="283">
                  <c:v>11</c:v>
                </c:pt>
                <c:pt idx="284">
                  <c:v>12</c:v>
                </c:pt>
                <c:pt idx="285">
                  <c:v>10</c:v>
                </c:pt>
                <c:pt idx="286">
                  <c:v>8</c:v>
                </c:pt>
                <c:pt idx="287">
                  <c:v>9</c:v>
                </c:pt>
                <c:pt idx="288">
                  <c:v>9</c:v>
                </c:pt>
                <c:pt idx="289">
                  <c:v>6</c:v>
                </c:pt>
                <c:pt idx="290">
                  <c:v>10</c:v>
                </c:pt>
                <c:pt idx="291">
                  <c:v>7</c:v>
                </c:pt>
                <c:pt idx="292">
                  <c:v>3</c:v>
                </c:pt>
                <c:pt idx="293">
                  <c:v>6</c:v>
                </c:pt>
                <c:pt idx="294">
                  <c:v>10</c:v>
                </c:pt>
                <c:pt idx="295">
                  <c:v>9</c:v>
                </c:pt>
                <c:pt idx="296">
                  <c:v>8</c:v>
                </c:pt>
                <c:pt idx="297">
                  <c:v>8</c:v>
                </c:pt>
                <c:pt idx="298">
                  <c:v>4</c:v>
                </c:pt>
                <c:pt idx="299">
                  <c:v>0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</c:v>
                </c:pt>
                <c:pt idx="304">
                  <c:v>11</c:v>
                </c:pt>
                <c:pt idx="305">
                  <c:v>9</c:v>
                </c:pt>
                <c:pt idx="306">
                  <c:v>7</c:v>
                </c:pt>
                <c:pt idx="307">
                  <c:v>5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8</c:v>
                </c:pt>
                <c:pt idx="312">
                  <c:v>8</c:v>
                </c:pt>
                <c:pt idx="313">
                  <c:v>7</c:v>
                </c:pt>
                <c:pt idx="314">
                  <c:v>12</c:v>
                </c:pt>
                <c:pt idx="315">
                  <c:v>8</c:v>
                </c:pt>
                <c:pt idx="316">
                  <c:v>8</c:v>
                </c:pt>
                <c:pt idx="317">
                  <c:v>5</c:v>
                </c:pt>
                <c:pt idx="318">
                  <c:v>6</c:v>
                </c:pt>
                <c:pt idx="319">
                  <c:v>8</c:v>
                </c:pt>
                <c:pt idx="320">
                  <c:v>7</c:v>
                </c:pt>
                <c:pt idx="321">
                  <c:v>8</c:v>
                </c:pt>
                <c:pt idx="322">
                  <c:v>10</c:v>
                </c:pt>
                <c:pt idx="323">
                  <c:v>7</c:v>
                </c:pt>
                <c:pt idx="324">
                  <c:v>8</c:v>
                </c:pt>
                <c:pt idx="325">
                  <c:v>9</c:v>
                </c:pt>
                <c:pt idx="326">
                  <c:v>9</c:v>
                </c:pt>
                <c:pt idx="327">
                  <c:v>9</c:v>
                </c:pt>
                <c:pt idx="328">
                  <c:v>7</c:v>
                </c:pt>
                <c:pt idx="329">
                  <c:v>6</c:v>
                </c:pt>
                <c:pt idx="330">
                  <c:v>8</c:v>
                </c:pt>
                <c:pt idx="331">
                  <c:v>14</c:v>
                </c:pt>
                <c:pt idx="332">
                  <c:v>10</c:v>
                </c:pt>
                <c:pt idx="333">
                  <c:v>6</c:v>
                </c:pt>
                <c:pt idx="334">
                  <c:v>3</c:v>
                </c:pt>
                <c:pt idx="335">
                  <c:v>11</c:v>
                </c:pt>
                <c:pt idx="336">
                  <c:v>5</c:v>
                </c:pt>
                <c:pt idx="337">
                  <c:v>1</c:v>
                </c:pt>
                <c:pt idx="338">
                  <c:v>3</c:v>
                </c:pt>
                <c:pt idx="339">
                  <c:v>9</c:v>
                </c:pt>
                <c:pt idx="340">
                  <c:v>6</c:v>
                </c:pt>
                <c:pt idx="341">
                  <c:v>6</c:v>
                </c:pt>
                <c:pt idx="342">
                  <c:v>9</c:v>
                </c:pt>
                <c:pt idx="343">
                  <c:v>9</c:v>
                </c:pt>
                <c:pt idx="344">
                  <c:v>10</c:v>
                </c:pt>
                <c:pt idx="345">
                  <c:v>8</c:v>
                </c:pt>
                <c:pt idx="346">
                  <c:v>8</c:v>
                </c:pt>
                <c:pt idx="347">
                  <c:v>5</c:v>
                </c:pt>
                <c:pt idx="348">
                  <c:v>6</c:v>
                </c:pt>
                <c:pt idx="349">
                  <c:v>6</c:v>
                </c:pt>
                <c:pt idx="350">
                  <c:v>5</c:v>
                </c:pt>
                <c:pt idx="351">
                  <c:v>5</c:v>
                </c:pt>
                <c:pt idx="352">
                  <c:v>8</c:v>
                </c:pt>
                <c:pt idx="353">
                  <c:v>7</c:v>
                </c:pt>
                <c:pt idx="354">
                  <c:v>6</c:v>
                </c:pt>
                <c:pt idx="355">
                  <c:v>4</c:v>
                </c:pt>
                <c:pt idx="356">
                  <c:v>4</c:v>
                </c:pt>
                <c:pt idx="357">
                  <c:v>4</c:v>
                </c:pt>
                <c:pt idx="358">
                  <c:v>5</c:v>
                </c:pt>
                <c:pt idx="359">
                  <c:v>3</c:v>
                </c:pt>
                <c:pt idx="360">
                  <c:v>4</c:v>
                </c:pt>
                <c:pt idx="361">
                  <c:v>2</c:v>
                </c:pt>
                <c:pt idx="362">
                  <c:v>3</c:v>
                </c:pt>
                <c:pt idx="363">
                  <c:v>6</c:v>
                </c:pt>
                <c:pt idx="364">
                  <c:v>9</c:v>
                </c:pt>
                <c:pt idx="365">
                  <c:v>5</c:v>
                </c:pt>
                <c:pt idx="366">
                  <c:v>3</c:v>
                </c:pt>
                <c:pt idx="367">
                  <c:v>6</c:v>
                </c:pt>
                <c:pt idx="368">
                  <c:v>6</c:v>
                </c:pt>
                <c:pt idx="369">
                  <c:v>5</c:v>
                </c:pt>
                <c:pt idx="370">
                  <c:v>8</c:v>
                </c:pt>
                <c:pt idx="371">
                  <c:v>5</c:v>
                </c:pt>
                <c:pt idx="372">
                  <c:v>3</c:v>
                </c:pt>
                <c:pt idx="373">
                  <c:v>4</c:v>
                </c:pt>
                <c:pt idx="374">
                  <c:v>4</c:v>
                </c:pt>
                <c:pt idx="375">
                  <c:v>7</c:v>
                </c:pt>
                <c:pt idx="376">
                  <c:v>9</c:v>
                </c:pt>
                <c:pt idx="377">
                  <c:v>7</c:v>
                </c:pt>
                <c:pt idx="378">
                  <c:v>6</c:v>
                </c:pt>
                <c:pt idx="379">
                  <c:v>6</c:v>
                </c:pt>
                <c:pt idx="380">
                  <c:v>8</c:v>
                </c:pt>
                <c:pt idx="381">
                  <c:v>9</c:v>
                </c:pt>
                <c:pt idx="382">
                  <c:v>9</c:v>
                </c:pt>
                <c:pt idx="383">
                  <c:v>10</c:v>
                </c:pt>
                <c:pt idx="384">
                  <c:v>9</c:v>
                </c:pt>
                <c:pt idx="385">
                  <c:v>7</c:v>
                </c:pt>
                <c:pt idx="386">
                  <c:v>8</c:v>
                </c:pt>
                <c:pt idx="387">
                  <c:v>7</c:v>
                </c:pt>
                <c:pt idx="388">
                  <c:v>8</c:v>
                </c:pt>
                <c:pt idx="389">
                  <c:v>10</c:v>
                </c:pt>
                <c:pt idx="390">
                  <c:v>8</c:v>
                </c:pt>
                <c:pt idx="391">
                  <c:v>15</c:v>
                </c:pt>
                <c:pt idx="392">
                  <c:v>10</c:v>
                </c:pt>
                <c:pt idx="393">
                  <c:v>9</c:v>
                </c:pt>
                <c:pt idx="394">
                  <c:v>6</c:v>
                </c:pt>
                <c:pt idx="395">
                  <c:v>8</c:v>
                </c:pt>
                <c:pt idx="396">
                  <c:v>9</c:v>
                </c:pt>
                <c:pt idx="397">
                  <c:v>7</c:v>
                </c:pt>
                <c:pt idx="398">
                  <c:v>15</c:v>
                </c:pt>
                <c:pt idx="400">
                  <c:v>3</c:v>
                </c:pt>
                <c:pt idx="401">
                  <c:v>10</c:v>
                </c:pt>
                <c:pt idx="402">
                  <c:v>11</c:v>
                </c:pt>
                <c:pt idx="403">
                  <c:v>10</c:v>
                </c:pt>
                <c:pt idx="404">
                  <c:v>16</c:v>
                </c:pt>
                <c:pt idx="405">
                  <c:v>7</c:v>
                </c:pt>
                <c:pt idx="406">
                  <c:v>12</c:v>
                </c:pt>
                <c:pt idx="407">
                  <c:v>8</c:v>
                </c:pt>
                <c:pt idx="408">
                  <c:v>9</c:v>
                </c:pt>
                <c:pt idx="409">
                  <c:v>11</c:v>
                </c:pt>
                <c:pt idx="410">
                  <c:v>10</c:v>
                </c:pt>
                <c:pt idx="411">
                  <c:v>15</c:v>
                </c:pt>
                <c:pt idx="412">
                  <c:v>15</c:v>
                </c:pt>
                <c:pt idx="413">
                  <c:v>9</c:v>
                </c:pt>
                <c:pt idx="414">
                  <c:v>14</c:v>
                </c:pt>
                <c:pt idx="415">
                  <c:v>13</c:v>
                </c:pt>
                <c:pt idx="416">
                  <c:v>11</c:v>
                </c:pt>
                <c:pt idx="417">
                  <c:v>9</c:v>
                </c:pt>
                <c:pt idx="418">
                  <c:v>16</c:v>
                </c:pt>
                <c:pt idx="419">
                  <c:v>6</c:v>
                </c:pt>
                <c:pt idx="420">
                  <c:v>10</c:v>
                </c:pt>
                <c:pt idx="421">
                  <c:v>12</c:v>
                </c:pt>
                <c:pt idx="422">
                  <c:v>10</c:v>
                </c:pt>
                <c:pt idx="423">
                  <c:v>10</c:v>
                </c:pt>
                <c:pt idx="424">
                  <c:v>10</c:v>
                </c:pt>
                <c:pt idx="425">
                  <c:v>12</c:v>
                </c:pt>
                <c:pt idx="426">
                  <c:v>11</c:v>
                </c:pt>
                <c:pt idx="427">
                  <c:v>16</c:v>
                </c:pt>
                <c:pt idx="428">
                  <c:v>14</c:v>
                </c:pt>
                <c:pt idx="429">
                  <c:v>9</c:v>
                </c:pt>
                <c:pt idx="430">
                  <c:v>10</c:v>
                </c:pt>
                <c:pt idx="431">
                  <c:v>13</c:v>
                </c:pt>
                <c:pt idx="432">
                  <c:v>11</c:v>
                </c:pt>
                <c:pt idx="433">
                  <c:v>8</c:v>
                </c:pt>
                <c:pt idx="434">
                  <c:v>13</c:v>
                </c:pt>
                <c:pt idx="435">
                  <c:v>11</c:v>
                </c:pt>
                <c:pt idx="436">
                  <c:v>10</c:v>
                </c:pt>
                <c:pt idx="437">
                  <c:v>10</c:v>
                </c:pt>
                <c:pt idx="438">
                  <c:v>14</c:v>
                </c:pt>
                <c:pt idx="439">
                  <c:v>13</c:v>
                </c:pt>
                <c:pt idx="440">
                  <c:v>11</c:v>
                </c:pt>
                <c:pt idx="441">
                  <c:v>12</c:v>
                </c:pt>
                <c:pt idx="442">
                  <c:v>13</c:v>
                </c:pt>
                <c:pt idx="443">
                  <c:v>11</c:v>
                </c:pt>
                <c:pt idx="444">
                  <c:v>8</c:v>
                </c:pt>
                <c:pt idx="445">
                  <c:v>7</c:v>
                </c:pt>
                <c:pt idx="446">
                  <c:v>9</c:v>
                </c:pt>
                <c:pt idx="447">
                  <c:v>8</c:v>
                </c:pt>
                <c:pt idx="448">
                  <c:v>10</c:v>
                </c:pt>
                <c:pt idx="449">
                  <c:v>11</c:v>
                </c:pt>
                <c:pt idx="450">
                  <c:v>10</c:v>
                </c:pt>
                <c:pt idx="451">
                  <c:v>11</c:v>
                </c:pt>
                <c:pt idx="452">
                  <c:v>13</c:v>
                </c:pt>
                <c:pt idx="453">
                  <c:v>10</c:v>
                </c:pt>
                <c:pt idx="454">
                  <c:v>12</c:v>
                </c:pt>
                <c:pt idx="455">
                  <c:v>11</c:v>
                </c:pt>
                <c:pt idx="456">
                  <c:v>10</c:v>
                </c:pt>
                <c:pt idx="457">
                  <c:v>11</c:v>
                </c:pt>
                <c:pt idx="458">
                  <c:v>11</c:v>
                </c:pt>
                <c:pt idx="459">
                  <c:v>10</c:v>
                </c:pt>
                <c:pt idx="460">
                  <c:v>12</c:v>
                </c:pt>
                <c:pt idx="461">
                  <c:v>17</c:v>
                </c:pt>
                <c:pt idx="462">
                  <c:v>10</c:v>
                </c:pt>
                <c:pt idx="463">
                  <c:v>11</c:v>
                </c:pt>
                <c:pt idx="464">
                  <c:v>11</c:v>
                </c:pt>
                <c:pt idx="465">
                  <c:v>9</c:v>
                </c:pt>
                <c:pt idx="466">
                  <c:v>14</c:v>
                </c:pt>
                <c:pt idx="467">
                  <c:v>12</c:v>
                </c:pt>
                <c:pt idx="468">
                  <c:v>8</c:v>
                </c:pt>
                <c:pt idx="469">
                  <c:v>12</c:v>
                </c:pt>
                <c:pt idx="470">
                  <c:v>11</c:v>
                </c:pt>
                <c:pt idx="471">
                  <c:v>9</c:v>
                </c:pt>
                <c:pt idx="472">
                  <c:v>10</c:v>
                </c:pt>
                <c:pt idx="473">
                  <c:v>11</c:v>
                </c:pt>
                <c:pt idx="474">
                  <c:v>10</c:v>
                </c:pt>
                <c:pt idx="475">
                  <c:v>10</c:v>
                </c:pt>
                <c:pt idx="476">
                  <c:v>9</c:v>
                </c:pt>
                <c:pt idx="477">
                  <c:v>10</c:v>
                </c:pt>
                <c:pt idx="478">
                  <c:v>7</c:v>
                </c:pt>
                <c:pt idx="479">
                  <c:v>9</c:v>
                </c:pt>
                <c:pt idx="480">
                  <c:v>10</c:v>
                </c:pt>
                <c:pt idx="481">
                  <c:v>10</c:v>
                </c:pt>
                <c:pt idx="482">
                  <c:v>8</c:v>
                </c:pt>
                <c:pt idx="483">
                  <c:v>9</c:v>
                </c:pt>
                <c:pt idx="484">
                  <c:v>9</c:v>
                </c:pt>
                <c:pt idx="485">
                  <c:v>9</c:v>
                </c:pt>
                <c:pt idx="486">
                  <c:v>16</c:v>
                </c:pt>
                <c:pt idx="487">
                  <c:v>9</c:v>
                </c:pt>
                <c:pt idx="488">
                  <c:v>10</c:v>
                </c:pt>
                <c:pt idx="489">
                  <c:v>11</c:v>
                </c:pt>
                <c:pt idx="490">
                  <c:v>15</c:v>
                </c:pt>
                <c:pt idx="491">
                  <c:v>12</c:v>
                </c:pt>
                <c:pt idx="492">
                  <c:v>9</c:v>
                </c:pt>
                <c:pt idx="493">
                  <c:v>7</c:v>
                </c:pt>
                <c:pt idx="494">
                  <c:v>8</c:v>
                </c:pt>
                <c:pt idx="495">
                  <c:v>9</c:v>
                </c:pt>
                <c:pt idx="496">
                  <c:v>10</c:v>
                </c:pt>
                <c:pt idx="497">
                  <c:v>12</c:v>
                </c:pt>
                <c:pt idx="498">
                  <c:v>12</c:v>
                </c:pt>
                <c:pt idx="499">
                  <c:v>13</c:v>
                </c:pt>
                <c:pt idx="500">
                  <c:v>14</c:v>
                </c:pt>
                <c:pt idx="501">
                  <c:v>8</c:v>
                </c:pt>
                <c:pt idx="502">
                  <c:v>10</c:v>
                </c:pt>
                <c:pt idx="503">
                  <c:v>9</c:v>
                </c:pt>
                <c:pt idx="504">
                  <c:v>15</c:v>
                </c:pt>
                <c:pt idx="505">
                  <c:v>12</c:v>
                </c:pt>
                <c:pt idx="506">
                  <c:v>15</c:v>
                </c:pt>
                <c:pt idx="507">
                  <c:v>10</c:v>
                </c:pt>
                <c:pt idx="508">
                  <c:v>9</c:v>
                </c:pt>
                <c:pt idx="509">
                  <c:v>12</c:v>
                </c:pt>
                <c:pt idx="510">
                  <c:v>12</c:v>
                </c:pt>
                <c:pt idx="511">
                  <c:v>19</c:v>
                </c:pt>
                <c:pt idx="512">
                  <c:v>15</c:v>
                </c:pt>
                <c:pt idx="513">
                  <c:v>13</c:v>
                </c:pt>
                <c:pt idx="514">
                  <c:v>10</c:v>
                </c:pt>
                <c:pt idx="515">
                  <c:v>10</c:v>
                </c:pt>
                <c:pt idx="516">
                  <c:v>8</c:v>
                </c:pt>
                <c:pt idx="517">
                  <c:v>15</c:v>
                </c:pt>
                <c:pt idx="518">
                  <c:v>15</c:v>
                </c:pt>
                <c:pt idx="519">
                  <c:v>9</c:v>
                </c:pt>
                <c:pt idx="520">
                  <c:v>8</c:v>
                </c:pt>
                <c:pt idx="521">
                  <c:v>8</c:v>
                </c:pt>
                <c:pt idx="522">
                  <c:v>14</c:v>
                </c:pt>
                <c:pt idx="523">
                  <c:v>11</c:v>
                </c:pt>
                <c:pt idx="524">
                  <c:v>14</c:v>
                </c:pt>
                <c:pt idx="525">
                  <c:v>11</c:v>
                </c:pt>
                <c:pt idx="526">
                  <c:v>15</c:v>
                </c:pt>
                <c:pt idx="527">
                  <c:v>9</c:v>
                </c:pt>
                <c:pt idx="528">
                  <c:v>8</c:v>
                </c:pt>
                <c:pt idx="529">
                  <c:v>13</c:v>
                </c:pt>
                <c:pt idx="530">
                  <c:v>10</c:v>
                </c:pt>
                <c:pt idx="531">
                  <c:v>12</c:v>
                </c:pt>
                <c:pt idx="532">
                  <c:v>12</c:v>
                </c:pt>
                <c:pt idx="533">
                  <c:v>14</c:v>
                </c:pt>
                <c:pt idx="534">
                  <c:v>17</c:v>
                </c:pt>
                <c:pt idx="535">
                  <c:v>15</c:v>
                </c:pt>
                <c:pt idx="536">
                  <c:v>18</c:v>
                </c:pt>
                <c:pt idx="537">
                  <c:v>15</c:v>
                </c:pt>
                <c:pt idx="538">
                  <c:v>14</c:v>
                </c:pt>
                <c:pt idx="539">
                  <c:v>14</c:v>
                </c:pt>
                <c:pt idx="540">
                  <c:v>11</c:v>
                </c:pt>
                <c:pt idx="541">
                  <c:v>12</c:v>
                </c:pt>
                <c:pt idx="542">
                  <c:v>10</c:v>
                </c:pt>
                <c:pt idx="543">
                  <c:v>10</c:v>
                </c:pt>
                <c:pt idx="544">
                  <c:v>9</c:v>
                </c:pt>
                <c:pt idx="545">
                  <c:v>8</c:v>
                </c:pt>
                <c:pt idx="546">
                  <c:v>10</c:v>
                </c:pt>
                <c:pt idx="547">
                  <c:v>19</c:v>
                </c:pt>
                <c:pt idx="548">
                  <c:v>11</c:v>
                </c:pt>
                <c:pt idx="549">
                  <c:v>8</c:v>
                </c:pt>
                <c:pt idx="550">
                  <c:v>12</c:v>
                </c:pt>
                <c:pt idx="551">
                  <c:v>10</c:v>
                </c:pt>
                <c:pt idx="552">
                  <c:v>10</c:v>
                </c:pt>
                <c:pt idx="553">
                  <c:v>9</c:v>
                </c:pt>
                <c:pt idx="554">
                  <c:v>11</c:v>
                </c:pt>
                <c:pt idx="555">
                  <c:v>10</c:v>
                </c:pt>
                <c:pt idx="556">
                  <c:v>12</c:v>
                </c:pt>
                <c:pt idx="557">
                  <c:v>9</c:v>
                </c:pt>
                <c:pt idx="558">
                  <c:v>12</c:v>
                </c:pt>
                <c:pt idx="559">
                  <c:v>17</c:v>
                </c:pt>
                <c:pt idx="560">
                  <c:v>11</c:v>
                </c:pt>
                <c:pt idx="561">
                  <c:v>8</c:v>
                </c:pt>
                <c:pt idx="562">
                  <c:v>13</c:v>
                </c:pt>
                <c:pt idx="563">
                  <c:v>10</c:v>
                </c:pt>
                <c:pt idx="564">
                  <c:v>8</c:v>
                </c:pt>
                <c:pt idx="565">
                  <c:v>10</c:v>
                </c:pt>
                <c:pt idx="566">
                  <c:v>13</c:v>
                </c:pt>
                <c:pt idx="567">
                  <c:v>13</c:v>
                </c:pt>
                <c:pt idx="568">
                  <c:v>12</c:v>
                </c:pt>
                <c:pt idx="569">
                  <c:v>16</c:v>
                </c:pt>
                <c:pt idx="570">
                  <c:v>13</c:v>
                </c:pt>
                <c:pt idx="571">
                  <c:v>15</c:v>
                </c:pt>
                <c:pt idx="572">
                  <c:v>11</c:v>
                </c:pt>
                <c:pt idx="573">
                  <c:v>14</c:v>
                </c:pt>
                <c:pt idx="574">
                  <c:v>16</c:v>
                </c:pt>
                <c:pt idx="575">
                  <c:v>10</c:v>
                </c:pt>
                <c:pt idx="576">
                  <c:v>16</c:v>
                </c:pt>
                <c:pt idx="577">
                  <c:v>10</c:v>
                </c:pt>
                <c:pt idx="578">
                  <c:v>9</c:v>
                </c:pt>
                <c:pt idx="579">
                  <c:v>7</c:v>
                </c:pt>
                <c:pt idx="580">
                  <c:v>9</c:v>
                </c:pt>
                <c:pt idx="581">
                  <c:v>13</c:v>
                </c:pt>
                <c:pt idx="582">
                  <c:v>13</c:v>
                </c:pt>
                <c:pt idx="583">
                  <c:v>15</c:v>
                </c:pt>
                <c:pt idx="584">
                  <c:v>11</c:v>
                </c:pt>
                <c:pt idx="585">
                  <c:v>12</c:v>
                </c:pt>
                <c:pt idx="586">
                  <c:v>10</c:v>
                </c:pt>
                <c:pt idx="587">
                  <c:v>10</c:v>
                </c:pt>
                <c:pt idx="588">
                  <c:v>14</c:v>
                </c:pt>
                <c:pt idx="589">
                  <c:v>10</c:v>
                </c:pt>
                <c:pt idx="590">
                  <c:v>10</c:v>
                </c:pt>
                <c:pt idx="591">
                  <c:v>10</c:v>
                </c:pt>
                <c:pt idx="592">
                  <c:v>18</c:v>
                </c:pt>
                <c:pt idx="593">
                  <c:v>13</c:v>
                </c:pt>
                <c:pt idx="594">
                  <c:v>11</c:v>
                </c:pt>
                <c:pt idx="595">
                  <c:v>23</c:v>
                </c:pt>
                <c:pt idx="596">
                  <c:v>15</c:v>
                </c:pt>
                <c:pt idx="597">
                  <c:v>17</c:v>
                </c:pt>
                <c:pt idx="598">
                  <c:v>12</c:v>
                </c:pt>
                <c:pt idx="599">
                  <c:v>10</c:v>
                </c:pt>
                <c:pt idx="600">
                  <c:v>8</c:v>
                </c:pt>
                <c:pt idx="601">
                  <c:v>12</c:v>
                </c:pt>
                <c:pt idx="602">
                  <c:v>12</c:v>
                </c:pt>
                <c:pt idx="603">
                  <c:v>10</c:v>
                </c:pt>
                <c:pt idx="604">
                  <c:v>9</c:v>
                </c:pt>
                <c:pt idx="605">
                  <c:v>13</c:v>
                </c:pt>
                <c:pt idx="606">
                  <c:v>11</c:v>
                </c:pt>
                <c:pt idx="607">
                  <c:v>12</c:v>
                </c:pt>
                <c:pt idx="608">
                  <c:v>11</c:v>
                </c:pt>
                <c:pt idx="609">
                  <c:v>17</c:v>
                </c:pt>
                <c:pt idx="610">
                  <c:v>13</c:v>
                </c:pt>
                <c:pt idx="611">
                  <c:v>11</c:v>
                </c:pt>
                <c:pt idx="612">
                  <c:v>9</c:v>
                </c:pt>
                <c:pt idx="613">
                  <c:v>8</c:v>
                </c:pt>
                <c:pt idx="614">
                  <c:v>12</c:v>
                </c:pt>
                <c:pt idx="615">
                  <c:v>15</c:v>
                </c:pt>
                <c:pt idx="616">
                  <c:v>5</c:v>
                </c:pt>
                <c:pt idx="617">
                  <c:v>10</c:v>
                </c:pt>
                <c:pt idx="618">
                  <c:v>12</c:v>
                </c:pt>
                <c:pt idx="619">
                  <c:v>10</c:v>
                </c:pt>
                <c:pt idx="620">
                  <c:v>10</c:v>
                </c:pt>
                <c:pt idx="621">
                  <c:v>10</c:v>
                </c:pt>
                <c:pt idx="622">
                  <c:v>13</c:v>
                </c:pt>
                <c:pt idx="623">
                  <c:v>14</c:v>
                </c:pt>
                <c:pt idx="624">
                  <c:v>16</c:v>
                </c:pt>
                <c:pt idx="625">
                  <c:v>7</c:v>
                </c:pt>
                <c:pt idx="626">
                  <c:v>14</c:v>
                </c:pt>
                <c:pt idx="627">
                  <c:v>10</c:v>
                </c:pt>
                <c:pt idx="628">
                  <c:v>10</c:v>
                </c:pt>
                <c:pt idx="629">
                  <c:v>12</c:v>
                </c:pt>
                <c:pt idx="630">
                  <c:v>12</c:v>
                </c:pt>
                <c:pt idx="631">
                  <c:v>14</c:v>
                </c:pt>
                <c:pt idx="632">
                  <c:v>15</c:v>
                </c:pt>
                <c:pt idx="633">
                  <c:v>14</c:v>
                </c:pt>
                <c:pt idx="634">
                  <c:v>15</c:v>
                </c:pt>
                <c:pt idx="635">
                  <c:v>15</c:v>
                </c:pt>
                <c:pt idx="636">
                  <c:v>14</c:v>
                </c:pt>
                <c:pt idx="637">
                  <c:v>17</c:v>
                </c:pt>
                <c:pt idx="638">
                  <c:v>13</c:v>
                </c:pt>
                <c:pt idx="639">
                  <c:v>14</c:v>
                </c:pt>
                <c:pt idx="640">
                  <c:v>17</c:v>
                </c:pt>
                <c:pt idx="641">
                  <c:v>13</c:v>
                </c:pt>
                <c:pt idx="642">
                  <c:v>16</c:v>
                </c:pt>
                <c:pt idx="643">
                  <c:v>13</c:v>
                </c:pt>
                <c:pt idx="644">
                  <c:v>14</c:v>
                </c:pt>
                <c:pt idx="645">
                  <c:v>17</c:v>
                </c:pt>
                <c:pt idx="646">
                  <c:v>17</c:v>
                </c:pt>
                <c:pt idx="647">
                  <c:v>14</c:v>
                </c:pt>
                <c:pt idx="648">
                  <c:v>12</c:v>
                </c:pt>
                <c:pt idx="649">
                  <c:v>11</c:v>
                </c:pt>
                <c:pt idx="650">
                  <c:v>8</c:v>
                </c:pt>
                <c:pt idx="651">
                  <c:v>10</c:v>
                </c:pt>
                <c:pt idx="652">
                  <c:v>13</c:v>
                </c:pt>
                <c:pt idx="653">
                  <c:v>11</c:v>
                </c:pt>
                <c:pt idx="654">
                  <c:v>14</c:v>
                </c:pt>
                <c:pt idx="655">
                  <c:v>18</c:v>
                </c:pt>
                <c:pt idx="656">
                  <c:v>15</c:v>
                </c:pt>
                <c:pt idx="657">
                  <c:v>14</c:v>
                </c:pt>
                <c:pt idx="658">
                  <c:v>15</c:v>
                </c:pt>
                <c:pt idx="659">
                  <c:v>11</c:v>
                </c:pt>
                <c:pt idx="660">
                  <c:v>17</c:v>
                </c:pt>
                <c:pt idx="661">
                  <c:v>14</c:v>
                </c:pt>
                <c:pt idx="662">
                  <c:v>14</c:v>
                </c:pt>
                <c:pt idx="663">
                  <c:v>16</c:v>
                </c:pt>
                <c:pt idx="664">
                  <c:v>15</c:v>
                </c:pt>
                <c:pt idx="665">
                  <c:v>13</c:v>
                </c:pt>
                <c:pt idx="666">
                  <c:v>14</c:v>
                </c:pt>
                <c:pt idx="667">
                  <c:v>19</c:v>
                </c:pt>
                <c:pt idx="668">
                  <c:v>22</c:v>
                </c:pt>
                <c:pt idx="669">
                  <c:v>14</c:v>
                </c:pt>
                <c:pt idx="670">
                  <c:v>13</c:v>
                </c:pt>
                <c:pt idx="671">
                  <c:v>11</c:v>
                </c:pt>
                <c:pt idx="672">
                  <c:v>14</c:v>
                </c:pt>
                <c:pt idx="673">
                  <c:v>12</c:v>
                </c:pt>
                <c:pt idx="674">
                  <c:v>12</c:v>
                </c:pt>
                <c:pt idx="675">
                  <c:v>13</c:v>
                </c:pt>
                <c:pt idx="676">
                  <c:v>9</c:v>
                </c:pt>
                <c:pt idx="677">
                  <c:v>14</c:v>
                </c:pt>
                <c:pt idx="678">
                  <c:v>17</c:v>
                </c:pt>
                <c:pt idx="679">
                  <c:v>21</c:v>
                </c:pt>
                <c:pt idx="680">
                  <c:v>21</c:v>
                </c:pt>
                <c:pt idx="681">
                  <c:v>20</c:v>
                </c:pt>
                <c:pt idx="682">
                  <c:v>11</c:v>
                </c:pt>
                <c:pt idx="683">
                  <c:v>14</c:v>
                </c:pt>
                <c:pt idx="684">
                  <c:v>13</c:v>
                </c:pt>
                <c:pt idx="685">
                  <c:v>11</c:v>
                </c:pt>
                <c:pt idx="686">
                  <c:v>10</c:v>
                </c:pt>
                <c:pt idx="687">
                  <c:v>12</c:v>
                </c:pt>
                <c:pt idx="688">
                  <c:v>14</c:v>
                </c:pt>
                <c:pt idx="689">
                  <c:v>16</c:v>
                </c:pt>
                <c:pt idx="690">
                  <c:v>18</c:v>
                </c:pt>
                <c:pt idx="691">
                  <c:v>11</c:v>
                </c:pt>
                <c:pt idx="692">
                  <c:v>12</c:v>
                </c:pt>
                <c:pt idx="693">
                  <c:v>15</c:v>
                </c:pt>
                <c:pt idx="694">
                  <c:v>14</c:v>
                </c:pt>
                <c:pt idx="695">
                  <c:v>12</c:v>
                </c:pt>
                <c:pt idx="696">
                  <c:v>12</c:v>
                </c:pt>
                <c:pt idx="697">
                  <c:v>11</c:v>
                </c:pt>
                <c:pt idx="698">
                  <c:v>10</c:v>
                </c:pt>
                <c:pt idx="699">
                  <c:v>9</c:v>
                </c:pt>
                <c:pt idx="700">
                  <c:v>10</c:v>
                </c:pt>
                <c:pt idx="701">
                  <c:v>14</c:v>
                </c:pt>
                <c:pt idx="702">
                  <c:v>10</c:v>
                </c:pt>
                <c:pt idx="703">
                  <c:v>13</c:v>
                </c:pt>
                <c:pt idx="704">
                  <c:v>11</c:v>
                </c:pt>
                <c:pt idx="706">
                  <c:v>6</c:v>
                </c:pt>
                <c:pt idx="707">
                  <c:v>5</c:v>
                </c:pt>
                <c:pt idx="708">
                  <c:v>10</c:v>
                </c:pt>
                <c:pt idx="709">
                  <c:v>6</c:v>
                </c:pt>
                <c:pt idx="710">
                  <c:v>6</c:v>
                </c:pt>
                <c:pt idx="711">
                  <c:v>8</c:v>
                </c:pt>
                <c:pt idx="712">
                  <c:v>6</c:v>
                </c:pt>
                <c:pt idx="713">
                  <c:v>8</c:v>
                </c:pt>
                <c:pt idx="714">
                  <c:v>8</c:v>
                </c:pt>
                <c:pt idx="715">
                  <c:v>7</c:v>
                </c:pt>
                <c:pt idx="716">
                  <c:v>19</c:v>
                </c:pt>
                <c:pt idx="717">
                  <c:v>16</c:v>
                </c:pt>
                <c:pt idx="718">
                  <c:v>16</c:v>
                </c:pt>
                <c:pt idx="719">
                  <c:v>14</c:v>
                </c:pt>
                <c:pt idx="720">
                  <c:v>11</c:v>
                </c:pt>
                <c:pt idx="721">
                  <c:v>7</c:v>
                </c:pt>
                <c:pt idx="722">
                  <c:v>9</c:v>
                </c:pt>
                <c:pt idx="723">
                  <c:v>10</c:v>
                </c:pt>
                <c:pt idx="724">
                  <c:v>9</c:v>
                </c:pt>
                <c:pt idx="725">
                  <c:v>13</c:v>
                </c:pt>
                <c:pt idx="726">
                  <c:v>8</c:v>
                </c:pt>
                <c:pt idx="727">
                  <c:v>6</c:v>
                </c:pt>
                <c:pt idx="728">
                  <c:v>9</c:v>
                </c:pt>
                <c:pt idx="729">
                  <c:v>15</c:v>
                </c:pt>
                <c:pt idx="730">
                  <c:v>12</c:v>
                </c:pt>
                <c:pt idx="731">
                  <c:v>11</c:v>
                </c:pt>
                <c:pt idx="732">
                  <c:v>9</c:v>
                </c:pt>
                <c:pt idx="733">
                  <c:v>9</c:v>
                </c:pt>
                <c:pt idx="734">
                  <c:v>13</c:v>
                </c:pt>
                <c:pt idx="735">
                  <c:v>12</c:v>
                </c:pt>
                <c:pt idx="736">
                  <c:v>10</c:v>
                </c:pt>
                <c:pt idx="737">
                  <c:v>16</c:v>
                </c:pt>
                <c:pt idx="738">
                  <c:v>23</c:v>
                </c:pt>
                <c:pt idx="739">
                  <c:v>17</c:v>
                </c:pt>
                <c:pt idx="740">
                  <c:v>17</c:v>
                </c:pt>
                <c:pt idx="741">
                  <c:v>13</c:v>
                </c:pt>
                <c:pt idx="742">
                  <c:v>10</c:v>
                </c:pt>
                <c:pt idx="743">
                  <c:v>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11-48AF-AE6C-BA54152DF19F}"/>
            </c:ext>
          </c:extLst>
        </c:ser>
        <c:ser>
          <c:idx val="0"/>
          <c:order val="1"/>
          <c:tx>
            <c:v>Partículas Inaláveis [PM10] - Médias de 1 Hora</c:v>
          </c:tx>
          <c:spPr>
            <a:ln w="12700">
              <a:solidFill>
                <a:srgbClr val="C00000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Parâmetros!$J$2:$J$745</c:f>
              <c:numCache>
                <c:formatCode>General</c:formatCode>
                <c:ptCount val="744"/>
                <c:pt idx="0">
                  <c:v>26</c:v>
                </c:pt>
                <c:pt idx="1">
                  <c:v>25</c:v>
                </c:pt>
                <c:pt idx="2">
                  <c:v>27</c:v>
                </c:pt>
                <c:pt idx="3">
                  <c:v>24</c:v>
                </c:pt>
                <c:pt idx="4">
                  <c:v>30</c:v>
                </c:pt>
                <c:pt idx="5">
                  <c:v>27</c:v>
                </c:pt>
                <c:pt idx="6">
                  <c:v>27</c:v>
                </c:pt>
                <c:pt idx="7">
                  <c:v>25</c:v>
                </c:pt>
                <c:pt idx="8">
                  <c:v>33</c:v>
                </c:pt>
                <c:pt idx="9">
                  <c:v>31</c:v>
                </c:pt>
                <c:pt idx="10">
                  <c:v>25</c:v>
                </c:pt>
                <c:pt idx="11">
                  <c:v>30</c:v>
                </c:pt>
                <c:pt idx="12">
                  <c:v>25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28</c:v>
                </c:pt>
                <c:pt idx="17">
                  <c:v>32</c:v>
                </c:pt>
                <c:pt idx="18">
                  <c:v>32</c:v>
                </c:pt>
                <c:pt idx="19">
                  <c:v>29</c:v>
                </c:pt>
                <c:pt idx="20">
                  <c:v>34</c:v>
                </c:pt>
                <c:pt idx="21">
                  <c:v>29</c:v>
                </c:pt>
                <c:pt idx="22">
                  <c:v>28</c:v>
                </c:pt>
                <c:pt idx="24">
                  <c:v>24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21</c:v>
                </c:pt>
                <c:pt idx="29">
                  <c:v>25</c:v>
                </c:pt>
                <c:pt idx="30">
                  <c:v>26</c:v>
                </c:pt>
                <c:pt idx="31">
                  <c:v>23</c:v>
                </c:pt>
                <c:pt idx="32">
                  <c:v>29</c:v>
                </c:pt>
                <c:pt idx="33">
                  <c:v>26</c:v>
                </c:pt>
                <c:pt idx="34">
                  <c:v>26</c:v>
                </c:pt>
                <c:pt idx="37">
                  <c:v>19</c:v>
                </c:pt>
                <c:pt idx="38">
                  <c:v>25</c:v>
                </c:pt>
                <c:pt idx="39">
                  <c:v>21</c:v>
                </c:pt>
                <c:pt idx="40">
                  <c:v>33</c:v>
                </c:pt>
                <c:pt idx="41">
                  <c:v>26</c:v>
                </c:pt>
                <c:pt idx="42">
                  <c:v>25</c:v>
                </c:pt>
                <c:pt idx="43">
                  <c:v>20</c:v>
                </c:pt>
                <c:pt idx="44">
                  <c:v>20</c:v>
                </c:pt>
                <c:pt idx="45">
                  <c:v>18</c:v>
                </c:pt>
                <c:pt idx="46">
                  <c:v>20</c:v>
                </c:pt>
                <c:pt idx="47">
                  <c:v>18</c:v>
                </c:pt>
                <c:pt idx="48">
                  <c:v>20</c:v>
                </c:pt>
                <c:pt idx="49">
                  <c:v>19</c:v>
                </c:pt>
                <c:pt idx="50">
                  <c:v>24</c:v>
                </c:pt>
                <c:pt idx="51">
                  <c:v>19</c:v>
                </c:pt>
                <c:pt idx="52">
                  <c:v>22</c:v>
                </c:pt>
                <c:pt idx="53">
                  <c:v>22</c:v>
                </c:pt>
                <c:pt idx="54">
                  <c:v>15</c:v>
                </c:pt>
                <c:pt idx="55">
                  <c:v>21</c:v>
                </c:pt>
                <c:pt idx="56">
                  <c:v>27</c:v>
                </c:pt>
                <c:pt idx="57">
                  <c:v>21</c:v>
                </c:pt>
                <c:pt idx="58">
                  <c:v>22</c:v>
                </c:pt>
                <c:pt idx="59">
                  <c:v>23</c:v>
                </c:pt>
                <c:pt idx="60">
                  <c:v>20</c:v>
                </c:pt>
                <c:pt idx="61">
                  <c:v>28</c:v>
                </c:pt>
                <c:pt idx="62">
                  <c:v>22</c:v>
                </c:pt>
                <c:pt idx="63">
                  <c:v>30</c:v>
                </c:pt>
                <c:pt idx="64">
                  <c:v>27</c:v>
                </c:pt>
                <c:pt idx="65">
                  <c:v>27</c:v>
                </c:pt>
                <c:pt idx="66">
                  <c:v>27</c:v>
                </c:pt>
                <c:pt idx="67">
                  <c:v>18</c:v>
                </c:pt>
                <c:pt idx="68">
                  <c:v>18</c:v>
                </c:pt>
                <c:pt idx="69">
                  <c:v>24</c:v>
                </c:pt>
                <c:pt idx="70">
                  <c:v>21</c:v>
                </c:pt>
                <c:pt idx="71">
                  <c:v>19</c:v>
                </c:pt>
                <c:pt idx="72">
                  <c:v>23</c:v>
                </c:pt>
                <c:pt idx="73">
                  <c:v>18</c:v>
                </c:pt>
                <c:pt idx="74">
                  <c:v>23</c:v>
                </c:pt>
                <c:pt idx="75">
                  <c:v>23</c:v>
                </c:pt>
                <c:pt idx="76">
                  <c:v>17</c:v>
                </c:pt>
                <c:pt idx="77">
                  <c:v>17</c:v>
                </c:pt>
                <c:pt idx="78">
                  <c:v>21</c:v>
                </c:pt>
                <c:pt idx="79">
                  <c:v>25</c:v>
                </c:pt>
                <c:pt idx="80">
                  <c:v>25</c:v>
                </c:pt>
                <c:pt idx="81">
                  <c:v>30</c:v>
                </c:pt>
                <c:pt idx="82">
                  <c:v>18</c:v>
                </c:pt>
                <c:pt idx="83">
                  <c:v>25</c:v>
                </c:pt>
                <c:pt idx="84">
                  <c:v>33</c:v>
                </c:pt>
                <c:pt idx="85">
                  <c:v>24</c:v>
                </c:pt>
                <c:pt idx="86">
                  <c:v>24</c:v>
                </c:pt>
                <c:pt idx="87">
                  <c:v>26</c:v>
                </c:pt>
                <c:pt idx="88">
                  <c:v>20</c:v>
                </c:pt>
                <c:pt idx="89">
                  <c:v>28</c:v>
                </c:pt>
                <c:pt idx="90">
                  <c:v>36</c:v>
                </c:pt>
                <c:pt idx="91">
                  <c:v>32</c:v>
                </c:pt>
                <c:pt idx="92">
                  <c:v>29</c:v>
                </c:pt>
                <c:pt idx="93">
                  <c:v>30</c:v>
                </c:pt>
                <c:pt idx="94">
                  <c:v>30</c:v>
                </c:pt>
                <c:pt idx="95">
                  <c:v>27</c:v>
                </c:pt>
                <c:pt idx="96">
                  <c:v>32</c:v>
                </c:pt>
                <c:pt idx="97">
                  <c:v>30</c:v>
                </c:pt>
                <c:pt idx="98">
                  <c:v>24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25</c:v>
                </c:pt>
                <c:pt idx="103">
                  <c:v>27</c:v>
                </c:pt>
                <c:pt idx="104">
                  <c:v>25</c:v>
                </c:pt>
                <c:pt idx="105">
                  <c:v>30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21</c:v>
                </c:pt>
                <c:pt idx="110">
                  <c:v>23</c:v>
                </c:pt>
                <c:pt idx="111">
                  <c:v>22</c:v>
                </c:pt>
                <c:pt idx="112">
                  <c:v>25</c:v>
                </c:pt>
                <c:pt idx="113">
                  <c:v>25</c:v>
                </c:pt>
                <c:pt idx="114">
                  <c:v>25</c:v>
                </c:pt>
                <c:pt idx="115">
                  <c:v>24</c:v>
                </c:pt>
                <c:pt idx="116">
                  <c:v>31</c:v>
                </c:pt>
                <c:pt idx="117">
                  <c:v>30</c:v>
                </c:pt>
                <c:pt idx="118">
                  <c:v>30</c:v>
                </c:pt>
                <c:pt idx="119">
                  <c:v>29</c:v>
                </c:pt>
                <c:pt idx="120">
                  <c:v>33</c:v>
                </c:pt>
                <c:pt idx="121">
                  <c:v>34</c:v>
                </c:pt>
                <c:pt idx="122">
                  <c:v>27</c:v>
                </c:pt>
                <c:pt idx="123">
                  <c:v>24</c:v>
                </c:pt>
                <c:pt idx="124">
                  <c:v>29</c:v>
                </c:pt>
                <c:pt idx="125">
                  <c:v>22</c:v>
                </c:pt>
                <c:pt idx="126">
                  <c:v>25</c:v>
                </c:pt>
                <c:pt idx="127">
                  <c:v>16</c:v>
                </c:pt>
                <c:pt idx="128">
                  <c:v>22</c:v>
                </c:pt>
                <c:pt idx="129">
                  <c:v>22</c:v>
                </c:pt>
                <c:pt idx="130">
                  <c:v>22</c:v>
                </c:pt>
                <c:pt idx="131">
                  <c:v>18</c:v>
                </c:pt>
                <c:pt idx="132">
                  <c:v>31</c:v>
                </c:pt>
                <c:pt idx="133">
                  <c:v>23</c:v>
                </c:pt>
                <c:pt idx="134">
                  <c:v>19</c:v>
                </c:pt>
                <c:pt idx="135">
                  <c:v>23</c:v>
                </c:pt>
                <c:pt idx="136">
                  <c:v>24</c:v>
                </c:pt>
                <c:pt idx="137">
                  <c:v>28</c:v>
                </c:pt>
                <c:pt idx="138">
                  <c:v>27</c:v>
                </c:pt>
                <c:pt idx="139">
                  <c:v>27</c:v>
                </c:pt>
                <c:pt idx="140">
                  <c:v>29</c:v>
                </c:pt>
                <c:pt idx="141">
                  <c:v>22</c:v>
                </c:pt>
                <c:pt idx="142">
                  <c:v>17</c:v>
                </c:pt>
                <c:pt idx="143">
                  <c:v>25</c:v>
                </c:pt>
                <c:pt idx="144">
                  <c:v>19</c:v>
                </c:pt>
                <c:pt idx="145">
                  <c:v>22</c:v>
                </c:pt>
                <c:pt idx="146">
                  <c:v>24</c:v>
                </c:pt>
                <c:pt idx="147">
                  <c:v>18</c:v>
                </c:pt>
                <c:pt idx="148">
                  <c:v>25</c:v>
                </c:pt>
                <c:pt idx="149">
                  <c:v>23</c:v>
                </c:pt>
                <c:pt idx="150">
                  <c:v>23</c:v>
                </c:pt>
                <c:pt idx="151">
                  <c:v>29</c:v>
                </c:pt>
                <c:pt idx="152">
                  <c:v>17</c:v>
                </c:pt>
                <c:pt idx="153">
                  <c:v>27</c:v>
                </c:pt>
                <c:pt idx="154">
                  <c:v>23</c:v>
                </c:pt>
                <c:pt idx="155">
                  <c:v>22</c:v>
                </c:pt>
                <c:pt idx="156">
                  <c:v>22</c:v>
                </c:pt>
                <c:pt idx="157">
                  <c:v>21</c:v>
                </c:pt>
                <c:pt idx="158">
                  <c:v>17</c:v>
                </c:pt>
                <c:pt idx="159">
                  <c:v>14</c:v>
                </c:pt>
                <c:pt idx="160">
                  <c:v>22</c:v>
                </c:pt>
                <c:pt idx="161">
                  <c:v>23</c:v>
                </c:pt>
                <c:pt idx="162">
                  <c:v>25</c:v>
                </c:pt>
                <c:pt idx="163">
                  <c:v>21</c:v>
                </c:pt>
                <c:pt idx="164">
                  <c:v>20</c:v>
                </c:pt>
                <c:pt idx="165">
                  <c:v>21</c:v>
                </c:pt>
                <c:pt idx="166">
                  <c:v>25</c:v>
                </c:pt>
                <c:pt idx="167">
                  <c:v>24</c:v>
                </c:pt>
                <c:pt idx="168">
                  <c:v>25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19</c:v>
                </c:pt>
                <c:pt idx="173">
                  <c:v>22</c:v>
                </c:pt>
                <c:pt idx="174">
                  <c:v>41</c:v>
                </c:pt>
                <c:pt idx="175">
                  <c:v>56</c:v>
                </c:pt>
                <c:pt idx="176">
                  <c:v>34</c:v>
                </c:pt>
                <c:pt idx="177">
                  <c:v>36</c:v>
                </c:pt>
                <c:pt idx="178">
                  <c:v>22</c:v>
                </c:pt>
                <c:pt idx="179">
                  <c:v>25</c:v>
                </c:pt>
                <c:pt idx="180">
                  <c:v>20</c:v>
                </c:pt>
                <c:pt idx="181">
                  <c:v>21</c:v>
                </c:pt>
                <c:pt idx="182">
                  <c:v>14</c:v>
                </c:pt>
                <c:pt idx="183">
                  <c:v>20</c:v>
                </c:pt>
                <c:pt idx="184">
                  <c:v>19</c:v>
                </c:pt>
                <c:pt idx="185">
                  <c:v>26</c:v>
                </c:pt>
                <c:pt idx="186">
                  <c:v>29</c:v>
                </c:pt>
                <c:pt idx="187">
                  <c:v>17</c:v>
                </c:pt>
                <c:pt idx="188">
                  <c:v>23</c:v>
                </c:pt>
                <c:pt idx="189">
                  <c:v>19</c:v>
                </c:pt>
                <c:pt idx="190">
                  <c:v>25</c:v>
                </c:pt>
                <c:pt idx="191">
                  <c:v>23</c:v>
                </c:pt>
                <c:pt idx="192">
                  <c:v>26</c:v>
                </c:pt>
                <c:pt idx="193">
                  <c:v>25</c:v>
                </c:pt>
                <c:pt idx="194">
                  <c:v>27</c:v>
                </c:pt>
                <c:pt idx="195">
                  <c:v>32</c:v>
                </c:pt>
                <c:pt idx="196">
                  <c:v>22</c:v>
                </c:pt>
                <c:pt idx="197">
                  <c:v>22</c:v>
                </c:pt>
                <c:pt idx="198">
                  <c:v>39</c:v>
                </c:pt>
                <c:pt idx="199">
                  <c:v>41</c:v>
                </c:pt>
                <c:pt idx="200">
                  <c:v>36</c:v>
                </c:pt>
                <c:pt idx="201">
                  <c:v>31</c:v>
                </c:pt>
                <c:pt idx="202">
                  <c:v>27</c:v>
                </c:pt>
                <c:pt idx="203">
                  <c:v>19</c:v>
                </c:pt>
                <c:pt idx="204">
                  <c:v>17</c:v>
                </c:pt>
                <c:pt idx="205">
                  <c:v>22</c:v>
                </c:pt>
                <c:pt idx="206">
                  <c:v>19</c:v>
                </c:pt>
                <c:pt idx="207">
                  <c:v>20</c:v>
                </c:pt>
                <c:pt idx="208">
                  <c:v>24</c:v>
                </c:pt>
                <c:pt idx="209">
                  <c:v>22</c:v>
                </c:pt>
                <c:pt idx="210">
                  <c:v>21</c:v>
                </c:pt>
                <c:pt idx="211">
                  <c:v>23</c:v>
                </c:pt>
                <c:pt idx="212">
                  <c:v>23</c:v>
                </c:pt>
                <c:pt idx="213">
                  <c:v>28</c:v>
                </c:pt>
                <c:pt idx="214">
                  <c:v>17</c:v>
                </c:pt>
                <c:pt idx="215">
                  <c:v>17</c:v>
                </c:pt>
                <c:pt idx="216">
                  <c:v>19</c:v>
                </c:pt>
                <c:pt idx="217">
                  <c:v>17</c:v>
                </c:pt>
                <c:pt idx="218">
                  <c:v>14</c:v>
                </c:pt>
                <c:pt idx="219">
                  <c:v>17</c:v>
                </c:pt>
                <c:pt idx="220">
                  <c:v>20</c:v>
                </c:pt>
                <c:pt idx="221">
                  <c:v>23</c:v>
                </c:pt>
                <c:pt idx="222">
                  <c:v>21</c:v>
                </c:pt>
                <c:pt idx="223">
                  <c:v>22</c:v>
                </c:pt>
                <c:pt idx="224">
                  <c:v>21</c:v>
                </c:pt>
                <c:pt idx="225">
                  <c:v>21</c:v>
                </c:pt>
                <c:pt idx="226">
                  <c:v>12</c:v>
                </c:pt>
                <c:pt idx="227">
                  <c:v>23</c:v>
                </c:pt>
                <c:pt idx="228">
                  <c:v>16</c:v>
                </c:pt>
                <c:pt idx="229">
                  <c:v>19</c:v>
                </c:pt>
                <c:pt idx="230">
                  <c:v>13</c:v>
                </c:pt>
                <c:pt idx="231">
                  <c:v>17</c:v>
                </c:pt>
                <c:pt idx="232">
                  <c:v>21</c:v>
                </c:pt>
                <c:pt idx="233">
                  <c:v>21</c:v>
                </c:pt>
                <c:pt idx="234">
                  <c:v>24</c:v>
                </c:pt>
                <c:pt idx="235">
                  <c:v>25</c:v>
                </c:pt>
                <c:pt idx="236">
                  <c:v>21</c:v>
                </c:pt>
                <c:pt idx="237">
                  <c:v>19</c:v>
                </c:pt>
                <c:pt idx="238">
                  <c:v>17</c:v>
                </c:pt>
                <c:pt idx="239">
                  <c:v>18</c:v>
                </c:pt>
                <c:pt idx="240">
                  <c:v>20</c:v>
                </c:pt>
                <c:pt idx="241">
                  <c:v>10</c:v>
                </c:pt>
                <c:pt idx="242">
                  <c:v>12</c:v>
                </c:pt>
                <c:pt idx="243">
                  <c:v>10</c:v>
                </c:pt>
                <c:pt idx="244">
                  <c:v>14</c:v>
                </c:pt>
                <c:pt idx="245">
                  <c:v>21</c:v>
                </c:pt>
                <c:pt idx="246">
                  <c:v>32</c:v>
                </c:pt>
                <c:pt idx="247">
                  <c:v>25</c:v>
                </c:pt>
                <c:pt idx="248">
                  <c:v>34</c:v>
                </c:pt>
                <c:pt idx="249">
                  <c:v>26</c:v>
                </c:pt>
                <c:pt idx="250">
                  <c:v>24</c:v>
                </c:pt>
                <c:pt idx="251">
                  <c:v>28</c:v>
                </c:pt>
                <c:pt idx="252">
                  <c:v>21</c:v>
                </c:pt>
                <c:pt idx="253">
                  <c:v>21</c:v>
                </c:pt>
                <c:pt idx="254">
                  <c:v>27</c:v>
                </c:pt>
                <c:pt idx="255">
                  <c:v>21</c:v>
                </c:pt>
                <c:pt idx="256">
                  <c:v>20</c:v>
                </c:pt>
                <c:pt idx="257">
                  <c:v>25</c:v>
                </c:pt>
                <c:pt idx="258">
                  <c:v>28</c:v>
                </c:pt>
                <c:pt idx="259">
                  <c:v>30</c:v>
                </c:pt>
                <c:pt idx="260">
                  <c:v>29</c:v>
                </c:pt>
                <c:pt idx="261">
                  <c:v>27</c:v>
                </c:pt>
                <c:pt idx="262">
                  <c:v>31</c:v>
                </c:pt>
                <c:pt idx="263">
                  <c:v>23</c:v>
                </c:pt>
                <c:pt idx="264">
                  <c:v>24</c:v>
                </c:pt>
                <c:pt idx="265">
                  <c:v>29</c:v>
                </c:pt>
                <c:pt idx="266">
                  <c:v>29</c:v>
                </c:pt>
                <c:pt idx="267">
                  <c:v>23</c:v>
                </c:pt>
                <c:pt idx="268">
                  <c:v>25</c:v>
                </c:pt>
                <c:pt idx="269">
                  <c:v>19</c:v>
                </c:pt>
                <c:pt idx="270">
                  <c:v>18</c:v>
                </c:pt>
                <c:pt idx="271">
                  <c:v>27</c:v>
                </c:pt>
                <c:pt idx="272">
                  <c:v>26</c:v>
                </c:pt>
                <c:pt idx="273">
                  <c:v>26</c:v>
                </c:pt>
                <c:pt idx="274">
                  <c:v>22</c:v>
                </c:pt>
                <c:pt idx="275">
                  <c:v>23</c:v>
                </c:pt>
                <c:pt idx="276">
                  <c:v>22</c:v>
                </c:pt>
                <c:pt idx="277">
                  <c:v>23</c:v>
                </c:pt>
                <c:pt idx="278">
                  <c:v>21</c:v>
                </c:pt>
                <c:pt idx="279">
                  <c:v>23</c:v>
                </c:pt>
                <c:pt idx="280">
                  <c:v>20</c:v>
                </c:pt>
                <c:pt idx="281">
                  <c:v>25</c:v>
                </c:pt>
                <c:pt idx="282">
                  <c:v>25</c:v>
                </c:pt>
                <c:pt idx="283">
                  <c:v>29</c:v>
                </c:pt>
                <c:pt idx="284">
                  <c:v>29</c:v>
                </c:pt>
                <c:pt idx="285">
                  <c:v>25</c:v>
                </c:pt>
                <c:pt idx="286">
                  <c:v>22</c:v>
                </c:pt>
                <c:pt idx="287">
                  <c:v>24</c:v>
                </c:pt>
                <c:pt idx="288">
                  <c:v>25</c:v>
                </c:pt>
                <c:pt idx="289">
                  <c:v>19</c:v>
                </c:pt>
                <c:pt idx="290">
                  <c:v>28</c:v>
                </c:pt>
                <c:pt idx="291">
                  <c:v>26</c:v>
                </c:pt>
                <c:pt idx="292">
                  <c:v>27</c:v>
                </c:pt>
                <c:pt idx="293">
                  <c:v>33</c:v>
                </c:pt>
                <c:pt idx="294">
                  <c:v>30</c:v>
                </c:pt>
                <c:pt idx="295">
                  <c:v>35</c:v>
                </c:pt>
                <c:pt idx="296">
                  <c:v>20</c:v>
                </c:pt>
                <c:pt idx="297">
                  <c:v>20</c:v>
                </c:pt>
                <c:pt idx="298">
                  <c:v>21</c:v>
                </c:pt>
                <c:pt idx="299">
                  <c:v>21</c:v>
                </c:pt>
                <c:pt idx="300">
                  <c:v>17</c:v>
                </c:pt>
                <c:pt idx="301">
                  <c:v>22</c:v>
                </c:pt>
                <c:pt idx="302">
                  <c:v>18</c:v>
                </c:pt>
                <c:pt idx="303">
                  <c:v>18</c:v>
                </c:pt>
                <c:pt idx="304">
                  <c:v>24</c:v>
                </c:pt>
                <c:pt idx="305">
                  <c:v>27</c:v>
                </c:pt>
                <c:pt idx="306">
                  <c:v>21</c:v>
                </c:pt>
                <c:pt idx="307">
                  <c:v>27</c:v>
                </c:pt>
                <c:pt idx="308">
                  <c:v>19</c:v>
                </c:pt>
                <c:pt idx="309">
                  <c:v>31</c:v>
                </c:pt>
                <c:pt idx="310">
                  <c:v>23</c:v>
                </c:pt>
                <c:pt idx="311">
                  <c:v>27</c:v>
                </c:pt>
                <c:pt idx="312">
                  <c:v>22</c:v>
                </c:pt>
                <c:pt idx="313">
                  <c:v>29</c:v>
                </c:pt>
                <c:pt idx="314">
                  <c:v>27</c:v>
                </c:pt>
                <c:pt idx="315">
                  <c:v>27</c:v>
                </c:pt>
                <c:pt idx="316">
                  <c:v>28</c:v>
                </c:pt>
                <c:pt idx="317">
                  <c:v>23</c:v>
                </c:pt>
                <c:pt idx="318">
                  <c:v>28</c:v>
                </c:pt>
                <c:pt idx="319">
                  <c:v>23</c:v>
                </c:pt>
                <c:pt idx="320">
                  <c:v>25</c:v>
                </c:pt>
                <c:pt idx="321">
                  <c:v>31</c:v>
                </c:pt>
                <c:pt idx="322">
                  <c:v>24</c:v>
                </c:pt>
                <c:pt idx="323">
                  <c:v>23</c:v>
                </c:pt>
                <c:pt idx="324">
                  <c:v>18</c:v>
                </c:pt>
                <c:pt idx="325">
                  <c:v>17</c:v>
                </c:pt>
                <c:pt idx="326">
                  <c:v>26</c:v>
                </c:pt>
                <c:pt idx="327">
                  <c:v>26</c:v>
                </c:pt>
                <c:pt idx="328">
                  <c:v>19</c:v>
                </c:pt>
                <c:pt idx="329">
                  <c:v>22</c:v>
                </c:pt>
                <c:pt idx="330">
                  <c:v>24</c:v>
                </c:pt>
                <c:pt idx="331">
                  <c:v>30</c:v>
                </c:pt>
                <c:pt idx="332">
                  <c:v>24</c:v>
                </c:pt>
                <c:pt idx="333">
                  <c:v>25</c:v>
                </c:pt>
                <c:pt idx="334">
                  <c:v>15</c:v>
                </c:pt>
                <c:pt idx="335">
                  <c:v>20</c:v>
                </c:pt>
                <c:pt idx="336">
                  <c:v>19</c:v>
                </c:pt>
                <c:pt idx="337">
                  <c:v>15</c:v>
                </c:pt>
                <c:pt idx="338">
                  <c:v>20</c:v>
                </c:pt>
                <c:pt idx="339">
                  <c:v>21</c:v>
                </c:pt>
                <c:pt idx="340">
                  <c:v>13</c:v>
                </c:pt>
                <c:pt idx="341">
                  <c:v>21</c:v>
                </c:pt>
                <c:pt idx="342">
                  <c:v>22</c:v>
                </c:pt>
                <c:pt idx="343">
                  <c:v>20</c:v>
                </c:pt>
                <c:pt idx="344">
                  <c:v>22</c:v>
                </c:pt>
                <c:pt idx="345">
                  <c:v>25</c:v>
                </c:pt>
                <c:pt idx="346">
                  <c:v>19</c:v>
                </c:pt>
                <c:pt idx="347">
                  <c:v>22</c:v>
                </c:pt>
                <c:pt idx="348">
                  <c:v>11</c:v>
                </c:pt>
                <c:pt idx="349">
                  <c:v>17</c:v>
                </c:pt>
                <c:pt idx="350">
                  <c:v>20</c:v>
                </c:pt>
                <c:pt idx="351">
                  <c:v>21</c:v>
                </c:pt>
                <c:pt idx="352">
                  <c:v>20</c:v>
                </c:pt>
                <c:pt idx="353">
                  <c:v>26</c:v>
                </c:pt>
                <c:pt idx="354">
                  <c:v>18</c:v>
                </c:pt>
                <c:pt idx="355">
                  <c:v>21</c:v>
                </c:pt>
                <c:pt idx="356">
                  <c:v>20</c:v>
                </c:pt>
                <c:pt idx="357">
                  <c:v>21</c:v>
                </c:pt>
                <c:pt idx="358">
                  <c:v>19</c:v>
                </c:pt>
                <c:pt idx="359">
                  <c:v>22</c:v>
                </c:pt>
                <c:pt idx="360">
                  <c:v>19</c:v>
                </c:pt>
                <c:pt idx="361">
                  <c:v>25</c:v>
                </c:pt>
                <c:pt idx="362">
                  <c:v>14</c:v>
                </c:pt>
                <c:pt idx="363">
                  <c:v>22</c:v>
                </c:pt>
                <c:pt idx="364">
                  <c:v>21</c:v>
                </c:pt>
                <c:pt idx="365">
                  <c:v>18</c:v>
                </c:pt>
                <c:pt idx="366">
                  <c:v>20</c:v>
                </c:pt>
                <c:pt idx="367">
                  <c:v>22</c:v>
                </c:pt>
                <c:pt idx="368">
                  <c:v>20</c:v>
                </c:pt>
                <c:pt idx="369">
                  <c:v>22</c:v>
                </c:pt>
                <c:pt idx="370">
                  <c:v>10</c:v>
                </c:pt>
                <c:pt idx="371">
                  <c:v>15</c:v>
                </c:pt>
                <c:pt idx="372">
                  <c:v>20</c:v>
                </c:pt>
                <c:pt idx="373">
                  <c:v>21</c:v>
                </c:pt>
                <c:pt idx="374">
                  <c:v>23</c:v>
                </c:pt>
                <c:pt idx="375">
                  <c:v>21</c:v>
                </c:pt>
                <c:pt idx="376">
                  <c:v>20</c:v>
                </c:pt>
                <c:pt idx="377">
                  <c:v>21</c:v>
                </c:pt>
                <c:pt idx="378">
                  <c:v>23</c:v>
                </c:pt>
                <c:pt idx="379">
                  <c:v>22</c:v>
                </c:pt>
                <c:pt idx="380">
                  <c:v>27</c:v>
                </c:pt>
                <c:pt idx="381">
                  <c:v>23</c:v>
                </c:pt>
                <c:pt idx="382">
                  <c:v>22</c:v>
                </c:pt>
                <c:pt idx="383">
                  <c:v>23</c:v>
                </c:pt>
                <c:pt idx="384">
                  <c:v>31</c:v>
                </c:pt>
                <c:pt idx="385">
                  <c:v>17</c:v>
                </c:pt>
                <c:pt idx="386">
                  <c:v>24</c:v>
                </c:pt>
                <c:pt idx="387">
                  <c:v>17</c:v>
                </c:pt>
                <c:pt idx="388">
                  <c:v>24</c:v>
                </c:pt>
                <c:pt idx="389">
                  <c:v>25</c:v>
                </c:pt>
                <c:pt idx="390">
                  <c:v>28</c:v>
                </c:pt>
                <c:pt idx="391">
                  <c:v>26</c:v>
                </c:pt>
                <c:pt idx="392">
                  <c:v>32</c:v>
                </c:pt>
                <c:pt idx="393">
                  <c:v>29</c:v>
                </c:pt>
                <c:pt idx="394">
                  <c:v>27</c:v>
                </c:pt>
                <c:pt idx="395">
                  <c:v>20</c:v>
                </c:pt>
                <c:pt idx="396">
                  <c:v>24</c:v>
                </c:pt>
                <c:pt idx="397">
                  <c:v>23</c:v>
                </c:pt>
                <c:pt idx="398">
                  <c:v>27</c:v>
                </c:pt>
                <c:pt idx="399">
                  <c:v>21</c:v>
                </c:pt>
                <c:pt idx="400">
                  <c:v>25</c:v>
                </c:pt>
                <c:pt idx="401">
                  <c:v>26</c:v>
                </c:pt>
                <c:pt idx="402">
                  <c:v>28</c:v>
                </c:pt>
                <c:pt idx="403">
                  <c:v>30</c:v>
                </c:pt>
                <c:pt idx="404">
                  <c:v>20</c:v>
                </c:pt>
                <c:pt idx="405">
                  <c:v>27</c:v>
                </c:pt>
                <c:pt idx="406">
                  <c:v>23</c:v>
                </c:pt>
                <c:pt idx="407">
                  <c:v>29</c:v>
                </c:pt>
                <c:pt idx="408">
                  <c:v>27</c:v>
                </c:pt>
                <c:pt idx="409">
                  <c:v>27</c:v>
                </c:pt>
                <c:pt idx="410">
                  <c:v>24</c:v>
                </c:pt>
                <c:pt idx="411">
                  <c:v>27</c:v>
                </c:pt>
                <c:pt idx="412">
                  <c:v>24</c:v>
                </c:pt>
                <c:pt idx="413">
                  <c:v>25</c:v>
                </c:pt>
                <c:pt idx="414">
                  <c:v>27</c:v>
                </c:pt>
                <c:pt idx="415">
                  <c:v>24</c:v>
                </c:pt>
                <c:pt idx="416">
                  <c:v>26</c:v>
                </c:pt>
                <c:pt idx="417">
                  <c:v>23</c:v>
                </c:pt>
                <c:pt idx="418">
                  <c:v>27</c:v>
                </c:pt>
                <c:pt idx="419">
                  <c:v>27</c:v>
                </c:pt>
                <c:pt idx="420">
                  <c:v>30</c:v>
                </c:pt>
                <c:pt idx="421">
                  <c:v>25</c:v>
                </c:pt>
                <c:pt idx="422">
                  <c:v>26</c:v>
                </c:pt>
                <c:pt idx="423">
                  <c:v>29</c:v>
                </c:pt>
                <c:pt idx="424">
                  <c:v>27</c:v>
                </c:pt>
                <c:pt idx="425">
                  <c:v>27</c:v>
                </c:pt>
                <c:pt idx="426">
                  <c:v>28</c:v>
                </c:pt>
                <c:pt idx="427">
                  <c:v>34</c:v>
                </c:pt>
                <c:pt idx="428">
                  <c:v>25</c:v>
                </c:pt>
                <c:pt idx="429">
                  <c:v>34</c:v>
                </c:pt>
                <c:pt idx="430">
                  <c:v>31</c:v>
                </c:pt>
                <c:pt idx="431">
                  <c:v>24</c:v>
                </c:pt>
                <c:pt idx="432">
                  <c:v>27</c:v>
                </c:pt>
                <c:pt idx="433">
                  <c:v>25</c:v>
                </c:pt>
                <c:pt idx="434">
                  <c:v>25</c:v>
                </c:pt>
                <c:pt idx="435">
                  <c:v>26</c:v>
                </c:pt>
                <c:pt idx="436">
                  <c:v>21</c:v>
                </c:pt>
                <c:pt idx="437">
                  <c:v>23</c:v>
                </c:pt>
                <c:pt idx="438">
                  <c:v>35</c:v>
                </c:pt>
                <c:pt idx="439">
                  <c:v>26</c:v>
                </c:pt>
                <c:pt idx="440">
                  <c:v>21</c:v>
                </c:pt>
                <c:pt idx="441">
                  <c:v>26</c:v>
                </c:pt>
                <c:pt idx="442">
                  <c:v>24</c:v>
                </c:pt>
                <c:pt idx="443">
                  <c:v>24</c:v>
                </c:pt>
                <c:pt idx="444">
                  <c:v>23</c:v>
                </c:pt>
                <c:pt idx="445">
                  <c:v>21</c:v>
                </c:pt>
                <c:pt idx="446">
                  <c:v>23</c:v>
                </c:pt>
                <c:pt idx="447">
                  <c:v>23</c:v>
                </c:pt>
                <c:pt idx="448">
                  <c:v>21</c:v>
                </c:pt>
                <c:pt idx="449">
                  <c:v>26</c:v>
                </c:pt>
                <c:pt idx="450">
                  <c:v>25</c:v>
                </c:pt>
                <c:pt idx="451">
                  <c:v>25</c:v>
                </c:pt>
                <c:pt idx="452">
                  <c:v>29</c:v>
                </c:pt>
                <c:pt idx="453">
                  <c:v>27</c:v>
                </c:pt>
                <c:pt idx="454">
                  <c:v>20</c:v>
                </c:pt>
                <c:pt idx="455">
                  <c:v>23</c:v>
                </c:pt>
                <c:pt idx="456">
                  <c:v>22</c:v>
                </c:pt>
                <c:pt idx="457">
                  <c:v>26</c:v>
                </c:pt>
                <c:pt idx="458">
                  <c:v>30</c:v>
                </c:pt>
                <c:pt idx="459">
                  <c:v>27</c:v>
                </c:pt>
                <c:pt idx="460">
                  <c:v>27</c:v>
                </c:pt>
                <c:pt idx="461">
                  <c:v>23</c:v>
                </c:pt>
                <c:pt idx="462">
                  <c:v>23</c:v>
                </c:pt>
                <c:pt idx="463">
                  <c:v>25</c:v>
                </c:pt>
                <c:pt idx="464">
                  <c:v>25</c:v>
                </c:pt>
                <c:pt idx="465">
                  <c:v>29</c:v>
                </c:pt>
                <c:pt idx="466">
                  <c:v>23</c:v>
                </c:pt>
                <c:pt idx="467">
                  <c:v>28</c:v>
                </c:pt>
                <c:pt idx="468">
                  <c:v>24</c:v>
                </c:pt>
                <c:pt idx="469">
                  <c:v>27</c:v>
                </c:pt>
                <c:pt idx="470">
                  <c:v>26</c:v>
                </c:pt>
                <c:pt idx="471">
                  <c:v>24</c:v>
                </c:pt>
                <c:pt idx="472">
                  <c:v>18</c:v>
                </c:pt>
                <c:pt idx="473">
                  <c:v>20</c:v>
                </c:pt>
                <c:pt idx="474">
                  <c:v>23</c:v>
                </c:pt>
                <c:pt idx="475">
                  <c:v>23</c:v>
                </c:pt>
                <c:pt idx="476">
                  <c:v>23</c:v>
                </c:pt>
                <c:pt idx="477">
                  <c:v>23</c:v>
                </c:pt>
                <c:pt idx="478">
                  <c:v>22</c:v>
                </c:pt>
                <c:pt idx="479">
                  <c:v>22</c:v>
                </c:pt>
                <c:pt idx="480">
                  <c:v>25</c:v>
                </c:pt>
                <c:pt idx="481">
                  <c:v>26</c:v>
                </c:pt>
                <c:pt idx="482">
                  <c:v>23</c:v>
                </c:pt>
                <c:pt idx="483">
                  <c:v>21</c:v>
                </c:pt>
                <c:pt idx="484">
                  <c:v>26</c:v>
                </c:pt>
                <c:pt idx="485">
                  <c:v>22</c:v>
                </c:pt>
                <c:pt idx="486">
                  <c:v>28</c:v>
                </c:pt>
                <c:pt idx="487">
                  <c:v>25</c:v>
                </c:pt>
                <c:pt idx="488">
                  <c:v>20</c:v>
                </c:pt>
                <c:pt idx="489">
                  <c:v>23</c:v>
                </c:pt>
                <c:pt idx="490">
                  <c:v>25</c:v>
                </c:pt>
                <c:pt idx="491">
                  <c:v>31</c:v>
                </c:pt>
                <c:pt idx="492">
                  <c:v>23</c:v>
                </c:pt>
                <c:pt idx="493">
                  <c:v>27</c:v>
                </c:pt>
                <c:pt idx="494">
                  <c:v>29</c:v>
                </c:pt>
                <c:pt idx="495">
                  <c:v>26</c:v>
                </c:pt>
                <c:pt idx="496">
                  <c:v>29</c:v>
                </c:pt>
                <c:pt idx="497">
                  <c:v>29</c:v>
                </c:pt>
                <c:pt idx="498">
                  <c:v>34</c:v>
                </c:pt>
                <c:pt idx="499">
                  <c:v>28</c:v>
                </c:pt>
                <c:pt idx="500">
                  <c:v>31</c:v>
                </c:pt>
                <c:pt idx="501">
                  <c:v>31</c:v>
                </c:pt>
                <c:pt idx="502">
                  <c:v>32</c:v>
                </c:pt>
                <c:pt idx="503">
                  <c:v>29</c:v>
                </c:pt>
                <c:pt idx="504">
                  <c:v>33</c:v>
                </c:pt>
                <c:pt idx="505">
                  <c:v>28</c:v>
                </c:pt>
                <c:pt idx="506">
                  <c:v>23</c:v>
                </c:pt>
                <c:pt idx="507">
                  <c:v>30</c:v>
                </c:pt>
                <c:pt idx="508">
                  <c:v>27</c:v>
                </c:pt>
                <c:pt idx="509">
                  <c:v>28</c:v>
                </c:pt>
                <c:pt idx="510">
                  <c:v>29</c:v>
                </c:pt>
                <c:pt idx="511">
                  <c:v>28</c:v>
                </c:pt>
                <c:pt idx="512">
                  <c:v>36</c:v>
                </c:pt>
                <c:pt idx="513">
                  <c:v>30</c:v>
                </c:pt>
                <c:pt idx="514">
                  <c:v>25</c:v>
                </c:pt>
                <c:pt idx="515">
                  <c:v>31</c:v>
                </c:pt>
                <c:pt idx="516">
                  <c:v>28</c:v>
                </c:pt>
                <c:pt idx="517">
                  <c:v>28</c:v>
                </c:pt>
                <c:pt idx="518">
                  <c:v>28</c:v>
                </c:pt>
                <c:pt idx="519">
                  <c:v>23</c:v>
                </c:pt>
                <c:pt idx="520">
                  <c:v>31</c:v>
                </c:pt>
                <c:pt idx="521">
                  <c:v>30</c:v>
                </c:pt>
                <c:pt idx="522">
                  <c:v>37</c:v>
                </c:pt>
                <c:pt idx="523">
                  <c:v>30</c:v>
                </c:pt>
                <c:pt idx="524">
                  <c:v>36</c:v>
                </c:pt>
                <c:pt idx="525">
                  <c:v>31</c:v>
                </c:pt>
                <c:pt idx="526">
                  <c:v>26</c:v>
                </c:pt>
                <c:pt idx="527">
                  <c:v>31</c:v>
                </c:pt>
                <c:pt idx="528">
                  <c:v>25</c:v>
                </c:pt>
                <c:pt idx="529">
                  <c:v>26</c:v>
                </c:pt>
                <c:pt idx="530">
                  <c:v>30</c:v>
                </c:pt>
                <c:pt idx="531">
                  <c:v>26</c:v>
                </c:pt>
                <c:pt idx="532">
                  <c:v>27</c:v>
                </c:pt>
                <c:pt idx="533">
                  <c:v>31</c:v>
                </c:pt>
                <c:pt idx="534">
                  <c:v>29</c:v>
                </c:pt>
                <c:pt idx="535">
                  <c:v>33</c:v>
                </c:pt>
                <c:pt idx="536">
                  <c:v>27</c:v>
                </c:pt>
                <c:pt idx="537">
                  <c:v>29</c:v>
                </c:pt>
                <c:pt idx="538">
                  <c:v>22</c:v>
                </c:pt>
                <c:pt idx="539">
                  <c:v>27</c:v>
                </c:pt>
                <c:pt idx="540">
                  <c:v>29</c:v>
                </c:pt>
                <c:pt idx="541">
                  <c:v>23</c:v>
                </c:pt>
                <c:pt idx="542">
                  <c:v>28</c:v>
                </c:pt>
                <c:pt idx="543">
                  <c:v>26</c:v>
                </c:pt>
                <c:pt idx="544">
                  <c:v>27</c:v>
                </c:pt>
                <c:pt idx="545">
                  <c:v>30</c:v>
                </c:pt>
                <c:pt idx="546">
                  <c:v>30</c:v>
                </c:pt>
                <c:pt idx="547">
                  <c:v>34</c:v>
                </c:pt>
                <c:pt idx="548">
                  <c:v>29</c:v>
                </c:pt>
                <c:pt idx="549">
                  <c:v>29</c:v>
                </c:pt>
                <c:pt idx="550">
                  <c:v>28</c:v>
                </c:pt>
                <c:pt idx="551">
                  <c:v>27</c:v>
                </c:pt>
                <c:pt idx="552">
                  <c:v>30</c:v>
                </c:pt>
                <c:pt idx="553">
                  <c:v>29</c:v>
                </c:pt>
                <c:pt idx="554">
                  <c:v>24</c:v>
                </c:pt>
                <c:pt idx="555">
                  <c:v>22</c:v>
                </c:pt>
                <c:pt idx="556">
                  <c:v>26</c:v>
                </c:pt>
                <c:pt idx="557">
                  <c:v>21</c:v>
                </c:pt>
                <c:pt idx="558">
                  <c:v>33</c:v>
                </c:pt>
                <c:pt idx="559">
                  <c:v>26</c:v>
                </c:pt>
                <c:pt idx="560">
                  <c:v>28</c:v>
                </c:pt>
                <c:pt idx="561">
                  <c:v>30</c:v>
                </c:pt>
                <c:pt idx="562">
                  <c:v>25</c:v>
                </c:pt>
                <c:pt idx="563">
                  <c:v>26</c:v>
                </c:pt>
                <c:pt idx="564">
                  <c:v>28</c:v>
                </c:pt>
                <c:pt idx="565">
                  <c:v>27</c:v>
                </c:pt>
                <c:pt idx="566">
                  <c:v>27</c:v>
                </c:pt>
                <c:pt idx="567">
                  <c:v>29</c:v>
                </c:pt>
                <c:pt idx="568">
                  <c:v>26</c:v>
                </c:pt>
                <c:pt idx="569">
                  <c:v>25</c:v>
                </c:pt>
                <c:pt idx="570">
                  <c:v>23</c:v>
                </c:pt>
                <c:pt idx="571">
                  <c:v>25</c:v>
                </c:pt>
                <c:pt idx="572">
                  <c:v>36</c:v>
                </c:pt>
                <c:pt idx="573">
                  <c:v>26</c:v>
                </c:pt>
                <c:pt idx="574">
                  <c:v>28</c:v>
                </c:pt>
                <c:pt idx="575">
                  <c:v>29</c:v>
                </c:pt>
                <c:pt idx="576">
                  <c:v>22</c:v>
                </c:pt>
                <c:pt idx="577">
                  <c:v>28</c:v>
                </c:pt>
                <c:pt idx="578">
                  <c:v>25</c:v>
                </c:pt>
                <c:pt idx="579">
                  <c:v>21</c:v>
                </c:pt>
                <c:pt idx="580">
                  <c:v>23</c:v>
                </c:pt>
                <c:pt idx="581">
                  <c:v>27</c:v>
                </c:pt>
                <c:pt idx="582">
                  <c:v>27</c:v>
                </c:pt>
                <c:pt idx="583">
                  <c:v>27</c:v>
                </c:pt>
                <c:pt idx="584">
                  <c:v>28</c:v>
                </c:pt>
                <c:pt idx="585">
                  <c:v>28</c:v>
                </c:pt>
                <c:pt idx="586">
                  <c:v>27</c:v>
                </c:pt>
                <c:pt idx="587">
                  <c:v>27</c:v>
                </c:pt>
                <c:pt idx="588">
                  <c:v>24</c:v>
                </c:pt>
                <c:pt idx="589">
                  <c:v>29</c:v>
                </c:pt>
                <c:pt idx="590">
                  <c:v>29</c:v>
                </c:pt>
                <c:pt idx="591">
                  <c:v>27</c:v>
                </c:pt>
                <c:pt idx="592">
                  <c:v>25</c:v>
                </c:pt>
                <c:pt idx="593">
                  <c:v>29</c:v>
                </c:pt>
                <c:pt idx="594">
                  <c:v>27</c:v>
                </c:pt>
                <c:pt idx="595">
                  <c:v>42</c:v>
                </c:pt>
                <c:pt idx="596">
                  <c:v>30</c:v>
                </c:pt>
                <c:pt idx="597">
                  <c:v>34</c:v>
                </c:pt>
                <c:pt idx="598">
                  <c:v>28</c:v>
                </c:pt>
                <c:pt idx="599">
                  <c:v>29</c:v>
                </c:pt>
                <c:pt idx="600">
                  <c:v>26</c:v>
                </c:pt>
                <c:pt idx="601">
                  <c:v>26</c:v>
                </c:pt>
                <c:pt idx="602">
                  <c:v>27</c:v>
                </c:pt>
                <c:pt idx="603">
                  <c:v>22</c:v>
                </c:pt>
                <c:pt idx="604">
                  <c:v>24</c:v>
                </c:pt>
                <c:pt idx="605">
                  <c:v>28</c:v>
                </c:pt>
                <c:pt idx="606">
                  <c:v>29</c:v>
                </c:pt>
                <c:pt idx="607">
                  <c:v>39</c:v>
                </c:pt>
                <c:pt idx="608">
                  <c:v>27</c:v>
                </c:pt>
                <c:pt idx="609">
                  <c:v>27</c:v>
                </c:pt>
                <c:pt idx="610">
                  <c:v>32</c:v>
                </c:pt>
                <c:pt idx="611">
                  <c:v>31</c:v>
                </c:pt>
                <c:pt idx="612">
                  <c:v>29</c:v>
                </c:pt>
                <c:pt idx="613">
                  <c:v>29</c:v>
                </c:pt>
                <c:pt idx="614">
                  <c:v>27</c:v>
                </c:pt>
                <c:pt idx="615">
                  <c:v>27</c:v>
                </c:pt>
                <c:pt idx="616">
                  <c:v>26</c:v>
                </c:pt>
                <c:pt idx="617">
                  <c:v>31</c:v>
                </c:pt>
                <c:pt idx="618">
                  <c:v>26</c:v>
                </c:pt>
                <c:pt idx="619">
                  <c:v>32</c:v>
                </c:pt>
                <c:pt idx="620">
                  <c:v>29</c:v>
                </c:pt>
                <c:pt idx="621">
                  <c:v>31</c:v>
                </c:pt>
                <c:pt idx="622">
                  <c:v>32</c:v>
                </c:pt>
                <c:pt idx="623">
                  <c:v>27</c:v>
                </c:pt>
                <c:pt idx="624">
                  <c:v>31</c:v>
                </c:pt>
                <c:pt idx="625">
                  <c:v>26</c:v>
                </c:pt>
                <c:pt idx="626">
                  <c:v>27</c:v>
                </c:pt>
                <c:pt idx="627">
                  <c:v>31</c:v>
                </c:pt>
                <c:pt idx="628">
                  <c:v>27</c:v>
                </c:pt>
                <c:pt idx="629">
                  <c:v>33</c:v>
                </c:pt>
                <c:pt idx="630">
                  <c:v>31</c:v>
                </c:pt>
                <c:pt idx="631">
                  <c:v>32</c:v>
                </c:pt>
                <c:pt idx="632">
                  <c:v>28</c:v>
                </c:pt>
                <c:pt idx="633">
                  <c:v>29</c:v>
                </c:pt>
                <c:pt idx="634">
                  <c:v>26</c:v>
                </c:pt>
                <c:pt idx="635">
                  <c:v>24</c:v>
                </c:pt>
                <c:pt idx="636">
                  <c:v>36</c:v>
                </c:pt>
                <c:pt idx="637">
                  <c:v>32</c:v>
                </c:pt>
                <c:pt idx="638">
                  <c:v>26</c:v>
                </c:pt>
                <c:pt idx="639">
                  <c:v>27</c:v>
                </c:pt>
                <c:pt idx="640">
                  <c:v>36</c:v>
                </c:pt>
                <c:pt idx="641">
                  <c:v>37</c:v>
                </c:pt>
                <c:pt idx="642">
                  <c:v>37</c:v>
                </c:pt>
                <c:pt idx="643">
                  <c:v>34</c:v>
                </c:pt>
                <c:pt idx="644">
                  <c:v>35</c:v>
                </c:pt>
                <c:pt idx="645">
                  <c:v>35</c:v>
                </c:pt>
                <c:pt idx="646">
                  <c:v>38</c:v>
                </c:pt>
                <c:pt idx="647">
                  <c:v>34</c:v>
                </c:pt>
                <c:pt idx="648">
                  <c:v>35</c:v>
                </c:pt>
                <c:pt idx="649">
                  <c:v>32</c:v>
                </c:pt>
                <c:pt idx="650">
                  <c:v>27</c:v>
                </c:pt>
                <c:pt idx="651">
                  <c:v>32</c:v>
                </c:pt>
                <c:pt idx="652">
                  <c:v>27</c:v>
                </c:pt>
                <c:pt idx="653">
                  <c:v>29</c:v>
                </c:pt>
                <c:pt idx="654">
                  <c:v>32</c:v>
                </c:pt>
                <c:pt idx="655">
                  <c:v>45</c:v>
                </c:pt>
                <c:pt idx="656">
                  <c:v>41</c:v>
                </c:pt>
                <c:pt idx="657">
                  <c:v>33</c:v>
                </c:pt>
                <c:pt idx="658">
                  <c:v>36</c:v>
                </c:pt>
                <c:pt idx="659">
                  <c:v>36</c:v>
                </c:pt>
                <c:pt idx="660">
                  <c:v>33</c:v>
                </c:pt>
                <c:pt idx="661">
                  <c:v>27</c:v>
                </c:pt>
                <c:pt idx="662">
                  <c:v>31</c:v>
                </c:pt>
                <c:pt idx="663">
                  <c:v>31</c:v>
                </c:pt>
                <c:pt idx="664">
                  <c:v>30</c:v>
                </c:pt>
                <c:pt idx="665">
                  <c:v>31</c:v>
                </c:pt>
                <c:pt idx="666">
                  <c:v>34</c:v>
                </c:pt>
                <c:pt idx="667">
                  <c:v>43</c:v>
                </c:pt>
                <c:pt idx="668">
                  <c:v>43</c:v>
                </c:pt>
                <c:pt idx="669">
                  <c:v>32</c:v>
                </c:pt>
                <c:pt idx="670">
                  <c:v>30</c:v>
                </c:pt>
                <c:pt idx="671">
                  <c:v>36</c:v>
                </c:pt>
                <c:pt idx="672">
                  <c:v>35</c:v>
                </c:pt>
                <c:pt idx="673">
                  <c:v>37</c:v>
                </c:pt>
                <c:pt idx="674">
                  <c:v>37</c:v>
                </c:pt>
                <c:pt idx="675">
                  <c:v>37</c:v>
                </c:pt>
                <c:pt idx="676">
                  <c:v>37</c:v>
                </c:pt>
                <c:pt idx="677">
                  <c:v>32</c:v>
                </c:pt>
                <c:pt idx="678">
                  <c:v>36</c:v>
                </c:pt>
                <c:pt idx="679">
                  <c:v>54</c:v>
                </c:pt>
                <c:pt idx="680">
                  <c:v>50</c:v>
                </c:pt>
                <c:pt idx="681">
                  <c:v>39</c:v>
                </c:pt>
                <c:pt idx="682">
                  <c:v>37</c:v>
                </c:pt>
                <c:pt idx="683">
                  <c:v>38</c:v>
                </c:pt>
                <c:pt idx="684">
                  <c:v>36</c:v>
                </c:pt>
                <c:pt idx="685">
                  <c:v>30</c:v>
                </c:pt>
                <c:pt idx="686">
                  <c:v>24</c:v>
                </c:pt>
                <c:pt idx="687">
                  <c:v>29</c:v>
                </c:pt>
                <c:pt idx="688">
                  <c:v>20</c:v>
                </c:pt>
                <c:pt idx="689">
                  <c:v>29</c:v>
                </c:pt>
                <c:pt idx="690">
                  <c:v>32</c:v>
                </c:pt>
                <c:pt idx="691">
                  <c:v>35</c:v>
                </c:pt>
                <c:pt idx="692">
                  <c:v>29</c:v>
                </c:pt>
                <c:pt idx="693">
                  <c:v>26</c:v>
                </c:pt>
                <c:pt idx="694">
                  <c:v>32</c:v>
                </c:pt>
                <c:pt idx="695">
                  <c:v>31</c:v>
                </c:pt>
                <c:pt idx="696">
                  <c:v>30</c:v>
                </c:pt>
                <c:pt idx="697">
                  <c:v>30</c:v>
                </c:pt>
                <c:pt idx="698">
                  <c:v>28</c:v>
                </c:pt>
                <c:pt idx="699">
                  <c:v>29</c:v>
                </c:pt>
                <c:pt idx="700">
                  <c:v>27</c:v>
                </c:pt>
                <c:pt idx="701">
                  <c:v>25</c:v>
                </c:pt>
                <c:pt idx="702">
                  <c:v>24</c:v>
                </c:pt>
                <c:pt idx="703">
                  <c:v>30</c:v>
                </c:pt>
                <c:pt idx="704">
                  <c:v>33</c:v>
                </c:pt>
                <c:pt idx="707">
                  <c:v>18</c:v>
                </c:pt>
                <c:pt idx="708">
                  <c:v>16</c:v>
                </c:pt>
                <c:pt idx="709">
                  <c:v>20</c:v>
                </c:pt>
                <c:pt idx="710">
                  <c:v>23</c:v>
                </c:pt>
                <c:pt idx="711">
                  <c:v>16</c:v>
                </c:pt>
                <c:pt idx="712">
                  <c:v>22</c:v>
                </c:pt>
                <c:pt idx="713">
                  <c:v>21</c:v>
                </c:pt>
                <c:pt idx="714">
                  <c:v>23</c:v>
                </c:pt>
                <c:pt idx="715">
                  <c:v>24</c:v>
                </c:pt>
                <c:pt idx="716">
                  <c:v>35</c:v>
                </c:pt>
                <c:pt idx="717">
                  <c:v>26</c:v>
                </c:pt>
                <c:pt idx="718">
                  <c:v>31</c:v>
                </c:pt>
                <c:pt idx="719">
                  <c:v>22</c:v>
                </c:pt>
                <c:pt idx="720">
                  <c:v>28</c:v>
                </c:pt>
                <c:pt idx="721">
                  <c:v>28</c:v>
                </c:pt>
                <c:pt idx="722">
                  <c:v>30</c:v>
                </c:pt>
                <c:pt idx="723">
                  <c:v>24</c:v>
                </c:pt>
                <c:pt idx="724">
                  <c:v>22</c:v>
                </c:pt>
                <c:pt idx="725">
                  <c:v>27</c:v>
                </c:pt>
                <c:pt idx="726">
                  <c:v>29</c:v>
                </c:pt>
                <c:pt idx="727">
                  <c:v>22</c:v>
                </c:pt>
                <c:pt idx="728">
                  <c:v>23</c:v>
                </c:pt>
                <c:pt idx="729">
                  <c:v>24</c:v>
                </c:pt>
                <c:pt idx="730">
                  <c:v>27</c:v>
                </c:pt>
                <c:pt idx="731">
                  <c:v>21</c:v>
                </c:pt>
                <c:pt idx="732">
                  <c:v>20</c:v>
                </c:pt>
                <c:pt idx="733">
                  <c:v>17</c:v>
                </c:pt>
                <c:pt idx="734">
                  <c:v>29</c:v>
                </c:pt>
                <c:pt idx="735">
                  <c:v>25</c:v>
                </c:pt>
                <c:pt idx="736">
                  <c:v>23</c:v>
                </c:pt>
                <c:pt idx="737">
                  <c:v>32</c:v>
                </c:pt>
                <c:pt idx="738">
                  <c:v>34</c:v>
                </c:pt>
                <c:pt idx="739">
                  <c:v>33</c:v>
                </c:pt>
                <c:pt idx="740">
                  <c:v>29</c:v>
                </c:pt>
                <c:pt idx="741">
                  <c:v>25</c:v>
                </c:pt>
                <c:pt idx="742">
                  <c:v>28</c:v>
                </c:pt>
                <c:pt idx="743">
                  <c:v>30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4A11-48AF-AE6C-BA54152DF19F}"/>
            </c:ext>
          </c:extLst>
        </c:ser>
        <c:marker val="1"/>
        <c:axId val="160932608"/>
        <c:axId val="160934528"/>
      </c:lineChart>
      <c:catAx>
        <c:axId val="160932608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3590361738403163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934528"/>
        <c:crosses val="autoZero"/>
        <c:lblAlgn val="ctr"/>
        <c:lblOffset val="100"/>
        <c:tickLblSkip val="24"/>
        <c:tickMarkSkip val="24"/>
      </c:catAx>
      <c:valAx>
        <c:axId val="160934528"/>
        <c:scaling>
          <c:orientation val="minMax"/>
          <c:max val="15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2.0142335866553281E-2"/>
              <c:y val="0.33728435277264601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932608"/>
        <c:crosses val="autoZero"/>
        <c:crossBetween val="midCat"/>
        <c:majorUnit val="15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55269353707027"/>
          <c:y val="0.88154623941145838"/>
          <c:w val="0.370244016527637"/>
          <c:h val="8.695109720256719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</a:t>
            </a:r>
            <a:r>
              <a:rPr lang="pt-BR" sz="1200" b="1" baseline="0"/>
              <a:t> Partículas Inaláveis &lt;2,5 µm</a:t>
            </a:r>
            <a:r>
              <a:rPr lang="pt-BR" sz="1200" b="1"/>
              <a:t> (Médias</a:t>
            </a:r>
            <a:r>
              <a:rPr lang="pt-BR" sz="1200" b="1" baseline="0"/>
              <a:t> Diárias</a:t>
            </a:r>
            <a:r>
              <a:rPr lang="pt-BR" sz="1200" b="1"/>
              <a:t>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  <a:endParaRPr lang="pt-BR" sz="1200">
              <a:effectLst/>
            </a:endParaRPr>
          </a:p>
        </c:rich>
      </c:tx>
      <c:layout>
        <c:manualLayout>
          <c:xMode val="edge"/>
          <c:yMode val="edge"/>
          <c:x val="0.24324726596675417"/>
          <c:y val="5.6352118906485012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Partículas Inaláveis &lt;2,5 µm [µg/m³] - Médias Diárias</c:v>
          </c:tx>
          <c:spPr>
            <a:ln w="12700">
              <a:solidFill>
                <a:srgbClr val="0000CC"/>
              </a:solidFill>
            </a:ln>
          </c:spPr>
          <c:marker>
            <c:symbol val="diamond"/>
            <c:size val="4"/>
            <c:spPr>
              <a:solidFill>
                <a:srgbClr val="0000CC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'CALC. PM2,5'!$A$13:$A$43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PM2,5'!$C$13:$C$43</c:f>
              <c:numCache>
                <c:formatCode>0.00</c:formatCode>
                <c:ptCount val="31"/>
                <c:pt idx="0">
                  <c:v>10.478260869565217</c:v>
                </c:pt>
                <c:pt idx="1">
                  <c:v>10.095238095238095</c:v>
                </c:pt>
                <c:pt idx="2">
                  <c:v>6.666666666666667</c:v>
                </c:pt>
                <c:pt idx="3">
                  <c:v>5.916666666666667</c:v>
                </c:pt>
                <c:pt idx="4">
                  <c:v>6.5</c:v>
                </c:pt>
                <c:pt idx="5">
                  <c:v>7.875</c:v>
                </c:pt>
                <c:pt idx="6">
                  <c:v>5.75</c:v>
                </c:pt>
                <c:pt idx="7">
                  <c:v>5.708333333333333</c:v>
                </c:pt>
                <c:pt idx="8">
                  <c:v>6.791666666666667</c:v>
                </c:pt>
                <c:pt idx="9">
                  <c:v>6.75</c:v>
                </c:pt>
                <c:pt idx="10">
                  <c:v>7.208333333333333</c:v>
                </c:pt>
                <c:pt idx="11">
                  <c:v>7.791666666666667</c:v>
                </c:pt>
                <c:pt idx="12">
                  <c:v>7.083333333333333</c:v>
                </c:pt>
                <c:pt idx="13">
                  <c:v>8.0833333333333339</c:v>
                </c:pt>
                <c:pt idx="14">
                  <c:v>5.916666666666667</c:v>
                </c:pt>
                <c:pt idx="15">
                  <c:v>6</c:v>
                </c:pt>
                <c:pt idx="16">
                  <c:v>9.2608695652173907</c:v>
                </c:pt>
                <c:pt idx="17">
                  <c:v>11.458333333333334</c:v>
                </c:pt>
                <c:pt idx="18">
                  <c:v>10.708333333333334</c:v>
                </c:pt>
                <c:pt idx="19">
                  <c:v>10.583333333333334</c:v>
                </c:pt>
                <c:pt idx="20">
                  <c:v>10.375</c:v>
                </c:pt>
                <c:pt idx="21">
                  <c:v>12.041666666666666</c:v>
                </c:pt>
                <c:pt idx="22">
                  <c:v>12.166666666666666</c:v>
                </c:pt>
                <c:pt idx="23">
                  <c:v>11.791666666666666</c:v>
                </c:pt>
                <c:pt idx="24">
                  <c:v>12.416666666666666</c:v>
                </c:pt>
                <c:pt idx="25">
                  <c:v>11.125</c:v>
                </c:pt>
                <c:pt idx="26">
                  <c:v>13.875</c:v>
                </c:pt>
                <c:pt idx="27">
                  <c:v>13.916666666666666</c:v>
                </c:pt>
                <c:pt idx="28">
                  <c:v>14</c:v>
                </c:pt>
                <c:pt idx="29">
                  <c:v>10.217391304347826</c:v>
                </c:pt>
                <c:pt idx="30">
                  <c:v>11.666666666666666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AE-4B0C-8EBA-90349B158E1E}"/>
            </c:ext>
          </c:extLst>
        </c:ser>
        <c:ser>
          <c:idx val="1"/>
          <c:order val="1"/>
          <c:tx>
            <c:strRef>
              <c:f>'CALC. PM2,5'!$O$10:$O$12</c:f>
              <c:strCache>
                <c:ptCount val="1"/>
                <c:pt idx="0">
                  <c:v>Padrão Intermediário I (CONAMA 491/18) - 60 µg/m³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PM2,5'!$A$13:$A$43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PM2,5'!$O$13:$O$43</c:f>
              <c:numCache>
                <c:formatCode>General</c:formatCode>
                <c:ptCount val="31"/>
                <c:pt idx="0">
                  <c:v>60</c:v>
                </c:pt>
                <c:pt idx="1">
                  <c:v>60</c:v>
                </c:pt>
                <c:pt idx="2">
                  <c:v>60</c:v>
                </c:pt>
                <c:pt idx="3">
                  <c:v>60</c:v>
                </c:pt>
                <c:pt idx="4">
                  <c:v>60</c:v>
                </c:pt>
                <c:pt idx="5">
                  <c:v>60</c:v>
                </c:pt>
                <c:pt idx="6">
                  <c:v>60</c:v>
                </c:pt>
                <c:pt idx="7">
                  <c:v>60</c:v>
                </c:pt>
                <c:pt idx="8">
                  <c:v>60</c:v>
                </c:pt>
                <c:pt idx="9">
                  <c:v>60</c:v>
                </c:pt>
                <c:pt idx="10">
                  <c:v>60</c:v>
                </c:pt>
                <c:pt idx="11">
                  <c:v>60</c:v>
                </c:pt>
                <c:pt idx="12">
                  <c:v>60</c:v>
                </c:pt>
                <c:pt idx="13">
                  <c:v>60</c:v>
                </c:pt>
                <c:pt idx="14">
                  <c:v>60</c:v>
                </c:pt>
                <c:pt idx="15">
                  <c:v>60</c:v>
                </c:pt>
                <c:pt idx="16">
                  <c:v>60</c:v>
                </c:pt>
                <c:pt idx="17">
                  <c:v>60</c:v>
                </c:pt>
                <c:pt idx="18">
                  <c:v>60</c:v>
                </c:pt>
                <c:pt idx="19">
                  <c:v>60</c:v>
                </c:pt>
                <c:pt idx="20">
                  <c:v>60</c:v>
                </c:pt>
                <c:pt idx="21">
                  <c:v>60</c:v>
                </c:pt>
                <c:pt idx="22">
                  <c:v>60</c:v>
                </c:pt>
                <c:pt idx="23">
                  <c:v>60</c:v>
                </c:pt>
                <c:pt idx="24">
                  <c:v>60</c:v>
                </c:pt>
                <c:pt idx="25">
                  <c:v>60</c:v>
                </c:pt>
                <c:pt idx="26">
                  <c:v>60</c:v>
                </c:pt>
                <c:pt idx="27">
                  <c:v>60</c:v>
                </c:pt>
                <c:pt idx="28">
                  <c:v>60</c:v>
                </c:pt>
                <c:pt idx="29">
                  <c:v>60</c:v>
                </c:pt>
                <c:pt idx="30">
                  <c:v>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3AE-4B0C-8EBA-90349B158E1E}"/>
            </c:ext>
          </c:extLst>
        </c:ser>
        <c:marker val="1"/>
        <c:axId val="146676736"/>
        <c:axId val="146719872"/>
      </c:lineChart>
      <c:catAx>
        <c:axId val="1466767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6719872"/>
        <c:crosses val="autoZero"/>
        <c:lblAlgn val="ctr"/>
        <c:lblOffset val="100"/>
        <c:tickLblSkip val="1"/>
        <c:tickMarkSkip val="1"/>
      </c:catAx>
      <c:valAx>
        <c:axId val="146719872"/>
        <c:scaling>
          <c:orientation val="minMax"/>
          <c:max val="7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3.1626312335958008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6676736"/>
        <c:crosses val="autoZero"/>
        <c:crossBetween val="midCat"/>
        <c:majorUnit val="7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Partículas Inaláveis &lt;2,5 µm</c:v>
          </c:tx>
          <c:spPr>
            <a:ln w="22225">
              <a:solidFill>
                <a:srgbClr val="0000CC"/>
              </a:solidFill>
            </a:ln>
          </c:spPr>
          <c:marker>
            <c:symbol val="diamond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cat>
            <c:numRef>
              <c:f>'CALC. PM2,5'!$A$13:$A$43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PM2,5'!$N$13:$N$43</c:f>
              <c:numCache>
                <c:formatCode>0</c:formatCode>
                <c:ptCount val="31"/>
                <c:pt idx="0">
                  <c:v>16.765217391304347</c:v>
                </c:pt>
                <c:pt idx="1">
                  <c:v>16.152380952380952</c:v>
                </c:pt>
                <c:pt idx="2">
                  <c:v>10.666666666666666</c:v>
                </c:pt>
                <c:pt idx="3">
                  <c:v>9.4666666666666686</c:v>
                </c:pt>
                <c:pt idx="4">
                  <c:v>10.4</c:v>
                </c:pt>
                <c:pt idx="5">
                  <c:v>12.6</c:v>
                </c:pt>
                <c:pt idx="6">
                  <c:v>9.2000000000000011</c:v>
                </c:pt>
                <c:pt idx="7">
                  <c:v>9.1333333333333329</c:v>
                </c:pt>
                <c:pt idx="8">
                  <c:v>10.866666666666667</c:v>
                </c:pt>
                <c:pt idx="9">
                  <c:v>10.8</c:v>
                </c:pt>
                <c:pt idx="10">
                  <c:v>11.533333333333333</c:v>
                </c:pt>
                <c:pt idx="11">
                  <c:v>12.466666666666669</c:v>
                </c:pt>
                <c:pt idx="12">
                  <c:v>11.333333333333332</c:v>
                </c:pt>
                <c:pt idx="13">
                  <c:v>12.933333333333334</c:v>
                </c:pt>
                <c:pt idx="14">
                  <c:v>9.4666666666666686</c:v>
                </c:pt>
                <c:pt idx="15">
                  <c:v>9.6</c:v>
                </c:pt>
                <c:pt idx="16">
                  <c:v>14.817391304347824</c:v>
                </c:pt>
                <c:pt idx="17">
                  <c:v>18.333333333333336</c:v>
                </c:pt>
                <c:pt idx="18">
                  <c:v>17.133333333333333</c:v>
                </c:pt>
                <c:pt idx="19">
                  <c:v>16.933333333333334</c:v>
                </c:pt>
                <c:pt idx="20">
                  <c:v>16.599999999999998</c:v>
                </c:pt>
                <c:pt idx="21">
                  <c:v>19.266666666666666</c:v>
                </c:pt>
                <c:pt idx="22">
                  <c:v>19.466666666666665</c:v>
                </c:pt>
                <c:pt idx="23">
                  <c:v>18.866666666666664</c:v>
                </c:pt>
                <c:pt idx="24">
                  <c:v>19.866666666666667</c:v>
                </c:pt>
                <c:pt idx="25">
                  <c:v>17.8</c:v>
                </c:pt>
                <c:pt idx="26">
                  <c:v>22.200000000000003</c:v>
                </c:pt>
                <c:pt idx="27">
                  <c:v>22.266666666666666</c:v>
                </c:pt>
                <c:pt idx="28">
                  <c:v>22.400000000000002</c:v>
                </c:pt>
                <c:pt idx="29">
                  <c:v>16.347826086956523</c:v>
                </c:pt>
                <c:pt idx="30">
                  <c:v>18.666666666666664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8C-428B-8F65-8D4726F96384}"/>
            </c:ext>
          </c:extLst>
        </c:ser>
        <c:marker val="1"/>
        <c:axId val="161061120"/>
        <c:axId val="161083392"/>
      </c:lineChart>
      <c:catAx>
        <c:axId val="161061120"/>
        <c:scaling>
          <c:orientation val="minMax"/>
        </c:scaling>
        <c:axPos val="b"/>
        <c:numFmt formatCode="dd/mm/yyyy" sourceLinked="0"/>
        <c:tickLblPos val="nextTo"/>
        <c:crossAx val="161083392"/>
        <c:crosses val="autoZero"/>
        <c:lblAlgn val="ctr"/>
        <c:lblOffset val="100"/>
        <c:tickLblSkip val="1"/>
        <c:tickMarkSkip val="1"/>
        <c:noMultiLvlLbl val="1"/>
      </c:catAx>
      <c:valAx>
        <c:axId val="161083392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61061120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79959593992819533"/>
          <c:y val="0.42963130721513065"/>
          <c:w val="0.1790521397883955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</a:t>
            </a:r>
            <a:r>
              <a:rPr lang="pt-BR" sz="1200" b="1" baseline="0"/>
              <a:t> Partículas Inaláveis &lt;10 µm</a:t>
            </a:r>
            <a:r>
              <a:rPr lang="pt-BR" sz="1200" b="1"/>
              <a:t> (Médias</a:t>
            </a:r>
            <a:r>
              <a:rPr lang="pt-BR" sz="1200" b="1" baseline="0"/>
              <a:t> Diárias</a:t>
            </a:r>
            <a:r>
              <a:rPr lang="pt-BR" sz="1200" b="1"/>
              <a:t>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  <a:endParaRPr lang="pt-BR" sz="1200">
              <a:effectLst/>
            </a:endParaRPr>
          </a:p>
        </c:rich>
      </c:tx>
      <c:layout>
        <c:manualLayout>
          <c:xMode val="edge"/>
          <c:yMode val="edge"/>
          <c:x val="0.24324726596675417"/>
          <c:y val="5.6352118906485012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Partículas Inaláveis &lt;10 µm [µg/m³] - Médias Diárias</c:v>
          </c:tx>
          <c:spPr>
            <a:ln w="12700">
              <a:solidFill>
                <a:srgbClr val="0000CC"/>
              </a:solidFill>
            </a:ln>
          </c:spPr>
          <c:marker>
            <c:symbol val="diamond"/>
            <c:size val="4"/>
            <c:spPr>
              <a:solidFill>
                <a:srgbClr val="0000CC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'CALC. PM10'!$A$13:$A$43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PM10'!$C$13:$C$43</c:f>
              <c:numCache>
                <c:formatCode>0.00</c:formatCode>
                <c:ptCount val="31"/>
                <c:pt idx="0">
                  <c:v>28.478260869565219</c:v>
                </c:pt>
                <c:pt idx="1">
                  <c:v>23.727272727272727</c:v>
                </c:pt>
                <c:pt idx="2">
                  <c:v>22.333333333333332</c:v>
                </c:pt>
                <c:pt idx="3">
                  <c:v>25.166666666666668</c:v>
                </c:pt>
                <c:pt idx="4">
                  <c:v>26.416666666666668</c:v>
                </c:pt>
                <c:pt idx="5">
                  <c:v>24.541666666666668</c:v>
                </c:pt>
                <c:pt idx="6">
                  <c:v>21.958333333333332</c:v>
                </c:pt>
                <c:pt idx="7">
                  <c:v>25.083333333333332</c:v>
                </c:pt>
                <c:pt idx="8">
                  <c:v>25</c:v>
                </c:pt>
                <c:pt idx="9">
                  <c:v>19.208333333333332</c:v>
                </c:pt>
                <c:pt idx="10">
                  <c:v>23.291666666666668</c:v>
                </c:pt>
                <c:pt idx="11">
                  <c:v>24.125</c:v>
                </c:pt>
                <c:pt idx="12">
                  <c:v>24.125</c:v>
                </c:pt>
                <c:pt idx="13">
                  <c:v>24</c:v>
                </c:pt>
                <c:pt idx="14">
                  <c:v>19.791666666666668</c:v>
                </c:pt>
                <c:pt idx="15">
                  <c:v>20.583333333333332</c:v>
                </c:pt>
                <c:pt idx="16">
                  <c:v>25.125</c:v>
                </c:pt>
                <c:pt idx="17">
                  <c:v>27</c:v>
                </c:pt>
                <c:pt idx="18">
                  <c:v>24.541666666666668</c:v>
                </c:pt>
                <c:pt idx="19">
                  <c:v>24.291666666666668</c:v>
                </c:pt>
                <c:pt idx="20">
                  <c:v>26.791666666666668</c:v>
                </c:pt>
                <c:pt idx="21">
                  <c:v>29.458333333333332</c:v>
                </c:pt>
                <c:pt idx="22">
                  <c:v>28</c:v>
                </c:pt>
                <c:pt idx="23">
                  <c:v>27.041666666666668</c:v>
                </c:pt>
                <c:pt idx="24">
                  <c:v>27.625</c:v>
                </c:pt>
                <c:pt idx="25">
                  <c:v>28.5</c:v>
                </c:pt>
                <c:pt idx="26">
                  <c:v>31.333333333333332</c:v>
                </c:pt>
                <c:pt idx="27">
                  <c:v>33.583333333333336</c:v>
                </c:pt>
                <c:pt idx="28">
                  <c:v>34.25</c:v>
                </c:pt>
                <c:pt idx="29">
                  <c:v>25.136363636363637</c:v>
                </c:pt>
                <c:pt idx="30">
                  <c:v>26.25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A244-48CB-86C9-02C8CF77F5C6}"/>
            </c:ext>
          </c:extLst>
        </c:ser>
        <c:ser>
          <c:idx val="1"/>
          <c:order val="1"/>
          <c:tx>
            <c:strRef>
              <c:f>'CALC. PM10'!$O$10:$O$12</c:f>
              <c:strCache>
                <c:ptCount val="1"/>
                <c:pt idx="0">
                  <c:v>Padrão Intermediário I (CONAMA 491/18) - 120 µg/m³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PM10'!$A$13:$A$43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PM10'!$O$13:$O$43</c:f>
              <c:numCache>
                <c:formatCode>General</c:formatCode>
                <c:ptCount val="31"/>
                <c:pt idx="0">
                  <c:v>120</c:v>
                </c:pt>
                <c:pt idx="1">
                  <c:v>120</c:v>
                </c:pt>
                <c:pt idx="2">
                  <c:v>120</c:v>
                </c:pt>
                <c:pt idx="3">
                  <c:v>120</c:v>
                </c:pt>
                <c:pt idx="4">
                  <c:v>120</c:v>
                </c:pt>
                <c:pt idx="5">
                  <c:v>120</c:v>
                </c:pt>
                <c:pt idx="6">
                  <c:v>120</c:v>
                </c:pt>
                <c:pt idx="7">
                  <c:v>120</c:v>
                </c:pt>
                <c:pt idx="8">
                  <c:v>120</c:v>
                </c:pt>
                <c:pt idx="9">
                  <c:v>120</c:v>
                </c:pt>
                <c:pt idx="10">
                  <c:v>120</c:v>
                </c:pt>
                <c:pt idx="11">
                  <c:v>120</c:v>
                </c:pt>
                <c:pt idx="12">
                  <c:v>120</c:v>
                </c:pt>
                <c:pt idx="13">
                  <c:v>120</c:v>
                </c:pt>
                <c:pt idx="14">
                  <c:v>120</c:v>
                </c:pt>
                <c:pt idx="15">
                  <c:v>120</c:v>
                </c:pt>
                <c:pt idx="16">
                  <c:v>120</c:v>
                </c:pt>
                <c:pt idx="17">
                  <c:v>120</c:v>
                </c:pt>
                <c:pt idx="18">
                  <c:v>120</c:v>
                </c:pt>
                <c:pt idx="19">
                  <c:v>120</c:v>
                </c:pt>
                <c:pt idx="20">
                  <c:v>120</c:v>
                </c:pt>
                <c:pt idx="21">
                  <c:v>120</c:v>
                </c:pt>
                <c:pt idx="22">
                  <c:v>120</c:v>
                </c:pt>
                <c:pt idx="23">
                  <c:v>120</c:v>
                </c:pt>
                <c:pt idx="24">
                  <c:v>120</c:v>
                </c:pt>
                <c:pt idx="25">
                  <c:v>120</c:v>
                </c:pt>
                <c:pt idx="26">
                  <c:v>120</c:v>
                </c:pt>
                <c:pt idx="27">
                  <c:v>120</c:v>
                </c:pt>
                <c:pt idx="28">
                  <c:v>120</c:v>
                </c:pt>
                <c:pt idx="29">
                  <c:v>120</c:v>
                </c:pt>
                <c:pt idx="3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44-48CB-86C9-02C8CF77F5C6}"/>
            </c:ext>
          </c:extLst>
        </c:ser>
        <c:marker val="1"/>
        <c:axId val="161086080"/>
        <c:axId val="161411840"/>
      </c:lineChart>
      <c:catAx>
        <c:axId val="16108608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411840"/>
        <c:crosses val="autoZero"/>
        <c:lblAlgn val="ctr"/>
        <c:lblOffset val="100"/>
        <c:tickLblSkip val="1"/>
        <c:tickMarkSkip val="1"/>
      </c:catAx>
      <c:valAx>
        <c:axId val="161411840"/>
        <c:scaling>
          <c:orientation val="minMax"/>
          <c:max val="15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3.1626312335958008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086080"/>
        <c:crosses val="autoZero"/>
        <c:crossBetween val="midCat"/>
        <c:majorUnit val="15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Partículas Inaláveis &lt;10 µm</c:v>
          </c:tx>
          <c:spPr>
            <a:ln w="22225">
              <a:solidFill>
                <a:srgbClr val="0000CC"/>
              </a:solidFill>
            </a:ln>
          </c:spPr>
          <c:marker>
            <c:symbol val="diamond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cat>
            <c:numRef>
              <c:f>'CALC. PM10'!$A$13:$A$43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PM10'!$N$13:$N$43</c:f>
              <c:numCache>
                <c:formatCode>0</c:formatCode>
                <c:ptCount val="31"/>
                <c:pt idx="0">
                  <c:v>22.782608695652176</c:v>
                </c:pt>
                <c:pt idx="1">
                  <c:v>18.981818181818181</c:v>
                </c:pt>
                <c:pt idx="2">
                  <c:v>17.866666666666667</c:v>
                </c:pt>
                <c:pt idx="3">
                  <c:v>20.133333333333336</c:v>
                </c:pt>
                <c:pt idx="4">
                  <c:v>21.133333333333333</c:v>
                </c:pt>
                <c:pt idx="5">
                  <c:v>19.633333333333333</c:v>
                </c:pt>
                <c:pt idx="6">
                  <c:v>17.566666666666666</c:v>
                </c:pt>
                <c:pt idx="7">
                  <c:v>20.066666666666663</c:v>
                </c:pt>
                <c:pt idx="8">
                  <c:v>20</c:v>
                </c:pt>
                <c:pt idx="9">
                  <c:v>15.366666666666667</c:v>
                </c:pt>
                <c:pt idx="10">
                  <c:v>18.633333333333336</c:v>
                </c:pt>
                <c:pt idx="11">
                  <c:v>19.3</c:v>
                </c:pt>
                <c:pt idx="12">
                  <c:v>19.3</c:v>
                </c:pt>
                <c:pt idx="13">
                  <c:v>19.2</c:v>
                </c:pt>
                <c:pt idx="14">
                  <c:v>15.833333333333336</c:v>
                </c:pt>
                <c:pt idx="15">
                  <c:v>16.466666666666665</c:v>
                </c:pt>
                <c:pt idx="16">
                  <c:v>20.099999999999998</c:v>
                </c:pt>
                <c:pt idx="17">
                  <c:v>21.6</c:v>
                </c:pt>
                <c:pt idx="18">
                  <c:v>19.633333333333333</c:v>
                </c:pt>
                <c:pt idx="19">
                  <c:v>19.433333333333334</c:v>
                </c:pt>
                <c:pt idx="20">
                  <c:v>21.433333333333337</c:v>
                </c:pt>
                <c:pt idx="21">
                  <c:v>23.566666666666663</c:v>
                </c:pt>
                <c:pt idx="22">
                  <c:v>22.400000000000002</c:v>
                </c:pt>
                <c:pt idx="23">
                  <c:v>21.633333333333336</c:v>
                </c:pt>
                <c:pt idx="24">
                  <c:v>22.1</c:v>
                </c:pt>
                <c:pt idx="25">
                  <c:v>22.799999999999997</c:v>
                </c:pt>
                <c:pt idx="26">
                  <c:v>25.066666666666663</c:v>
                </c:pt>
                <c:pt idx="27">
                  <c:v>26.866666666666671</c:v>
                </c:pt>
                <c:pt idx="28">
                  <c:v>27.400000000000002</c:v>
                </c:pt>
                <c:pt idx="29">
                  <c:v>20.109090909090909</c:v>
                </c:pt>
                <c:pt idx="30">
                  <c:v>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BC-4E9D-B77A-EB04AF60010D}"/>
            </c:ext>
          </c:extLst>
        </c:ser>
        <c:marker val="1"/>
        <c:axId val="161568640"/>
        <c:axId val="161570176"/>
      </c:lineChart>
      <c:catAx>
        <c:axId val="161568640"/>
        <c:scaling>
          <c:orientation val="minMax"/>
        </c:scaling>
        <c:axPos val="b"/>
        <c:numFmt formatCode="dd/mm/yyyy" sourceLinked="0"/>
        <c:tickLblPos val="nextTo"/>
        <c:crossAx val="161570176"/>
        <c:crosses val="autoZero"/>
        <c:lblAlgn val="ctr"/>
        <c:lblOffset val="100"/>
        <c:tickLblSkip val="1"/>
        <c:tickMarkSkip val="1"/>
        <c:noMultiLvlLbl val="1"/>
      </c:catAx>
      <c:valAx>
        <c:axId val="161570176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61568640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79959593992819533"/>
          <c:y val="0.42963130721513065"/>
          <c:w val="0.1790521397883955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Temperatura Interna da Estação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7943525376159659"/>
          <c:y val="4.058450929269766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56071827669E-2"/>
          <c:y val="0.17362754650258105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Temperatura Interna da Estação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Parâmetros!$B$2:$B$745</c:f>
              <c:numCache>
                <c:formatCode>General</c:formatCode>
                <c:ptCount val="744"/>
                <c:pt idx="0">
                  <c:v>27.1</c:v>
                </c:pt>
                <c:pt idx="1">
                  <c:v>27</c:v>
                </c:pt>
                <c:pt idx="2">
                  <c:v>26.9</c:v>
                </c:pt>
                <c:pt idx="3">
                  <c:v>26.9</c:v>
                </c:pt>
                <c:pt idx="4">
                  <c:v>27</c:v>
                </c:pt>
                <c:pt idx="5">
                  <c:v>26.9</c:v>
                </c:pt>
                <c:pt idx="6">
                  <c:v>26.9</c:v>
                </c:pt>
                <c:pt idx="7">
                  <c:v>26.8</c:v>
                </c:pt>
                <c:pt idx="8">
                  <c:v>26.7</c:v>
                </c:pt>
                <c:pt idx="9">
                  <c:v>26.3</c:v>
                </c:pt>
                <c:pt idx="10">
                  <c:v>26.5</c:v>
                </c:pt>
                <c:pt idx="11">
                  <c:v>26.5</c:v>
                </c:pt>
                <c:pt idx="12">
                  <c:v>26.4</c:v>
                </c:pt>
                <c:pt idx="13">
                  <c:v>26.4</c:v>
                </c:pt>
                <c:pt idx="14">
                  <c:v>26.7</c:v>
                </c:pt>
                <c:pt idx="15">
                  <c:v>26.5</c:v>
                </c:pt>
                <c:pt idx="16">
                  <c:v>25.5</c:v>
                </c:pt>
                <c:pt idx="17">
                  <c:v>24.9</c:v>
                </c:pt>
                <c:pt idx="18">
                  <c:v>26.5</c:v>
                </c:pt>
                <c:pt idx="19">
                  <c:v>26.6</c:v>
                </c:pt>
                <c:pt idx="20">
                  <c:v>26.5</c:v>
                </c:pt>
                <c:pt idx="21">
                  <c:v>26.5</c:v>
                </c:pt>
                <c:pt idx="22">
                  <c:v>26.7</c:v>
                </c:pt>
                <c:pt idx="23">
                  <c:v>26.7</c:v>
                </c:pt>
                <c:pt idx="24">
                  <c:v>26.6</c:v>
                </c:pt>
                <c:pt idx="25">
                  <c:v>26.4</c:v>
                </c:pt>
                <c:pt idx="26">
                  <c:v>26.5</c:v>
                </c:pt>
                <c:pt idx="27">
                  <c:v>26.6</c:v>
                </c:pt>
                <c:pt idx="28">
                  <c:v>26.6</c:v>
                </c:pt>
                <c:pt idx="29">
                  <c:v>26.6</c:v>
                </c:pt>
                <c:pt idx="30">
                  <c:v>26.7</c:v>
                </c:pt>
                <c:pt idx="31">
                  <c:v>26.3</c:v>
                </c:pt>
                <c:pt idx="32">
                  <c:v>26.1</c:v>
                </c:pt>
                <c:pt idx="33">
                  <c:v>26.6</c:v>
                </c:pt>
                <c:pt idx="34">
                  <c:v>27.2</c:v>
                </c:pt>
                <c:pt idx="35">
                  <c:v>27</c:v>
                </c:pt>
                <c:pt idx="36">
                  <c:v>26.8</c:v>
                </c:pt>
                <c:pt idx="37">
                  <c:v>26.7</c:v>
                </c:pt>
                <c:pt idx="38">
                  <c:v>26.6</c:v>
                </c:pt>
                <c:pt idx="39">
                  <c:v>26.8</c:v>
                </c:pt>
                <c:pt idx="40">
                  <c:v>27.5</c:v>
                </c:pt>
                <c:pt idx="41">
                  <c:v>27.2</c:v>
                </c:pt>
                <c:pt idx="42">
                  <c:v>26.6</c:v>
                </c:pt>
                <c:pt idx="43">
                  <c:v>26.4</c:v>
                </c:pt>
                <c:pt idx="44">
                  <c:v>26.3</c:v>
                </c:pt>
                <c:pt idx="45">
                  <c:v>26.5</c:v>
                </c:pt>
                <c:pt idx="46">
                  <c:v>26.5</c:v>
                </c:pt>
                <c:pt idx="47">
                  <c:v>26.5</c:v>
                </c:pt>
                <c:pt idx="48">
                  <c:v>26.3</c:v>
                </c:pt>
                <c:pt idx="49">
                  <c:v>26.5</c:v>
                </c:pt>
                <c:pt idx="50">
                  <c:v>26.6</c:v>
                </c:pt>
                <c:pt idx="51">
                  <c:v>26.5</c:v>
                </c:pt>
                <c:pt idx="52">
                  <c:v>26.6</c:v>
                </c:pt>
                <c:pt idx="53">
                  <c:v>26.6</c:v>
                </c:pt>
                <c:pt idx="54">
                  <c:v>26.5</c:v>
                </c:pt>
                <c:pt idx="55">
                  <c:v>26.5</c:v>
                </c:pt>
                <c:pt idx="56">
                  <c:v>26.2</c:v>
                </c:pt>
                <c:pt idx="57">
                  <c:v>26.3</c:v>
                </c:pt>
                <c:pt idx="58">
                  <c:v>26.4</c:v>
                </c:pt>
                <c:pt idx="59">
                  <c:v>26.4</c:v>
                </c:pt>
                <c:pt idx="60">
                  <c:v>26.5</c:v>
                </c:pt>
                <c:pt idx="61">
                  <c:v>26.2</c:v>
                </c:pt>
                <c:pt idx="64">
                  <c:v>27</c:v>
                </c:pt>
                <c:pt idx="65">
                  <c:v>26.7</c:v>
                </c:pt>
                <c:pt idx="66">
                  <c:v>26.4</c:v>
                </c:pt>
                <c:pt idx="67">
                  <c:v>26.4</c:v>
                </c:pt>
                <c:pt idx="68">
                  <c:v>26.4</c:v>
                </c:pt>
                <c:pt idx="69">
                  <c:v>26.3</c:v>
                </c:pt>
                <c:pt idx="70">
                  <c:v>26.3</c:v>
                </c:pt>
                <c:pt idx="71">
                  <c:v>26.3</c:v>
                </c:pt>
                <c:pt idx="72">
                  <c:v>26.3</c:v>
                </c:pt>
                <c:pt idx="73">
                  <c:v>26.2</c:v>
                </c:pt>
                <c:pt idx="74">
                  <c:v>26.3</c:v>
                </c:pt>
                <c:pt idx="75">
                  <c:v>26.3</c:v>
                </c:pt>
                <c:pt idx="76">
                  <c:v>26.3</c:v>
                </c:pt>
                <c:pt idx="77">
                  <c:v>26.2</c:v>
                </c:pt>
                <c:pt idx="78">
                  <c:v>26.1</c:v>
                </c:pt>
                <c:pt idx="79">
                  <c:v>26.2</c:v>
                </c:pt>
                <c:pt idx="80">
                  <c:v>26</c:v>
                </c:pt>
                <c:pt idx="81">
                  <c:v>26.1</c:v>
                </c:pt>
                <c:pt idx="82">
                  <c:v>26.2</c:v>
                </c:pt>
                <c:pt idx="83">
                  <c:v>26.1</c:v>
                </c:pt>
                <c:pt idx="84">
                  <c:v>26.1</c:v>
                </c:pt>
                <c:pt idx="85">
                  <c:v>25.9</c:v>
                </c:pt>
                <c:pt idx="86">
                  <c:v>26</c:v>
                </c:pt>
                <c:pt idx="87">
                  <c:v>26</c:v>
                </c:pt>
                <c:pt idx="88">
                  <c:v>26.1</c:v>
                </c:pt>
                <c:pt idx="89">
                  <c:v>26.1</c:v>
                </c:pt>
                <c:pt idx="90">
                  <c:v>26</c:v>
                </c:pt>
                <c:pt idx="91">
                  <c:v>26.3</c:v>
                </c:pt>
                <c:pt idx="92">
                  <c:v>26.3</c:v>
                </c:pt>
                <c:pt idx="93">
                  <c:v>26.5</c:v>
                </c:pt>
                <c:pt idx="94">
                  <c:v>26.5</c:v>
                </c:pt>
                <c:pt idx="95">
                  <c:v>26.4</c:v>
                </c:pt>
                <c:pt idx="96">
                  <c:v>26.5</c:v>
                </c:pt>
                <c:pt idx="97">
                  <c:v>26.4</c:v>
                </c:pt>
                <c:pt idx="98">
                  <c:v>26.4</c:v>
                </c:pt>
                <c:pt idx="99">
                  <c:v>26.3</c:v>
                </c:pt>
                <c:pt idx="100">
                  <c:v>26.4</c:v>
                </c:pt>
                <c:pt idx="101">
                  <c:v>26.4</c:v>
                </c:pt>
                <c:pt idx="102">
                  <c:v>26.3</c:v>
                </c:pt>
                <c:pt idx="103">
                  <c:v>26.1</c:v>
                </c:pt>
                <c:pt idx="104">
                  <c:v>25.9</c:v>
                </c:pt>
                <c:pt idx="105">
                  <c:v>25.9</c:v>
                </c:pt>
                <c:pt idx="106">
                  <c:v>26.1</c:v>
                </c:pt>
                <c:pt idx="107">
                  <c:v>26</c:v>
                </c:pt>
                <c:pt idx="108">
                  <c:v>25.9</c:v>
                </c:pt>
                <c:pt idx="109">
                  <c:v>25.7</c:v>
                </c:pt>
                <c:pt idx="110">
                  <c:v>25.7</c:v>
                </c:pt>
                <c:pt idx="111">
                  <c:v>25.9</c:v>
                </c:pt>
                <c:pt idx="112">
                  <c:v>26</c:v>
                </c:pt>
                <c:pt idx="113">
                  <c:v>26.1</c:v>
                </c:pt>
                <c:pt idx="114">
                  <c:v>26.1</c:v>
                </c:pt>
                <c:pt idx="115">
                  <c:v>26.4</c:v>
                </c:pt>
                <c:pt idx="116">
                  <c:v>26.4</c:v>
                </c:pt>
                <c:pt idx="117">
                  <c:v>26.5</c:v>
                </c:pt>
                <c:pt idx="118">
                  <c:v>26.5</c:v>
                </c:pt>
                <c:pt idx="119">
                  <c:v>26.5</c:v>
                </c:pt>
                <c:pt idx="120">
                  <c:v>26.6</c:v>
                </c:pt>
                <c:pt idx="121">
                  <c:v>26.5</c:v>
                </c:pt>
                <c:pt idx="122">
                  <c:v>26.7</c:v>
                </c:pt>
                <c:pt idx="123">
                  <c:v>26.6</c:v>
                </c:pt>
                <c:pt idx="124">
                  <c:v>26.6</c:v>
                </c:pt>
                <c:pt idx="125">
                  <c:v>26.6</c:v>
                </c:pt>
                <c:pt idx="126">
                  <c:v>26.6</c:v>
                </c:pt>
                <c:pt idx="127">
                  <c:v>26.3</c:v>
                </c:pt>
                <c:pt idx="128">
                  <c:v>25.9</c:v>
                </c:pt>
                <c:pt idx="129">
                  <c:v>25.9</c:v>
                </c:pt>
                <c:pt idx="130">
                  <c:v>25.9</c:v>
                </c:pt>
                <c:pt idx="131">
                  <c:v>25.9</c:v>
                </c:pt>
                <c:pt idx="132">
                  <c:v>26</c:v>
                </c:pt>
                <c:pt idx="133">
                  <c:v>26</c:v>
                </c:pt>
                <c:pt idx="134">
                  <c:v>26</c:v>
                </c:pt>
                <c:pt idx="135">
                  <c:v>25.8</c:v>
                </c:pt>
                <c:pt idx="136">
                  <c:v>25.8</c:v>
                </c:pt>
                <c:pt idx="137">
                  <c:v>25.9</c:v>
                </c:pt>
                <c:pt idx="138">
                  <c:v>26.1</c:v>
                </c:pt>
                <c:pt idx="139">
                  <c:v>26.3</c:v>
                </c:pt>
                <c:pt idx="140">
                  <c:v>26.5</c:v>
                </c:pt>
                <c:pt idx="141">
                  <c:v>26.5</c:v>
                </c:pt>
                <c:pt idx="142">
                  <c:v>26.5</c:v>
                </c:pt>
                <c:pt idx="143">
                  <c:v>26.6</c:v>
                </c:pt>
                <c:pt idx="144">
                  <c:v>26.6</c:v>
                </c:pt>
                <c:pt idx="145">
                  <c:v>26.4</c:v>
                </c:pt>
                <c:pt idx="146">
                  <c:v>26.5</c:v>
                </c:pt>
                <c:pt idx="147">
                  <c:v>26.5</c:v>
                </c:pt>
                <c:pt idx="148">
                  <c:v>26.5</c:v>
                </c:pt>
                <c:pt idx="149">
                  <c:v>26.7</c:v>
                </c:pt>
                <c:pt idx="150">
                  <c:v>26.6</c:v>
                </c:pt>
                <c:pt idx="151">
                  <c:v>26.6</c:v>
                </c:pt>
                <c:pt idx="152">
                  <c:v>26.1</c:v>
                </c:pt>
                <c:pt idx="153">
                  <c:v>26.1</c:v>
                </c:pt>
                <c:pt idx="154">
                  <c:v>26.3</c:v>
                </c:pt>
                <c:pt idx="155">
                  <c:v>26.3</c:v>
                </c:pt>
                <c:pt idx="156">
                  <c:v>26.3</c:v>
                </c:pt>
                <c:pt idx="157">
                  <c:v>26</c:v>
                </c:pt>
                <c:pt idx="158">
                  <c:v>26</c:v>
                </c:pt>
                <c:pt idx="159">
                  <c:v>26.2</c:v>
                </c:pt>
                <c:pt idx="160">
                  <c:v>26.4</c:v>
                </c:pt>
                <c:pt idx="161">
                  <c:v>26.2</c:v>
                </c:pt>
                <c:pt idx="162">
                  <c:v>26.1</c:v>
                </c:pt>
                <c:pt idx="163">
                  <c:v>26.4</c:v>
                </c:pt>
                <c:pt idx="164">
                  <c:v>26.4</c:v>
                </c:pt>
                <c:pt idx="165">
                  <c:v>26.4</c:v>
                </c:pt>
                <c:pt idx="166">
                  <c:v>26.2</c:v>
                </c:pt>
                <c:pt idx="167">
                  <c:v>26.2</c:v>
                </c:pt>
                <c:pt idx="168">
                  <c:v>26.2</c:v>
                </c:pt>
                <c:pt idx="169">
                  <c:v>26.1</c:v>
                </c:pt>
                <c:pt idx="170">
                  <c:v>26.1</c:v>
                </c:pt>
                <c:pt idx="171">
                  <c:v>26.2</c:v>
                </c:pt>
                <c:pt idx="172">
                  <c:v>26.3</c:v>
                </c:pt>
                <c:pt idx="173">
                  <c:v>26.5</c:v>
                </c:pt>
                <c:pt idx="178">
                  <c:v>26.7</c:v>
                </c:pt>
                <c:pt idx="179">
                  <c:v>26.8</c:v>
                </c:pt>
                <c:pt idx="180">
                  <c:v>26.4</c:v>
                </c:pt>
                <c:pt idx="181">
                  <c:v>26.2</c:v>
                </c:pt>
                <c:pt idx="182">
                  <c:v>26.1</c:v>
                </c:pt>
                <c:pt idx="183">
                  <c:v>26.2</c:v>
                </c:pt>
                <c:pt idx="184">
                  <c:v>26.5</c:v>
                </c:pt>
                <c:pt idx="185">
                  <c:v>26.2</c:v>
                </c:pt>
                <c:pt idx="186">
                  <c:v>25.9</c:v>
                </c:pt>
                <c:pt idx="187">
                  <c:v>26.1</c:v>
                </c:pt>
                <c:pt idx="188">
                  <c:v>26.2</c:v>
                </c:pt>
                <c:pt idx="189">
                  <c:v>26.4</c:v>
                </c:pt>
                <c:pt idx="190">
                  <c:v>26.5</c:v>
                </c:pt>
                <c:pt idx="191">
                  <c:v>26.4</c:v>
                </c:pt>
                <c:pt idx="192">
                  <c:v>26.4</c:v>
                </c:pt>
                <c:pt idx="193">
                  <c:v>26.4</c:v>
                </c:pt>
                <c:pt idx="194">
                  <c:v>26.5</c:v>
                </c:pt>
                <c:pt idx="195">
                  <c:v>26.5</c:v>
                </c:pt>
                <c:pt idx="196">
                  <c:v>26.5</c:v>
                </c:pt>
                <c:pt idx="197">
                  <c:v>26.5</c:v>
                </c:pt>
                <c:pt idx="198">
                  <c:v>26.7</c:v>
                </c:pt>
                <c:pt idx="199">
                  <c:v>26.7</c:v>
                </c:pt>
                <c:pt idx="200">
                  <c:v>26.3</c:v>
                </c:pt>
                <c:pt idx="201">
                  <c:v>25.9</c:v>
                </c:pt>
                <c:pt idx="202">
                  <c:v>26.1</c:v>
                </c:pt>
                <c:pt idx="203">
                  <c:v>26.2</c:v>
                </c:pt>
                <c:pt idx="204">
                  <c:v>26.3</c:v>
                </c:pt>
                <c:pt idx="205">
                  <c:v>26.1</c:v>
                </c:pt>
                <c:pt idx="206">
                  <c:v>26.2</c:v>
                </c:pt>
                <c:pt idx="207">
                  <c:v>26.3</c:v>
                </c:pt>
                <c:pt idx="208">
                  <c:v>26.4</c:v>
                </c:pt>
                <c:pt idx="209">
                  <c:v>26.3</c:v>
                </c:pt>
                <c:pt idx="210">
                  <c:v>26.1</c:v>
                </c:pt>
                <c:pt idx="211">
                  <c:v>26.5</c:v>
                </c:pt>
                <c:pt idx="212">
                  <c:v>26.5</c:v>
                </c:pt>
                <c:pt idx="213">
                  <c:v>26.4</c:v>
                </c:pt>
                <c:pt idx="214">
                  <c:v>26.4</c:v>
                </c:pt>
                <c:pt idx="215">
                  <c:v>26.6</c:v>
                </c:pt>
                <c:pt idx="216">
                  <c:v>26.5</c:v>
                </c:pt>
                <c:pt idx="217">
                  <c:v>26.5</c:v>
                </c:pt>
                <c:pt idx="218">
                  <c:v>26.6</c:v>
                </c:pt>
                <c:pt idx="219">
                  <c:v>26.5</c:v>
                </c:pt>
                <c:pt idx="220">
                  <c:v>26.5</c:v>
                </c:pt>
                <c:pt idx="221">
                  <c:v>26.5</c:v>
                </c:pt>
                <c:pt idx="222">
                  <c:v>26.6</c:v>
                </c:pt>
                <c:pt idx="223">
                  <c:v>26.5</c:v>
                </c:pt>
                <c:pt idx="224">
                  <c:v>25.9</c:v>
                </c:pt>
                <c:pt idx="225">
                  <c:v>26.2</c:v>
                </c:pt>
                <c:pt idx="226">
                  <c:v>26.8</c:v>
                </c:pt>
                <c:pt idx="227">
                  <c:v>26.1</c:v>
                </c:pt>
                <c:pt idx="228">
                  <c:v>26.1</c:v>
                </c:pt>
                <c:pt idx="229">
                  <c:v>25.9</c:v>
                </c:pt>
                <c:pt idx="230">
                  <c:v>26</c:v>
                </c:pt>
                <c:pt idx="231">
                  <c:v>26.3</c:v>
                </c:pt>
                <c:pt idx="232">
                  <c:v>26.3</c:v>
                </c:pt>
                <c:pt idx="233">
                  <c:v>26</c:v>
                </c:pt>
                <c:pt idx="234">
                  <c:v>25.9</c:v>
                </c:pt>
                <c:pt idx="235">
                  <c:v>26.1</c:v>
                </c:pt>
                <c:pt idx="236">
                  <c:v>26.1</c:v>
                </c:pt>
                <c:pt idx="237">
                  <c:v>26.2</c:v>
                </c:pt>
                <c:pt idx="238">
                  <c:v>26.3</c:v>
                </c:pt>
                <c:pt idx="239">
                  <c:v>26.3</c:v>
                </c:pt>
                <c:pt idx="240">
                  <c:v>26.2</c:v>
                </c:pt>
                <c:pt idx="241">
                  <c:v>26.2</c:v>
                </c:pt>
                <c:pt idx="242">
                  <c:v>26.3</c:v>
                </c:pt>
                <c:pt idx="243">
                  <c:v>26.3</c:v>
                </c:pt>
                <c:pt idx="244">
                  <c:v>26.3</c:v>
                </c:pt>
                <c:pt idx="245">
                  <c:v>26.3</c:v>
                </c:pt>
                <c:pt idx="246">
                  <c:v>26.5</c:v>
                </c:pt>
                <c:pt idx="247">
                  <c:v>26.3</c:v>
                </c:pt>
                <c:pt idx="248">
                  <c:v>26</c:v>
                </c:pt>
                <c:pt idx="249">
                  <c:v>26</c:v>
                </c:pt>
                <c:pt idx="250">
                  <c:v>26</c:v>
                </c:pt>
                <c:pt idx="251">
                  <c:v>26.1</c:v>
                </c:pt>
                <c:pt idx="252">
                  <c:v>26.1</c:v>
                </c:pt>
                <c:pt idx="253">
                  <c:v>25.8</c:v>
                </c:pt>
                <c:pt idx="254">
                  <c:v>25.7</c:v>
                </c:pt>
                <c:pt idx="255">
                  <c:v>26</c:v>
                </c:pt>
                <c:pt idx="256">
                  <c:v>26.3</c:v>
                </c:pt>
                <c:pt idx="257">
                  <c:v>26.1</c:v>
                </c:pt>
                <c:pt idx="258">
                  <c:v>25.9</c:v>
                </c:pt>
                <c:pt idx="259">
                  <c:v>26.1</c:v>
                </c:pt>
                <c:pt idx="260">
                  <c:v>26.2</c:v>
                </c:pt>
                <c:pt idx="261">
                  <c:v>26.1</c:v>
                </c:pt>
                <c:pt idx="262">
                  <c:v>26.3</c:v>
                </c:pt>
                <c:pt idx="263">
                  <c:v>26.3</c:v>
                </c:pt>
                <c:pt idx="264">
                  <c:v>26.2</c:v>
                </c:pt>
                <c:pt idx="265">
                  <c:v>26.2</c:v>
                </c:pt>
                <c:pt idx="266">
                  <c:v>26.1</c:v>
                </c:pt>
                <c:pt idx="267">
                  <c:v>26.1</c:v>
                </c:pt>
                <c:pt idx="268">
                  <c:v>26.3</c:v>
                </c:pt>
                <c:pt idx="269">
                  <c:v>26.2</c:v>
                </c:pt>
                <c:pt idx="270">
                  <c:v>26.5</c:v>
                </c:pt>
                <c:pt idx="271">
                  <c:v>26.7</c:v>
                </c:pt>
                <c:pt idx="272">
                  <c:v>26.2</c:v>
                </c:pt>
                <c:pt idx="273">
                  <c:v>26</c:v>
                </c:pt>
                <c:pt idx="274">
                  <c:v>25.8</c:v>
                </c:pt>
                <c:pt idx="275">
                  <c:v>25.9</c:v>
                </c:pt>
                <c:pt idx="276">
                  <c:v>25.8</c:v>
                </c:pt>
                <c:pt idx="277">
                  <c:v>25.6</c:v>
                </c:pt>
                <c:pt idx="278">
                  <c:v>25.5</c:v>
                </c:pt>
                <c:pt idx="279">
                  <c:v>25.4</c:v>
                </c:pt>
                <c:pt idx="280">
                  <c:v>25.7</c:v>
                </c:pt>
                <c:pt idx="281">
                  <c:v>25.8</c:v>
                </c:pt>
                <c:pt idx="282">
                  <c:v>25.7</c:v>
                </c:pt>
                <c:pt idx="283">
                  <c:v>25.9</c:v>
                </c:pt>
                <c:pt idx="284">
                  <c:v>26.1</c:v>
                </c:pt>
                <c:pt idx="285">
                  <c:v>26</c:v>
                </c:pt>
                <c:pt idx="286">
                  <c:v>26.1</c:v>
                </c:pt>
                <c:pt idx="287">
                  <c:v>26.3</c:v>
                </c:pt>
                <c:pt idx="288">
                  <c:v>26.2</c:v>
                </c:pt>
                <c:pt idx="289">
                  <c:v>26.2</c:v>
                </c:pt>
                <c:pt idx="290">
                  <c:v>26.2</c:v>
                </c:pt>
                <c:pt idx="291">
                  <c:v>26.3</c:v>
                </c:pt>
                <c:pt idx="292">
                  <c:v>26.3</c:v>
                </c:pt>
                <c:pt idx="293">
                  <c:v>26.1</c:v>
                </c:pt>
                <c:pt idx="294">
                  <c:v>26.2</c:v>
                </c:pt>
                <c:pt idx="295">
                  <c:v>26.3</c:v>
                </c:pt>
                <c:pt idx="296">
                  <c:v>26.1</c:v>
                </c:pt>
                <c:pt idx="297">
                  <c:v>25.9</c:v>
                </c:pt>
                <c:pt idx="298">
                  <c:v>25.8</c:v>
                </c:pt>
                <c:pt idx="299">
                  <c:v>25.7</c:v>
                </c:pt>
                <c:pt idx="300">
                  <c:v>25.7</c:v>
                </c:pt>
                <c:pt idx="301">
                  <c:v>25.6</c:v>
                </c:pt>
                <c:pt idx="302">
                  <c:v>25.6</c:v>
                </c:pt>
                <c:pt idx="303">
                  <c:v>25.5</c:v>
                </c:pt>
                <c:pt idx="304">
                  <c:v>25.7</c:v>
                </c:pt>
                <c:pt idx="305">
                  <c:v>25.9</c:v>
                </c:pt>
                <c:pt idx="306">
                  <c:v>25.9</c:v>
                </c:pt>
                <c:pt idx="307">
                  <c:v>26.1</c:v>
                </c:pt>
                <c:pt idx="308">
                  <c:v>26.3</c:v>
                </c:pt>
                <c:pt idx="309">
                  <c:v>26.2</c:v>
                </c:pt>
                <c:pt idx="310">
                  <c:v>26.2</c:v>
                </c:pt>
                <c:pt idx="311">
                  <c:v>26.1</c:v>
                </c:pt>
                <c:pt idx="312">
                  <c:v>26.2</c:v>
                </c:pt>
                <c:pt idx="313">
                  <c:v>26.2</c:v>
                </c:pt>
                <c:pt idx="314">
                  <c:v>26.2</c:v>
                </c:pt>
                <c:pt idx="315">
                  <c:v>26.2</c:v>
                </c:pt>
                <c:pt idx="316">
                  <c:v>26.2</c:v>
                </c:pt>
                <c:pt idx="317">
                  <c:v>26.2</c:v>
                </c:pt>
                <c:pt idx="318">
                  <c:v>26.2</c:v>
                </c:pt>
                <c:pt idx="319">
                  <c:v>26.3</c:v>
                </c:pt>
                <c:pt idx="320">
                  <c:v>26</c:v>
                </c:pt>
                <c:pt idx="321">
                  <c:v>26</c:v>
                </c:pt>
                <c:pt idx="322">
                  <c:v>26.1</c:v>
                </c:pt>
                <c:pt idx="323">
                  <c:v>26.1</c:v>
                </c:pt>
                <c:pt idx="324">
                  <c:v>26.2</c:v>
                </c:pt>
                <c:pt idx="325">
                  <c:v>26.1</c:v>
                </c:pt>
                <c:pt idx="326">
                  <c:v>26.2</c:v>
                </c:pt>
                <c:pt idx="327">
                  <c:v>26.2</c:v>
                </c:pt>
                <c:pt idx="328">
                  <c:v>26.3</c:v>
                </c:pt>
                <c:pt idx="329">
                  <c:v>26.2</c:v>
                </c:pt>
                <c:pt idx="330">
                  <c:v>25.9</c:v>
                </c:pt>
                <c:pt idx="331">
                  <c:v>26.1</c:v>
                </c:pt>
                <c:pt idx="332">
                  <c:v>26.1</c:v>
                </c:pt>
                <c:pt idx="333">
                  <c:v>26</c:v>
                </c:pt>
                <c:pt idx="334">
                  <c:v>26.1</c:v>
                </c:pt>
                <c:pt idx="335">
                  <c:v>26.2</c:v>
                </c:pt>
                <c:pt idx="336">
                  <c:v>26.1</c:v>
                </c:pt>
                <c:pt idx="337">
                  <c:v>26.2</c:v>
                </c:pt>
                <c:pt idx="338">
                  <c:v>26.1</c:v>
                </c:pt>
                <c:pt idx="339">
                  <c:v>26</c:v>
                </c:pt>
                <c:pt idx="340">
                  <c:v>26</c:v>
                </c:pt>
                <c:pt idx="341">
                  <c:v>26.1</c:v>
                </c:pt>
                <c:pt idx="342">
                  <c:v>26.1</c:v>
                </c:pt>
                <c:pt idx="343">
                  <c:v>26.2</c:v>
                </c:pt>
                <c:pt idx="344">
                  <c:v>25.9</c:v>
                </c:pt>
                <c:pt idx="345">
                  <c:v>26.1</c:v>
                </c:pt>
                <c:pt idx="346">
                  <c:v>26.1</c:v>
                </c:pt>
                <c:pt idx="347">
                  <c:v>26</c:v>
                </c:pt>
                <c:pt idx="348">
                  <c:v>26.2</c:v>
                </c:pt>
                <c:pt idx="349">
                  <c:v>25.8</c:v>
                </c:pt>
                <c:pt idx="350">
                  <c:v>25.8</c:v>
                </c:pt>
                <c:pt idx="351">
                  <c:v>26.1</c:v>
                </c:pt>
                <c:pt idx="352">
                  <c:v>26.4</c:v>
                </c:pt>
                <c:pt idx="353">
                  <c:v>26.1</c:v>
                </c:pt>
                <c:pt idx="354">
                  <c:v>25.9</c:v>
                </c:pt>
                <c:pt idx="355">
                  <c:v>26.1</c:v>
                </c:pt>
                <c:pt idx="356">
                  <c:v>26.2</c:v>
                </c:pt>
                <c:pt idx="357">
                  <c:v>26.2</c:v>
                </c:pt>
                <c:pt idx="358">
                  <c:v>26.3</c:v>
                </c:pt>
                <c:pt idx="359">
                  <c:v>26.3</c:v>
                </c:pt>
                <c:pt idx="360">
                  <c:v>26.3</c:v>
                </c:pt>
                <c:pt idx="361">
                  <c:v>26.3</c:v>
                </c:pt>
                <c:pt idx="362">
                  <c:v>26.3</c:v>
                </c:pt>
                <c:pt idx="363">
                  <c:v>26.4</c:v>
                </c:pt>
                <c:pt idx="364">
                  <c:v>26.5</c:v>
                </c:pt>
                <c:pt idx="365">
                  <c:v>26.5</c:v>
                </c:pt>
                <c:pt idx="366">
                  <c:v>26.4</c:v>
                </c:pt>
                <c:pt idx="367">
                  <c:v>26.4</c:v>
                </c:pt>
                <c:pt idx="368">
                  <c:v>26.3</c:v>
                </c:pt>
                <c:pt idx="369">
                  <c:v>26.2</c:v>
                </c:pt>
                <c:pt idx="370">
                  <c:v>26.3</c:v>
                </c:pt>
                <c:pt idx="371">
                  <c:v>26.3</c:v>
                </c:pt>
                <c:pt idx="372">
                  <c:v>26.3</c:v>
                </c:pt>
                <c:pt idx="373">
                  <c:v>26</c:v>
                </c:pt>
                <c:pt idx="374">
                  <c:v>26.2</c:v>
                </c:pt>
                <c:pt idx="375">
                  <c:v>26.5</c:v>
                </c:pt>
                <c:pt idx="376">
                  <c:v>26.5</c:v>
                </c:pt>
                <c:pt idx="377">
                  <c:v>26.3</c:v>
                </c:pt>
                <c:pt idx="378">
                  <c:v>26</c:v>
                </c:pt>
                <c:pt idx="379">
                  <c:v>26.2</c:v>
                </c:pt>
                <c:pt idx="380">
                  <c:v>26.3</c:v>
                </c:pt>
                <c:pt idx="381">
                  <c:v>26.4</c:v>
                </c:pt>
                <c:pt idx="382">
                  <c:v>26.4</c:v>
                </c:pt>
                <c:pt idx="383">
                  <c:v>26.4</c:v>
                </c:pt>
                <c:pt idx="384">
                  <c:v>26.4</c:v>
                </c:pt>
                <c:pt idx="385">
                  <c:v>26.3</c:v>
                </c:pt>
                <c:pt idx="386">
                  <c:v>26.4</c:v>
                </c:pt>
                <c:pt idx="387">
                  <c:v>26.4</c:v>
                </c:pt>
                <c:pt idx="388">
                  <c:v>26.4</c:v>
                </c:pt>
                <c:pt idx="389">
                  <c:v>26.4</c:v>
                </c:pt>
                <c:pt idx="390">
                  <c:v>26.4</c:v>
                </c:pt>
                <c:pt idx="391">
                  <c:v>26.4</c:v>
                </c:pt>
                <c:pt idx="392">
                  <c:v>26</c:v>
                </c:pt>
                <c:pt idx="393">
                  <c:v>26.2</c:v>
                </c:pt>
                <c:pt idx="394">
                  <c:v>26.1</c:v>
                </c:pt>
                <c:pt idx="397">
                  <c:v>26.6</c:v>
                </c:pt>
                <c:pt idx="398">
                  <c:v>26.4</c:v>
                </c:pt>
                <c:pt idx="399">
                  <c:v>27.3</c:v>
                </c:pt>
                <c:pt idx="400">
                  <c:v>27.1</c:v>
                </c:pt>
                <c:pt idx="401">
                  <c:v>26.7</c:v>
                </c:pt>
                <c:pt idx="402">
                  <c:v>26.3</c:v>
                </c:pt>
                <c:pt idx="403">
                  <c:v>26.3</c:v>
                </c:pt>
                <c:pt idx="404">
                  <c:v>26.4</c:v>
                </c:pt>
                <c:pt idx="405">
                  <c:v>26.4</c:v>
                </c:pt>
                <c:pt idx="406">
                  <c:v>26.4</c:v>
                </c:pt>
                <c:pt idx="407">
                  <c:v>26.5</c:v>
                </c:pt>
                <c:pt idx="408">
                  <c:v>26.5</c:v>
                </c:pt>
                <c:pt idx="409">
                  <c:v>26.5</c:v>
                </c:pt>
                <c:pt idx="410">
                  <c:v>26.5</c:v>
                </c:pt>
                <c:pt idx="411">
                  <c:v>26.5</c:v>
                </c:pt>
                <c:pt idx="412">
                  <c:v>26.5</c:v>
                </c:pt>
                <c:pt idx="413">
                  <c:v>26.6</c:v>
                </c:pt>
                <c:pt idx="414">
                  <c:v>26.5</c:v>
                </c:pt>
                <c:pt idx="415">
                  <c:v>26.4</c:v>
                </c:pt>
                <c:pt idx="416">
                  <c:v>26.2</c:v>
                </c:pt>
                <c:pt idx="417">
                  <c:v>26.2</c:v>
                </c:pt>
                <c:pt idx="418">
                  <c:v>26.3</c:v>
                </c:pt>
                <c:pt idx="419">
                  <c:v>26.3</c:v>
                </c:pt>
                <c:pt idx="420">
                  <c:v>26.4</c:v>
                </c:pt>
                <c:pt idx="421">
                  <c:v>26.1</c:v>
                </c:pt>
                <c:pt idx="422">
                  <c:v>26.2</c:v>
                </c:pt>
                <c:pt idx="423">
                  <c:v>26</c:v>
                </c:pt>
                <c:pt idx="424">
                  <c:v>26.4</c:v>
                </c:pt>
                <c:pt idx="425">
                  <c:v>26.3</c:v>
                </c:pt>
                <c:pt idx="426">
                  <c:v>26</c:v>
                </c:pt>
                <c:pt idx="427">
                  <c:v>26.2</c:v>
                </c:pt>
                <c:pt idx="428">
                  <c:v>26.3</c:v>
                </c:pt>
                <c:pt idx="429">
                  <c:v>26.4</c:v>
                </c:pt>
                <c:pt idx="430">
                  <c:v>26.5</c:v>
                </c:pt>
                <c:pt idx="431">
                  <c:v>26.5</c:v>
                </c:pt>
                <c:pt idx="432">
                  <c:v>26.4</c:v>
                </c:pt>
                <c:pt idx="433">
                  <c:v>26.5</c:v>
                </c:pt>
                <c:pt idx="434">
                  <c:v>26.5</c:v>
                </c:pt>
                <c:pt idx="435">
                  <c:v>26.5</c:v>
                </c:pt>
                <c:pt idx="436">
                  <c:v>26.5</c:v>
                </c:pt>
                <c:pt idx="437">
                  <c:v>26.5</c:v>
                </c:pt>
                <c:pt idx="438">
                  <c:v>26.5</c:v>
                </c:pt>
                <c:pt idx="439">
                  <c:v>26.4</c:v>
                </c:pt>
                <c:pt idx="440">
                  <c:v>26.4</c:v>
                </c:pt>
                <c:pt idx="441">
                  <c:v>26.1</c:v>
                </c:pt>
                <c:pt idx="442">
                  <c:v>26.1</c:v>
                </c:pt>
                <c:pt idx="443">
                  <c:v>26</c:v>
                </c:pt>
                <c:pt idx="444">
                  <c:v>25.8</c:v>
                </c:pt>
                <c:pt idx="445">
                  <c:v>25.7</c:v>
                </c:pt>
                <c:pt idx="446">
                  <c:v>26</c:v>
                </c:pt>
                <c:pt idx="447">
                  <c:v>25.9</c:v>
                </c:pt>
                <c:pt idx="448">
                  <c:v>26.1</c:v>
                </c:pt>
                <c:pt idx="449">
                  <c:v>26</c:v>
                </c:pt>
                <c:pt idx="450">
                  <c:v>26</c:v>
                </c:pt>
                <c:pt idx="451">
                  <c:v>26.3</c:v>
                </c:pt>
                <c:pt idx="452">
                  <c:v>26.3</c:v>
                </c:pt>
                <c:pt idx="453">
                  <c:v>26.3</c:v>
                </c:pt>
                <c:pt idx="454">
                  <c:v>26.3</c:v>
                </c:pt>
                <c:pt idx="455">
                  <c:v>26.3</c:v>
                </c:pt>
                <c:pt idx="456">
                  <c:v>26.4</c:v>
                </c:pt>
                <c:pt idx="457">
                  <c:v>26.4</c:v>
                </c:pt>
                <c:pt idx="458">
                  <c:v>26.3</c:v>
                </c:pt>
                <c:pt idx="459">
                  <c:v>26.3</c:v>
                </c:pt>
                <c:pt idx="460">
                  <c:v>26.4</c:v>
                </c:pt>
                <c:pt idx="461">
                  <c:v>26.4</c:v>
                </c:pt>
                <c:pt idx="462">
                  <c:v>26.4</c:v>
                </c:pt>
                <c:pt idx="463">
                  <c:v>26.4</c:v>
                </c:pt>
                <c:pt idx="464">
                  <c:v>26.1</c:v>
                </c:pt>
                <c:pt idx="465">
                  <c:v>26</c:v>
                </c:pt>
                <c:pt idx="466">
                  <c:v>26</c:v>
                </c:pt>
                <c:pt idx="467">
                  <c:v>26.1</c:v>
                </c:pt>
                <c:pt idx="468">
                  <c:v>25.9</c:v>
                </c:pt>
                <c:pt idx="469">
                  <c:v>25.8</c:v>
                </c:pt>
                <c:pt idx="470">
                  <c:v>25.8</c:v>
                </c:pt>
                <c:pt idx="471">
                  <c:v>25.9</c:v>
                </c:pt>
                <c:pt idx="472">
                  <c:v>25.9</c:v>
                </c:pt>
                <c:pt idx="473">
                  <c:v>26.1</c:v>
                </c:pt>
                <c:pt idx="474">
                  <c:v>26.2</c:v>
                </c:pt>
                <c:pt idx="475">
                  <c:v>26.4</c:v>
                </c:pt>
                <c:pt idx="476">
                  <c:v>26.4</c:v>
                </c:pt>
                <c:pt idx="477">
                  <c:v>26.4</c:v>
                </c:pt>
                <c:pt idx="478">
                  <c:v>26.4</c:v>
                </c:pt>
                <c:pt idx="479">
                  <c:v>26.4</c:v>
                </c:pt>
                <c:pt idx="480">
                  <c:v>26.5</c:v>
                </c:pt>
                <c:pt idx="481">
                  <c:v>26.5</c:v>
                </c:pt>
                <c:pt idx="482">
                  <c:v>26.6</c:v>
                </c:pt>
                <c:pt idx="483">
                  <c:v>26.6</c:v>
                </c:pt>
                <c:pt idx="484">
                  <c:v>26.6</c:v>
                </c:pt>
                <c:pt idx="485">
                  <c:v>26.6</c:v>
                </c:pt>
                <c:pt idx="486">
                  <c:v>26.5</c:v>
                </c:pt>
                <c:pt idx="487">
                  <c:v>26.6</c:v>
                </c:pt>
                <c:pt idx="488">
                  <c:v>26.7</c:v>
                </c:pt>
                <c:pt idx="489">
                  <c:v>26.8</c:v>
                </c:pt>
                <c:pt idx="490">
                  <c:v>26.4</c:v>
                </c:pt>
                <c:pt idx="491">
                  <c:v>26.5</c:v>
                </c:pt>
                <c:pt idx="492">
                  <c:v>26.3</c:v>
                </c:pt>
                <c:pt idx="493">
                  <c:v>25.9</c:v>
                </c:pt>
                <c:pt idx="494">
                  <c:v>26.1</c:v>
                </c:pt>
                <c:pt idx="495">
                  <c:v>26.3</c:v>
                </c:pt>
                <c:pt idx="496">
                  <c:v>26.1</c:v>
                </c:pt>
                <c:pt idx="497">
                  <c:v>26.4</c:v>
                </c:pt>
                <c:pt idx="498">
                  <c:v>26.3</c:v>
                </c:pt>
                <c:pt idx="499">
                  <c:v>26.3</c:v>
                </c:pt>
                <c:pt idx="500">
                  <c:v>26.4</c:v>
                </c:pt>
                <c:pt idx="501">
                  <c:v>26.5</c:v>
                </c:pt>
                <c:pt idx="502">
                  <c:v>26.5</c:v>
                </c:pt>
                <c:pt idx="503">
                  <c:v>26.5</c:v>
                </c:pt>
                <c:pt idx="504">
                  <c:v>26.5</c:v>
                </c:pt>
                <c:pt idx="505">
                  <c:v>26.6</c:v>
                </c:pt>
                <c:pt idx="506">
                  <c:v>26.5</c:v>
                </c:pt>
                <c:pt idx="507">
                  <c:v>26.5</c:v>
                </c:pt>
                <c:pt idx="508">
                  <c:v>26.5</c:v>
                </c:pt>
                <c:pt idx="509">
                  <c:v>26.5</c:v>
                </c:pt>
                <c:pt idx="510">
                  <c:v>26.6</c:v>
                </c:pt>
                <c:pt idx="511">
                  <c:v>26.4</c:v>
                </c:pt>
                <c:pt idx="512">
                  <c:v>26.2</c:v>
                </c:pt>
                <c:pt idx="513">
                  <c:v>26.1</c:v>
                </c:pt>
                <c:pt idx="514">
                  <c:v>26.2</c:v>
                </c:pt>
                <c:pt idx="515">
                  <c:v>26.4</c:v>
                </c:pt>
                <c:pt idx="516">
                  <c:v>26.2</c:v>
                </c:pt>
                <c:pt idx="517">
                  <c:v>26.1</c:v>
                </c:pt>
                <c:pt idx="518">
                  <c:v>26</c:v>
                </c:pt>
                <c:pt idx="519">
                  <c:v>26.1</c:v>
                </c:pt>
                <c:pt idx="520">
                  <c:v>26.3</c:v>
                </c:pt>
                <c:pt idx="521">
                  <c:v>26.3</c:v>
                </c:pt>
                <c:pt idx="522">
                  <c:v>26.2</c:v>
                </c:pt>
                <c:pt idx="523">
                  <c:v>26.5</c:v>
                </c:pt>
                <c:pt idx="524">
                  <c:v>26.6</c:v>
                </c:pt>
                <c:pt idx="525">
                  <c:v>26.7</c:v>
                </c:pt>
                <c:pt idx="526">
                  <c:v>26.6</c:v>
                </c:pt>
                <c:pt idx="527">
                  <c:v>26.6</c:v>
                </c:pt>
                <c:pt idx="528">
                  <c:v>26.5</c:v>
                </c:pt>
                <c:pt idx="529">
                  <c:v>26.4</c:v>
                </c:pt>
                <c:pt idx="530">
                  <c:v>26.4</c:v>
                </c:pt>
                <c:pt idx="531">
                  <c:v>26.3</c:v>
                </c:pt>
                <c:pt idx="532">
                  <c:v>26.4</c:v>
                </c:pt>
                <c:pt idx="533">
                  <c:v>26.4</c:v>
                </c:pt>
                <c:pt idx="534">
                  <c:v>26.4</c:v>
                </c:pt>
                <c:pt idx="535">
                  <c:v>26.4</c:v>
                </c:pt>
                <c:pt idx="536">
                  <c:v>26.2</c:v>
                </c:pt>
                <c:pt idx="537">
                  <c:v>26.2</c:v>
                </c:pt>
                <c:pt idx="538">
                  <c:v>26.3</c:v>
                </c:pt>
                <c:pt idx="539">
                  <c:v>26.4</c:v>
                </c:pt>
                <c:pt idx="540">
                  <c:v>26.2</c:v>
                </c:pt>
                <c:pt idx="541">
                  <c:v>26.1</c:v>
                </c:pt>
                <c:pt idx="542">
                  <c:v>26.1</c:v>
                </c:pt>
                <c:pt idx="543">
                  <c:v>26.2</c:v>
                </c:pt>
                <c:pt idx="544">
                  <c:v>26.3</c:v>
                </c:pt>
                <c:pt idx="545">
                  <c:v>26.3</c:v>
                </c:pt>
                <c:pt idx="546">
                  <c:v>26.4</c:v>
                </c:pt>
                <c:pt idx="547">
                  <c:v>26.6</c:v>
                </c:pt>
                <c:pt idx="548">
                  <c:v>26.6</c:v>
                </c:pt>
                <c:pt idx="549">
                  <c:v>26.5</c:v>
                </c:pt>
                <c:pt idx="550">
                  <c:v>26.6</c:v>
                </c:pt>
                <c:pt idx="551">
                  <c:v>26.5</c:v>
                </c:pt>
                <c:pt idx="552">
                  <c:v>26.5</c:v>
                </c:pt>
                <c:pt idx="553">
                  <c:v>26.6</c:v>
                </c:pt>
                <c:pt idx="554">
                  <c:v>26.6</c:v>
                </c:pt>
                <c:pt idx="555">
                  <c:v>26.6</c:v>
                </c:pt>
                <c:pt idx="556">
                  <c:v>26.6</c:v>
                </c:pt>
                <c:pt idx="557">
                  <c:v>26.5</c:v>
                </c:pt>
                <c:pt idx="558">
                  <c:v>26.5</c:v>
                </c:pt>
                <c:pt idx="559">
                  <c:v>26.5</c:v>
                </c:pt>
                <c:pt idx="560">
                  <c:v>26.3</c:v>
                </c:pt>
                <c:pt idx="561">
                  <c:v>26.1</c:v>
                </c:pt>
                <c:pt idx="562">
                  <c:v>26</c:v>
                </c:pt>
                <c:pt idx="563">
                  <c:v>26</c:v>
                </c:pt>
                <c:pt idx="564">
                  <c:v>25.8</c:v>
                </c:pt>
                <c:pt idx="565">
                  <c:v>25.7</c:v>
                </c:pt>
                <c:pt idx="566">
                  <c:v>25.7</c:v>
                </c:pt>
                <c:pt idx="567">
                  <c:v>25.7</c:v>
                </c:pt>
                <c:pt idx="568">
                  <c:v>25.8</c:v>
                </c:pt>
                <c:pt idx="569">
                  <c:v>26</c:v>
                </c:pt>
                <c:pt idx="570">
                  <c:v>26.1</c:v>
                </c:pt>
                <c:pt idx="571">
                  <c:v>26.4</c:v>
                </c:pt>
                <c:pt idx="572">
                  <c:v>26.5</c:v>
                </c:pt>
                <c:pt idx="573">
                  <c:v>26.5</c:v>
                </c:pt>
                <c:pt idx="574">
                  <c:v>26.4</c:v>
                </c:pt>
                <c:pt idx="575">
                  <c:v>26.4</c:v>
                </c:pt>
                <c:pt idx="576">
                  <c:v>26.3</c:v>
                </c:pt>
                <c:pt idx="577">
                  <c:v>26.3</c:v>
                </c:pt>
                <c:pt idx="578">
                  <c:v>26.3</c:v>
                </c:pt>
                <c:pt idx="579">
                  <c:v>26.3</c:v>
                </c:pt>
                <c:pt idx="658">
                  <c:v>27.2</c:v>
                </c:pt>
                <c:pt idx="659">
                  <c:v>26.9</c:v>
                </c:pt>
                <c:pt idx="660">
                  <c:v>26.7</c:v>
                </c:pt>
                <c:pt idx="661">
                  <c:v>26.1</c:v>
                </c:pt>
                <c:pt idx="662">
                  <c:v>26.3</c:v>
                </c:pt>
                <c:pt idx="663">
                  <c:v>26.2</c:v>
                </c:pt>
                <c:pt idx="664">
                  <c:v>26.6</c:v>
                </c:pt>
                <c:pt idx="665">
                  <c:v>26.5</c:v>
                </c:pt>
                <c:pt idx="666">
                  <c:v>26.3</c:v>
                </c:pt>
                <c:pt idx="667">
                  <c:v>26.6</c:v>
                </c:pt>
                <c:pt idx="668">
                  <c:v>26.5</c:v>
                </c:pt>
                <c:pt idx="669">
                  <c:v>26.7</c:v>
                </c:pt>
                <c:pt idx="670">
                  <c:v>26.7</c:v>
                </c:pt>
                <c:pt idx="671">
                  <c:v>26.8</c:v>
                </c:pt>
                <c:pt idx="672">
                  <c:v>26.7</c:v>
                </c:pt>
                <c:pt idx="673">
                  <c:v>26.8</c:v>
                </c:pt>
                <c:pt idx="674">
                  <c:v>26.7</c:v>
                </c:pt>
                <c:pt idx="675">
                  <c:v>26.7</c:v>
                </c:pt>
                <c:pt idx="676">
                  <c:v>26.7</c:v>
                </c:pt>
                <c:pt idx="677">
                  <c:v>26.8</c:v>
                </c:pt>
                <c:pt idx="678">
                  <c:v>26.8</c:v>
                </c:pt>
                <c:pt idx="679">
                  <c:v>26.7</c:v>
                </c:pt>
                <c:pt idx="680">
                  <c:v>26.6</c:v>
                </c:pt>
                <c:pt idx="681">
                  <c:v>26.4</c:v>
                </c:pt>
                <c:pt idx="682">
                  <c:v>26.5</c:v>
                </c:pt>
                <c:pt idx="683">
                  <c:v>26.6</c:v>
                </c:pt>
                <c:pt idx="684">
                  <c:v>26.5</c:v>
                </c:pt>
                <c:pt idx="685">
                  <c:v>26.3</c:v>
                </c:pt>
                <c:pt idx="686">
                  <c:v>26.2</c:v>
                </c:pt>
                <c:pt idx="687">
                  <c:v>26.3</c:v>
                </c:pt>
                <c:pt idx="688">
                  <c:v>26.4</c:v>
                </c:pt>
                <c:pt idx="689">
                  <c:v>26.4</c:v>
                </c:pt>
                <c:pt idx="690">
                  <c:v>26.4</c:v>
                </c:pt>
                <c:pt idx="691">
                  <c:v>26.5</c:v>
                </c:pt>
                <c:pt idx="692">
                  <c:v>26.8</c:v>
                </c:pt>
                <c:pt idx="693">
                  <c:v>26.8</c:v>
                </c:pt>
                <c:pt idx="694">
                  <c:v>26.9</c:v>
                </c:pt>
                <c:pt idx="695">
                  <c:v>26.9</c:v>
                </c:pt>
                <c:pt idx="696">
                  <c:v>26.9</c:v>
                </c:pt>
                <c:pt idx="697">
                  <c:v>26.9</c:v>
                </c:pt>
                <c:pt idx="698">
                  <c:v>27</c:v>
                </c:pt>
                <c:pt idx="699">
                  <c:v>27</c:v>
                </c:pt>
                <c:pt idx="700">
                  <c:v>26.9</c:v>
                </c:pt>
                <c:pt idx="701">
                  <c:v>27</c:v>
                </c:pt>
                <c:pt idx="702">
                  <c:v>27</c:v>
                </c:pt>
                <c:pt idx="703">
                  <c:v>26.9</c:v>
                </c:pt>
                <c:pt idx="704">
                  <c:v>26.7</c:v>
                </c:pt>
                <c:pt idx="706">
                  <c:v>26.5</c:v>
                </c:pt>
                <c:pt idx="707">
                  <c:v>25.8</c:v>
                </c:pt>
                <c:pt idx="708">
                  <c:v>25.8</c:v>
                </c:pt>
                <c:pt idx="709">
                  <c:v>25.7</c:v>
                </c:pt>
                <c:pt idx="710">
                  <c:v>25.6</c:v>
                </c:pt>
                <c:pt idx="711">
                  <c:v>25.6</c:v>
                </c:pt>
                <c:pt idx="712">
                  <c:v>26.1</c:v>
                </c:pt>
                <c:pt idx="713">
                  <c:v>25.8</c:v>
                </c:pt>
                <c:pt idx="714">
                  <c:v>25.7</c:v>
                </c:pt>
                <c:pt idx="715">
                  <c:v>25.8</c:v>
                </c:pt>
                <c:pt idx="716">
                  <c:v>25.8</c:v>
                </c:pt>
                <c:pt idx="717">
                  <c:v>25.9</c:v>
                </c:pt>
                <c:pt idx="718">
                  <c:v>26.1</c:v>
                </c:pt>
                <c:pt idx="719">
                  <c:v>26.1</c:v>
                </c:pt>
                <c:pt idx="720">
                  <c:v>26</c:v>
                </c:pt>
                <c:pt idx="721">
                  <c:v>25.8</c:v>
                </c:pt>
                <c:pt idx="722">
                  <c:v>25.7</c:v>
                </c:pt>
                <c:pt idx="723">
                  <c:v>25.9</c:v>
                </c:pt>
                <c:pt idx="724">
                  <c:v>25.9</c:v>
                </c:pt>
                <c:pt idx="725">
                  <c:v>25.9</c:v>
                </c:pt>
                <c:pt idx="726">
                  <c:v>25.9</c:v>
                </c:pt>
                <c:pt idx="727">
                  <c:v>25.9</c:v>
                </c:pt>
                <c:pt idx="728">
                  <c:v>26</c:v>
                </c:pt>
                <c:pt idx="729">
                  <c:v>25.9</c:v>
                </c:pt>
                <c:pt idx="730">
                  <c:v>25.8</c:v>
                </c:pt>
                <c:pt idx="731">
                  <c:v>25.7</c:v>
                </c:pt>
                <c:pt idx="732">
                  <c:v>25.7</c:v>
                </c:pt>
                <c:pt idx="733">
                  <c:v>25.7</c:v>
                </c:pt>
                <c:pt idx="734">
                  <c:v>25.5</c:v>
                </c:pt>
                <c:pt idx="735">
                  <c:v>25.4</c:v>
                </c:pt>
                <c:pt idx="736">
                  <c:v>25.7</c:v>
                </c:pt>
                <c:pt idx="737">
                  <c:v>25.9</c:v>
                </c:pt>
                <c:pt idx="738">
                  <c:v>25.9</c:v>
                </c:pt>
                <c:pt idx="739">
                  <c:v>26.1</c:v>
                </c:pt>
                <c:pt idx="740">
                  <c:v>26.1</c:v>
                </c:pt>
                <c:pt idx="741">
                  <c:v>26</c:v>
                </c:pt>
                <c:pt idx="742">
                  <c:v>25.9</c:v>
                </c:pt>
                <c:pt idx="743">
                  <c:v>26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014-4759-A516-8493C36C5D7C}"/>
            </c:ext>
          </c:extLst>
        </c:ser>
        <c:ser>
          <c:idx val="1"/>
          <c:order val="1"/>
          <c:tx>
            <c:v>Temperatura Limite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Parâmetros!$C$2:$C$745</c:f>
              <c:numCache>
                <c:formatCode>General</c:formatCode>
                <c:ptCount val="744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36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36</c:v>
                </c:pt>
                <c:pt idx="10">
                  <c:v>36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36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36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36</c:v>
                </c:pt>
                <c:pt idx="29">
                  <c:v>36</c:v>
                </c:pt>
                <c:pt idx="30">
                  <c:v>36</c:v>
                </c:pt>
                <c:pt idx="31">
                  <c:v>36</c:v>
                </c:pt>
                <c:pt idx="32">
                  <c:v>36</c:v>
                </c:pt>
                <c:pt idx="33">
                  <c:v>36</c:v>
                </c:pt>
                <c:pt idx="34">
                  <c:v>36</c:v>
                </c:pt>
                <c:pt idx="35">
                  <c:v>36</c:v>
                </c:pt>
                <c:pt idx="36">
                  <c:v>36</c:v>
                </c:pt>
                <c:pt idx="37">
                  <c:v>36</c:v>
                </c:pt>
                <c:pt idx="38">
                  <c:v>36</c:v>
                </c:pt>
                <c:pt idx="39">
                  <c:v>36</c:v>
                </c:pt>
                <c:pt idx="40">
                  <c:v>36</c:v>
                </c:pt>
                <c:pt idx="41">
                  <c:v>36</c:v>
                </c:pt>
                <c:pt idx="42">
                  <c:v>36</c:v>
                </c:pt>
                <c:pt idx="43">
                  <c:v>36</c:v>
                </c:pt>
                <c:pt idx="44">
                  <c:v>36</c:v>
                </c:pt>
                <c:pt idx="45">
                  <c:v>36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36</c:v>
                </c:pt>
                <c:pt idx="50">
                  <c:v>36</c:v>
                </c:pt>
                <c:pt idx="51">
                  <c:v>36</c:v>
                </c:pt>
                <c:pt idx="52">
                  <c:v>36</c:v>
                </c:pt>
                <c:pt idx="53">
                  <c:v>36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36</c:v>
                </c:pt>
                <c:pt idx="61">
                  <c:v>36</c:v>
                </c:pt>
                <c:pt idx="62">
                  <c:v>36</c:v>
                </c:pt>
                <c:pt idx="63">
                  <c:v>36</c:v>
                </c:pt>
                <c:pt idx="64">
                  <c:v>36</c:v>
                </c:pt>
                <c:pt idx="65">
                  <c:v>36</c:v>
                </c:pt>
                <c:pt idx="66">
                  <c:v>36</c:v>
                </c:pt>
                <c:pt idx="67">
                  <c:v>36</c:v>
                </c:pt>
                <c:pt idx="68">
                  <c:v>36</c:v>
                </c:pt>
                <c:pt idx="69">
                  <c:v>36</c:v>
                </c:pt>
                <c:pt idx="70">
                  <c:v>36</c:v>
                </c:pt>
                <c:pt idx="71">
                  <c:v>36</c:v>
                </c:pt>
                <c:pt idx="72">
                  <c:v>36</c:v>
                </c:pt>
                <c:pt idx="73">
                  <c:v>36</c:v>
                </c:pt>
                <c:pt idx="74">
                  <c:v>36</c:v>
                </c:pt>
                <c:pt idx="75">
                  <c:v>36</c:v>
                </c:pt>
                <c:pt idx="76">
                  <c:v>36</c:v>
                </c:pt>
                <c:pt idx="77">
                  <c:v>36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36</c:v>
                </c:pt>
                <c:pt idx="82">
                  <c:v>36</c:v>
                </c:pt>
                <c:pt idx="83">
                  <c:v>36</c:v>
                </c:pt>
                <c:pt idx="84">
                  <c:v>36</c:v>
                </c:pt>
                <c:pt idx="85">
                  <c:v>36</c:v>
                </c:pt>
                <c:pt idx="86">
                  <c:v>36</c:v>
                </c:pt>
                <c:pt idx="87">
                  <c:v>36</c:v>
                </c:pt>
                <c:pt idx="88">
                  <c:v>36</c:v>
                </c:pt>
                <c:pt idx="89">
                  <c:v>36</c:v>
                </c:pt>
                <c:pt idx="90">
                  <c:v>36</c:v>
                </c:pt>
                <c:pt idx="91">
                  <c:v>36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36</c:v>
                </c:pt>
                <c:pt idx="101">
                  <c:v>36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36</c:v>
                </c:pt>
                <c:pt idx="106">
                  <c:v>36</c:v>
                </c:pt>
                <c:pt idx="107">
                  <c:v>36</c:v>
                </c:pt>
                <c:pt idx="108">
                  <c:v>36</c:v>
                </c:pt>
                <c:pt idx="109">
                  <c:v>36</c:v>
                </c:pt>
                <c:pt idx="110">
                  <c:v>36</c:v>
                </c:pt>
                <c:pt idx="111">
                  <c:v>36</c:v>
                </c:pt>
                <c:pt idx="112">
                  <c:v>36</c:v>
                </c:pt>
                <c:pt idx="113">
                  <c:v>36</c:v>
                </c:pt>
                <c:pt idx="114">
                  <c:v>36</c:v>
                </c:pt>
                <c:pt idx="115">
                  <c:v>36</c:v>
                </c:pt>
                <c:pt idx="116">
                  <c:v>36</c:v>
                </c:pt>
                <c:pt idx="117">
                  <c:v>36</c:v>
                </c:pt>
                <c:pt idx="118">
                  <c:v>36</c:v>
                </c:pt>
                <c:pt idx="119">
                  <c:v>36</c:v>
                </c:pt>
                <c:pt idx="120">
                  <c:v>36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36</c:v>
                </c:pt>
                <c:pt idx="126">
                  <c:v>36</c:v>
                </c:pt>
                <c:pt idx="127">
                  <c:v>36</c:v>
                </c:pt>
                <c:pt idx="128">
                  <c:v>36</c:v>
                </c:pt>
                <c:pt idx="129">
                  <c:v>36</c:v>
                </c:pt>
                <c:pt idx="130">
                  <c:v>36</c:v>
                </c:pt>
                <c:pt idx="131">
                  <c:v>36</c:v>
                </c:pt>
                <c:pt idx="132">
                  <c:v>36</c:v>
                </c:pt>
                <c:pt idx="133">
                  <c:v>36</c:v>
                </c:pt>
                <c:pt idx="134">
                  <c:v>36</c:v>
                </c:pt>
                <c:pt idx="135">
                  <c:v>36</c:v>
                </c:pt>
                <c:pt idx="136">
                  <c:v>36</c:v>
                </c:pt>
                <c:pt idx="137">
                  <c:v>36</c:v>
                </c:pt>
                <c:pt idx="138">
                  <c:v>36</c:v>
                </c:pt>
                <c:pt idx="139">
                  <c:v>36</c:v>
                </c:pt>
                <c:pt idx="140">
                  <c:v>36</c:v>
                </c:pt>
                <c:pt idx="141">
                  <c:v>36</c:v>
                </c:pt>
                <c:pt idx="142">
                  <c:v>36</c:v>
                </c:pt>
                <c:pt idx="143">
                  <c:v>36</c:v>
                </c:pt>
                <c:pt idx="144">
                  <c:v>36</c:v>
                </c:pt>
                <c:pt idx="145">
                  <c:v>36</c:v>
                </c:pt>
                <c:pt idx="146">
                  <c:v>36</c:v>
                </c:pt>
                <c:pt idx="147">
                  <c:v>36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36</c:v>
                </c:pt>
                <c:pt idx="156">
                  <c:v>36</c:v>
                </c:pt>
                <c:pt idx="157">
                  <c:v>36</c:v>
                </c:pt>
                <c:pt idx="158">
                  <c:v>36</c:v>
                </c:pt>
                <c:pt idx="159">
                  <c:v>36</c:v>
                </c:pt>
                <c:pt idx="160">
                  <c:v>36</c:v>
                </c:pt>
                <c:pt idx="161">
                  <c:v>36</c:v>
                </c:pt>
                <c:pt idx="162">
                  <c:v>36</c:v>
                </c:pt>
                <c:pt idx="163">
                  <c:v>36</c:v>
                </c:pt>
                <c:pt idx="164">
                  <c:v>36</c:v>
                </c:pt>
                <c:pt idx="165">
                  <c:v>36</c:v>
                </c:pt>
                <c:pt idx="166">
                  <c:v>36</c:v>
                </c:pt>
                <c:pt idx="167">
                  <c:v>36</c:v>
                </c:pt>
                <c:pt idx="168">
                  <c:v>36</c:v>
                </c:pt>
                <c:pt idx="169">
                  <c:v>36</c:v>
                </c:pt>
                <c:pt idx="170">
                  <c:v>36</c:v>
                </c:pt>
                <c:pt idx="171">
                  <c:v>36</c:v>
                </c:pt>
                <c:pt idx="172">
                  <c:v>36</c:v>
                </c:pt>
                <c:pt idx="173">
                  <c:v>36</c:v>
                </c:pt>
                <c:pt idx="174">
                  <c:v>36</c:v>
                </c:pt>
                <c:pt idx="175">
                  <c:v>36</c:v>
                </c:pt>
                <c:pt idx="176">
                  <c:v>36</c:v>
                </c:pt>
                <c:pt idx="177">
                  <c:v>36</c:v>
                </c:pt>
                <c:pt idx="178">
                  <c:v>36</c:v>
                </c:pt>
                <c:pt idx="179">
                  <c:v>36</c:v>
                </c:pt>
                <c:pt idx="180">
                  <c:v>36</c:v>
                </c:pt>
                <c:pt idx="181">
                  <c:v>36</c:v>
                </c:pt>
                <c:pt idx="182">
                  <c:v>36</c:v>
                </c:pt>
                <c:pt idx="183">
                  <c:v>36</c:v>
                </c:pt>
                <c:pt idx="184">
                  <c:v>36</c:v>
                </c:pt>
                <c:pt idx="185">
                  <c:v>36</c:v>
                </c:pt>
                <c:pt idx="186">
                  <c:v>36</c:v>
                </c:pt>
                <c:pt idx="187">
                  <c:v>36</c:v>
                </c:pt>
                <c:pt idx="188">
                  <c:v>36</c:v>
                </c:pt>
                <c:pt idx="189">
                  <c:v>36</c:v>
                </c:pt>
                <c:pt idx="190">
                  <c:v>36</c:v>
                </c:pt>
                <c:pt idx="191">
                  <c:v>36</c:v>
                </c:pt>
                <c:pt idx="192">
                  <c:v>36</c:v>
                </c:pt>
                <c:pt idx="193">
                  <c:v>36</c:v>
                </c:pt>
                <c:pt idx="194">
                  <c:v>36</c:v>
                </c:pt>
                <c:pt idx="195">
                  <c:v>36</c:v>
                </c:pt>
                <c:pt idx="196">
                  <c:v>36</c:v>
                </c:pt>
                <c:pt idx="197">
                  <c:v>36</c:v>
                </c:pt>
                <c:pt idx="198">
                  <c:v>36</c:v>
                </c:pt>
                <c:pt idx="199">
                  <c:v>36</c:v>
                </c:pt>
                <c:pt idx="200">
                  <c:v>36</c:v>
                </c:pt>
                <c:pt idx="201">
                  <c:v>36</c:v>
                </c:pt>
                <c:pt idx="202">
                  <c:v>36</c:v>
                </c:pt>
                <c:pt idx="203">
                  <c:v>36</c:v>
                </c:pt>
                <c:pt idx="204">
                  <c:v>36</c:v>
                </c:pt>
                <c:pt idx="205">
                  <c:v>36</c:v>
                </c:pt>
                <c:pt idx="206">
                  <c:v>36</c:v>
                </c:pt>
                <c:pt idx="207">
                  <c:v>36</c:v>
                </c:pt>
                <c:pt idx="208">
                  <c:v>36</c:v>
                </c:pt>
                <c:pt idx="209">
                  <c:v>36</c:v>
                </c:pt>
                <c:pt idx="210">
                  <c:v>36</c:v>
                </c:pt>
                <c:pt idx="211">
                  <c:v>36</c:v>
                </c:pt>
                <c:pt idx="212">
                  <c:v>36</c:v>
                </c:pt>
                <c:pt idx="213">
                  <c:v>36</c:v>
                </c:pt>
                <c:pt idx="214">
                  <c:v>36</c:v>
                </c:pt>
                <c:pt idx="215">
                  <c:v>36</c:v>
                </c:pt>
                <c:pt idx="216">
                  <c:v>36</c:v>
                </c:pt>
                <c:pt idx="217">
                  <c:v>36</c:v>
                </c:pt>
                <c:pt idx="218">
                  <c:v>36</c:v>
                </c:pt>
                <c:pt idx="219">
                  <c:v>36</c:v>
                </c:pt>
                <c:pt idx="220">
                  <c:v>36</c:v>
                </c:pt>
                <c:pt idx="221">
                  <c:v>36</c:v>
                </c:pt>
                <c:pt idx="222">
                  <c:v>36</c:v>
                </c:pt>
                <c:pt idx="223">
                  <c:v>36</c:v>
                </c:pt>
                <c:pt idx="224">
                  <c:v>36</c:v>
                </c:pt>
                <c:pt idx="225">
                  <c:v>36</c:v>
                </c:pt>
                <c:pt idx="226">
                  <c:v>36</c:v>
                </c:pt>
                <c:pt idx="227">
                  <c:v>36</c:v>
                </c:pt>
                <c:pt idx="228">
                  <c:v>36</c:v>
                </c:pt>
                <c:pt idx="229">
                  <c:v>36</c:v>
                </c:pt>
                <c:pt idx="230">
                  <c:v>36</c:v>
                </c:pt>
                <c:pt idx="231">
                  <c:v>36</c:v>
                </c:pt>
                <c:pt idx="232">
                  <c:v>36</c:v>
                </c:pt>
                <c:pt idx="233">
                  <c:v>36</c:v>
                </c:pt>
                <c:pt idx="234">
                  <c:v>36</c:v>
                </c:pt>
                <c:pt idx="235">
                  <c:v>36</c:v>
                </c:pt>
                <c:pt idx="236">
                  <c:v>36</c:v>
                </c:pt>
                <c:pt idx="237">
                  <c:v>36</c:v>
                </c:pt>
                <c:pt idx="238">
                  <c:v>36</c:v>
                </c:pt>
                <c:pt idx="239">
                  <c:v>36</c:v>
                </c:pt>
                <c:pt idx="240">
                  <c:v>36</c:v>
                </c:pt>
                <c:pt idx="241">
                  <c:v>36</c:v>
                </c:pt>
                <c:pt idx="242">
                  <c:v>36</c:v>
                </c:pt>
                <c:pt idx="243">
                  <c:v>36</c:v>
                </c:pt>
                <c:pt idx="244">
                  <c:v>36</c:v>
                </c:pt>
                <c:pt idx="245">
                  <c:v>36</c:v>
                </c:pt>
                <c:pt idx="246">
                  <c:v>36</c:v>
                </c:pt>
                <c:pt idx="247">
                  <c:v>36</c:v>
                </c:pt>
                <c:pt idx="248">
                  <c:v>36</c:v>
                </c:pt>
                <c:pt idx="249">
                  <c:v>36</c:v>
                </c:pt>
                <c:pt idx="250">
                  <c:v>36</c:v>
                </c:pt>
                <c:pt idx="251">
                  <c:v>36</c:v>
                </c:pt>
                <c:pt idx="252">
                  <c:v>36</c:v>
                </c:pt>
                <c:pt idx="253">
                  <c:v>36</c:v>
                </c:pt>
                <c:pt idx="254">
                  <c:v>36</c:v>
                </c:pt>
                <c:pt idx="255">
                  <c:v>36</c:v>
                </c:pt>
                <c:pt idx="256">
                  <c:v>36</c:v>
                </c:pt>
                <c:pt idx="257">
                  <c:v>36</c:v>
                </c:pt>
                <c:pt idx="258">
                  <c:v>36</c:v>
                </c:pt>
                <c:pt idx="259">
                  <c:v>36</c:v>
                </c:pt>
                <c:pt idx="260">
                  <c:v>36</c:v>
                </c:pt>
                <c:pt idx="261">
                  <c:v>36</c:v>
                </c:pt>
                <c:pt idx="262">
                  <c:v>36</c:v>
                </c:pt>
                <c:pt idx="263">
                  <c:v>36</c:v>
                </c:pt>
                <c:pt idx="264">
                  <c:v>36</c:v>
                </c:pt>
                <c:pt idx="265">
                  <c:v>36</c:v>
                </c:pt>
                <c:pt idx="266">
                  <c:v>36</c:v>
                </c:pt>
                <c:pt idx="267">
                  <c:v>36</c:v>
                </c:pt>
                <c:pt idx="268">
                  <c:v>36</c:v>
                </c:pt>
                <c:pt idx="269">
                  <c:v>36</c:v>
                </c:pt>
                <c:pt idx="270">
                  <c:v>36</c:v>
                </c:pt>
                <c:pt idx="271">
                  <c:v>36</c:v>
                </c:pt>
                <c:pt idx="272">
                  <c:v>36</c:v>
                </c:pt>
                <c:pt idx="273">
                  <c:v>36</c:v>
                </c:pt>
                <c:pt idx="274">
                  <c:v>36</c:v>
                </c:pt>
                <c:pt idx="275">
                  <c:v>36</c:v>
                </c:pt>
                <c:pt idx="276">
                  <c:v>36</c:v>
                </c:pt>
                <c:pt idx="277">
                  <c:v>36</c:v>
                </c:pt>
                <c:pt idx="278">
                  <c:v>36</c:v>
                </c:pt>
                <c:pt idx="279">
                  <c:v>36</c:v>
                </c:pt>
                <c:pt idx="280">
                  <c:v>36</c:v>
                </c:pt>
                <c:pt idx="281">
                  <c:v>36</c:v>
                </c:pt>
                <c:pt idx="282">
                  <c:v>36</c:v>
                </c:pt>
                <c:pt idx="283">
                  <c:v>36</c:v>
                </c:pt>
                <c:pt idx="284">
                  <c:v>36</c:v>
                </c:pt>
                <c:pt idx="285">
                  <c:v>36</c:v>
                </c:pt>
                <c:pt idx="286">
                  <c:v>36</c:v>
                </c:pt>
                <c:pt idx="287">
                  <c:v>36</c:v>
                </c:pt>
                <c:pt idx="288">
                  <c:v>36</c:v>
                </c:pt>
                <c:pt idx="289">
                  <c:v>36</c:v>
                </c:pt>
                <c:pt idx="290">
                  <c:v>36</c:v>
                </c:pt>
                <c:pt idx="291">
                  <c:v>36</c:v>
                </c:pt>
                <c:pt idx="292">
                  <c:v>36</c:v>
                </c:pt>
                <c:pt idx="293">
                  <c:v>36</c:v>
                </c:pt>
                <c:pt idx="294">
                  <c:v>36</c:v>
                </c:pt>
                <c:pt idx="295">
                  <c:v>36</c:v>
                </c:pt>
                <c:pt idx="296">
                  <c:v>36</c:v>
                </c:pt>
                <c:pt idx="297">
                  <c:v>36</c:v>
                </c:pt>
                <c:pt idx="298">
                  <c:v>36</c:v>
                </c:pt>
                <c:pt idx="299">
                  <c:v>36</c:v>
                </c:pt>
                <c:pt idx="300">
                  <c:v>36</c:v>
                </c:pt>
                <c:pt idx="301">
                  <c:v>36</c:v>
                </c:pt>
                <c:pt idx="302">
                  <c:v>36</c:v>
                </c:pt>
                <c:pt idx="303">
                  <c:v>36</c:v>
                </c:pt>
                <c:pt idx="304">
                  <c:v>36</c:v>
                </c:pt>
                <c:pt idx="305">
                  <c:v>36</c:v>
                </c:pt>
                <c:pt idx="306">
                  <c:v>36</c:v>
                </c:pt>
                <c:pt idx="307">
                  <c:v>36</c:v>
                </c:pt>
                <c:pt idx="308">
                  <c:v>36</c:v>
                </c:pt>
                <c:pt idx="309">
                  <c:v>36</c:v>
                </c:pt>
                <c:pt idx="310">
                  <c:v>36</c:v>
                </c:pt>
                <c:pt idx="311">
                  <c:v>36</c:v>
                </c:pt>
                <c:pt idx="312">
                  <c:v>36</c:v>
                </c:pt>
                <c:pt idx="313">
                  <c:v>36</c:v>
                </c:pt>
                <c:pt idx="314">
                  <c:v>36</c:v>
                </c:pt>
                <c:pt idx="315">
                  <c:v>36</c:v>
                </c:pt>
                <c:pt idx="316">
                  <c:v>36</c:v>
                </c:pt>
                <c:pt idx="317">
                  <c:v>36</c:v>
                </c:pt>
                <c:pt idx="318">
                  <c:v>36</c:v>
                </c:pt>
                <c:pt idx="319">
                  <c:v>36</c:v>
                </c:pt>
                <c:pt idx="320">
                  <c:v>36</c:v>
                </c:pt>
                <c:pt idx="321">
                  <c:v>36</c:v>
                </c:pt>
                <c:pt idx="322">
                  <c:v>36</c:v>
                </c:pt>
                <c:pt idx="323">
                  <c:v>36</c:v>
                </c:pt>
                <c:pt idx="324">
                  <c:v>36</c:v>
                </c:pt>
                <c:pt idx="325">
                  <c:v>36</c:v>
                </c:pt>
                <c:pt idx="326">
                  <c:v>36</c:v>
                </c:pt>
                <c:pt idx="327">
                  <c:v>36</c:v>
                </c:pt>
                <c:pt idx="328">
                  <c:v>36</c:v>
                </c:pt>
                <c:pt idx="329">
                  <c:v>36</c:v>
                </c:pt>
                <c:pt idx="330">
                  <c:v>36</c:v>
                </c:pt>
                <c:pt idx="331">
                  <c:v>36</c:v>
                </c:pt>
                <c:pt idx="332">
                  <c:v>36</c:v>
                </c:pt>
                <c:pt idx="333">
                  <c:v>36</c:v>
                </c:pt>
                <c:pt idx="334">
                  <c:v>36</c:v>
                </c:pt>
                <c:pt idx="335">
                  <c:v>36</c:v>
                </c:pt>
                <c:pt idx="336">
                  <c:v>36</c:v>
                </c:pt>
                <c:pt idx="337">
                  <c:v>36</c:v>
                </c:pt>
                <c:pt idx="338">
                  <c:v>36</c:v>
                </c:pt>
                <c:pt idx="339">
                  <c:v>36</c:v>
                </c:pt>
                <c:pt idx="340">
                  <c:v>36</c:v>
                </c:pt>
                <c:pt idx="341">
                  <c:v>36</c:v>
                </c:pt>
                <c:pt idx="342">
                  <c:v>36</c:v>
                </c:pt>
                <c:pt idx="343">
                  <c:v>36</c:v>
                </c:pt>
                <c:pt idx="344">
                  <c:v>36</c:v>
                </c:pt>
                <c:pt idx="345">
                  <c:v>36</c:v>
                </c:pt>
                <c:pt idx="346">
                  <c:v>36</c:v>
                </c:pt>
                <c:pt idx="347">
                  <c:v>36</c:v>
                </c:pt>
                <c:pt idx="348">
                  <c:v>36</c:v>
                </c:pt>
                <c:pt idx="349">
                  <c:v>36</c:v>
                </c:pt>
                <c:pt idx="350">
                  <c:v>36</c:v>
                </c:pt>
                <c:pt idx="351">
                  <c:v>36</c:v>
                </c:pt>
                <c:pt idx="352">
                  <c:v>36</c:v>
                </c:pt>
                <c:pt idx="353">
                  <c:v>36</c:v>
                </c:pt>
                <c:pt idx="354">
                  <c:v>36</c:v>
                </c:pt>
                <c:pt idx="355">
                  <c:v>36</c:v>
                </c:pt>
                <c:pt idx="356">
                  <c:v>36</c:v>
                </c:pt>
                <c:pt idx="357">
                  <c:v>36</c:v>
                </c:pt>
                <c:pt idx="358">
                  <c:v>36</c:v>
                </c:pt>
                <c:pt idx="359">
                  <c:v>36</c:v>
                </c:pt>
                <c:pt idx="360">
                  <c:v>36</c:v>
                </c:pt>
                <c:pt idx="361">
                  <c:v>36</c:v>
                </c:pt>
                <c:pt idx="362">
                  <c:v>36</c:v>
                </c:pt>
                <c:pt idx="363">
                  <c:v>36</c:v>
                </c:pt>
                <c:pt idx="364">
                  <c:v>36</c:v>
                </c:pt>
                <c:pt idx="365">
                  <c:v>36</c:v>
                </c:pt>
                <c:pt idx="366">
                  <c:v>36</c:v>
                </c:pt>
                <c:pt idx="367">
                  <c:v>36</c:v>
                </c:pt>
                <c:pt idx="368">
                  <c:v>36</c:v>
                </c:pt>
                <c:pt idx="369">
                  <c:v>36</c:v>
                </c:pt>
                <c:pt idx="370">
                  <c:v>36</c:v>
                </c:pt>
                <c:pt idx="371">
                  <c:v>36</c:v>
                </c:pt>
                <c:pt idx="372">
                  <c:v>36</c:v>
                </c:pt>
                <c:pt idx="373">
                  <c:v>36</c:v>
                </c:pt>
                <c:pt idx="374">
                  <c:v>36</c:v>
                </c:pt>
                <c:pt idx="375">
                  <c:v>36</c:v>
                </c:pt>
                <c:pt idx="376">
                  <c:v>36</c:v>
                </c:pt>
                <c:pt idx="377">
                  <c:v>36</c:v>
                </c:pt>
                <c:pt idx="378">
                  <c:v>36</c:v>
                </c:pt>
                <c:pt idx="379">
                  <c:v>36</c:v>
                </c:pt>
                <c:pt idx="380">
                  <c:v>36</c:v>
                </c:pt>
                <c:pt idx="381">
                  <c:v>36</c:v>
                </c:pt>
                <c:pt idx="382">
                  <c:v>36</c:v>
                </c:pt>
                <c:pt idx="383">
                  <c:v>36</c:v>
                </c:pt>
                <c:pt idx="384">
                  <c:v>36</c:v>
                </c:pt>
                <c:pt idx="385">
                  <c:v>36</c:v>
                </c:pt>
                <c:pt idx="386">
                  <c:v>36</c:v>
                </c:pt>
                <c:pt idx="387">
                  <c:v>36</c:v>
                </c:pt>
                <c:pt idx="388">
                  <c:v>36</c:v>
                </c:pt>
                <c:pt idx="389">
                  <c:v>36</c:v>
                </c:pt>
                <c:pt idx="390">
                  <c:v>36</c:v>
                </c:pt>
                <c:pt idx="391">
                  <c:v>36</c:v>
                </c:pt>
                <c:pt idx="392">
                  <c:v>36</c:v>
                </c:pt>
                <c:pt idx="393">
                  <c:v>36</c:v>
                </c:pt>
                <c:pt idx="394">
                  <c:v>36</c:v>
                </c:pt>
                <c:pt idx="395">
                  <c:v>36</c:v>
                </c:pt>
                <c:pt idx="396">
                  <c:v>36</c:v>
                </c:pt>
                <c:pt idx="397">
                  <c:v>36</c:v>
                </c:pt>
                <c:pt idx="398">
                  <c:v>36</c:v>
                </c:pt>
                <c:pt idx="399">
                  <c:v>36</c:v>
                </c:pt>
                <c:pt idx="400">
                  <c:v>36</c:v>
                </c:pt>
                <c:pt idx="401">
                  <c:v>36</c:v>
                </c:pt>
                <c:pt idx="402">
                  <c:v>36</c:v>
                </c:pt>
                <c:pt idx="403">
                  <c:v>36</c:v>
                </c:pt>
                <c:pt idx="404">
                  <c:v>36</c:v>
                </c:pt>
                <c:pt idx="405">
                  <c:v>36</c:v>
                </c:pt>
                <c:pt idx="406">
                  <c:v>36</c:v>
                </c:pt>
                <c:pt idx="407">
                  <c:v>36</c:v>
                </c:pt>
                <c:pt idx="408">
                  <c:v>36</c:v>
                </c:pt>
                <c:pt idx="409">
                  <c:v>36</c:v>
                </c:pt>
                <c:pt idx="410">
                  <c:v>36</c:v>
                </c:pt>
                <c:pt idx="411">
                  <c:v>36</c:v>
                </c:pt>
                <c:pt idx="412">
                  <c:v>36</c:v>
                </c:pt>
                <c:pt idx="413">
                  <c:v>36</c:v>
                </c:pt>
                <c:pt idx="414">
                  <c:v>36</c:v>
                </c:pt>
                <c:pt idx="415">
                  <c:v>36</c:v>
                </c:pt>
                <c:pt idx="416">
                  <c:v>36</c:v>
                </c:pt>
                <c:pt idx="417">
                  <c:v>36</c:v>
                </c:pt>
                <c:pt idx="418">
                  <c:v>36</c:v>
                </c:pt>
                <c:pt idx="419">
                  <c:v>36</c:v>
                </c:pt>
                <c:pt idx="420">
                  <c:v>36</c:v>
                </c:pt>
                <c:pt idx="421">
                  <c:v>36</c:v>
                </c:pt>
                <c:pt idx="422">
                  <c:v>36</c:v>
                </c:pt>
                <c:pt idx="423">
                  <c:v>36</c:v>
                </c:pt>
                <c:pt idx="424">
                  <c:v>36</c:v>
                </c:pt>
                <c:pt idx="425">
                  <c:v>36</c:v>
                </c:pt>
                <c:pt idx="426">
                  <c:v>36</c:v>
                </c:pt>
                <c:pt idx="427">
                  <c:v>36</c:v>
                </c:pt>
                <c:pt idx="428">
                  <c:v>36</c:v>
                </c:pt>
                <c:pt idx="429">
                  <c:v>36</c:v>
                </c:pt>
                <c:pt idx="430">
                  <c:v>36</c:v>
                </c:pt>
                <c:pt idx="431">
                  <c:v>36</c:v>
                </c:pt>
                <c:pt idx="432">
                  <c:v>36</c:v>
                </c:pt>
                <c:pt idx="433">
                  <c:v>36</c:v>
                </c:pt>
                <c:pt idx="434">
                  <c:v>36</c:v>
                </c:pt>
                <c:pt idx="435">
                  <c:v>36</c:v>
                </c:pt>
                <c:pt idx="436">
                  <c:v>36</c:v>
                </c:pt>
                <c:pt idx="437">
                  <c:v>36</c:v>
                </c:pt>
                <c:pt idx="438">
                  <c:v>36</c:v>
                </c:pt>
                <c:pt idx="439">
                  <c:v>36</c:v>
                </c:pt>
                <c:pt idx="440">
                  <c:v>36</c:v>
                </c:pt>
                <c:pt idx="441">
                  <c:v>36</c:v>
                </c:pt>
                <c:pt idx="442">
                  <c:v>36</c:v>
                </c:pt>
                <c:pt idx="443">
                  <c:v>36</c:v>
                </c:pt>
                <c:pt idx="444">
                  <c:v>36</c:v>
                </c:pt>
                <c:pt idx="445">
                  <c:v>36</c:v>
                </c:pt>
                <c:pt idx="446">
                  <c:v>36</c:v>
                </c:pt>
                <c:pt idx="447">
                  <c:v>36</c:v>
                </c:pt>
                <c:pt idx="448">
                  <c:v>36</c:v>
                </c:pt>
                <c:pt idx="449">
                  <c:v>36</c:v>
                </c:pt>
                <c:pt idx="450">
                  <c:v>36</c:v>
                </c:pt>
                <c:pt idx="451">
                  <c:v>36</c:v>
                </c:pt>
                <c:pt idx="452">
                  <c:v>36</c:v>
                </c:pt>
                <c:pt idx="453">
                  <c:v>36</c:v>
                </c:pt>
                <c:pt idx="454">
                  <c:v>36</c:v>
                </c:pt>
                <c:pt idx="455">
                  <c:v>36</c:v>
                </c:pt>
                <c:pt idx="456">
                  <c:v>36</c:v>
                </c:pt>
                <c:pt idx="457">
                  <c:v>36</c:v>
                </c:pt>
                <c:pt idx="458">
                  <c:v>36</c:v>
                </c:pt>
                <c:pt idx="459">
                  <c:v>36</c:v>
                </c:pt>
                <c:pt idx="460">
                  <c:v>36</c:v>
                </c:pt>
                <c:pt idx="461">
                  <c:v>36</c:v>
                </c:pt>
                <c:pt idx="462">
                  <c:v>36</c:v>
                </c:pt>
                <c:pt idx="463">
                  <c:v>36</c:v>
                </c:pt>
                <c:pt idx="464">
                  <c:v>36</c:v>
                </c:pt>
                <c:pt idx="465">
                  <c:v>36</c:v>
                </c:pt>
                <c:pt idx="466">
                  <c:v>36</c:v>
                </c:pt>
                <c:pt idx="467">
                  <c:v>36</c:v>
                </c:pt>
                <c:pt idx="468">
                  <c:v>36</c:v>
                </c:pt>
                <c:pt idx="469">
                  <c:v>36</c:v>
                </c:pt>
                <c:pt idx="470">
                  <c:v>36</c:v>
                </c:pt>
                <c:pt idx="471">
                  <c:v>36</c:v>
                </c:pt>
                <c:pt idx="472">
                  <c:v>36</c:v>
                </c:pt>
                <c:pt idx="473">
                  <c:v>36</c:v>
                </c:pt>
                <c:pt idx="474">
                  <c:v>36</c:v>
                </c:pt>
                <c:pt idx="475">
                  <c:v>36</c:v>
                </c:pt>
                <c:pt idx="476">
                  <c:v>36</c:v>
                </c:pt>
                <c:pt idx="477">
                  <c:v>36</c:v>
                </c:pt>
                <c:pt idx="478">
                  <c:v>36</c:v>
                </c:pt>
                <c:pt idx="479">
                  <c:v>36</c:v>
                </c:pt>
                <c:pt idx="480">
                  <c:v>36</c:v>
                </c:pt>
                <c:pt idx="481">
                  <c:v>36</c:v>
                </c:pt>
                <c:pt idx="482">
                  <c:v>36</c:v>
                </c:pt>
                <c:pt idx="483">
                  <c:v>36</c:v>
                </c:pt>
                <c:pt idx="484">
                  <c:v>36</c:v>
                </c:pt>
                <c:pt idx="485">
                  <c:v>36</c:v>
                </c:pt>
                <c:pt idx="486">
                  <c:v>36</c:v>
                </c:pt>
                <c:pt idx="487">
                  <c:v>36</c:v>
                </c:pt>
                <c:pt idx="488">
                  <c:v>36</c:v>
                </c:pt>
                <c:pt idx="489">
                  <c:v>36</c:v>
                </c:pt>
                <c:pt idx="490">
                  <c:v>36</c:v>
                </c:pt>
                <c:pt idx="491">
                  <c:v>36</c:v>
                </c:pt>
                <c:pt idx="492">
                  <c:v>36</c:v>
                </c:pt>
                <c:pt idx="493">
                  <c:v>36</c:v>
                </c:pt>
                <c:pt idx="494">
                  <c:v>36</c:v>
                </c:pt>
                <c:pt idx="495">
                  <c:v>36</c:v>
                </c:pt>
                <c:pt idx="496">
                  <c:v>36</c:v>
                </c:pt>
                <c:pt idx="497">
                  <c:v>36</c:v>
                </c:pt>
                <c:pt idx="498">
                  <c:v>36</c:v>
                </c:pt>
                <c:pt idx="499">
                  <c:v>36</c:v>
                </c:pt>
                <c:pt idx="500">
                  <c:v>36</c:v>
                </c:pt>
                <c:pt idx="501">
                  <c:v>36</c:v>
                </c:pt>
                <c:pt idx="502">
                  <c:v>36</c:v>
                </c:pt>
                <c:pt idx="503">
                  <c:v>36</c:v>
                </c:pt>
                <c:pt idx="504">
                  <c:v>36</c:v>
                </c:pt>
                <c:pt idx="505">
                  <c:v>36</c:v>
                </c:pt>
                <c:pt idx="506">
                  <c:v>36</c:v>
                </c:pt>
                <c:pt idx="507">
                  <c:v>36</c:v>
                </c:pt>
                <c:pt idx="508">
                  <c:v>36</c:v>
                </c:pt>
                <c:pt idx="509">
                  <c:v>36</c:v>
                </c:pt>
                <c:pt idx="510">
                  <c:v>36</c:v>
                </c:pt>
                <c:pt idx="511">
                  <c:v>36</c:v>
                </c:pt>
                <c:pt idx="512">
                  <c:v>36</c:v>
                </c:pt>
                <c:pt idx="513">
                  <c:v>36</c:v>
                </c:pt>
                <c:pt idx="514">
                  <c:v>36</c:v>
                </c:pt>
                <c:pt idx="515">
                  <c:v>36</c:v>
                </c:pt>
                <c:pt idx="516">
                  <c:v>36</c:v>
                </c:pt>
                <c:pt idx="517">
                  <c:v>36</c:v>
                </c:pt>
                <c:pt idx="518">
                  <c:v>36</c:v>
                </c:pt>
                <c:pt idx="519">
                  <c:v>36</c:v>
                </c:pt>
                <c:pt idx="520">
                  <c:v>36</c:v>
                </c:pt>
                <c:pt idx="521">
                  <c:v>36</c:v>
                </c:pt>
                <c:pt idx="522">
                  <c:v>36</c:v>
                </c:pt>
                <c:pt idx="523">
                  <c:v>36</c:v>
                </c:pt>
                <c:pt idx="524">
                  <c:v>36</c:v>
                </c:pt>
                <c:pt idx="525">
                  <c:v>36</c:v>
                </c:pt>
                <c:pt idx="526">
                  <c:v>36</c:v>
                </c:pt>
                <c:pt idx="527">
                  <c:v>36</c:v>
                </c:pt>
                <c:pt idx="528">
                  <c:v>36</c:v>
                </c:pt>
                <c:pt idx="529">
                  <c:v>36</c:v>
                </c:pt>
                <c:pt idx="530">
                  <c:v>36</c:v>
                </c:pt>
                <c:pt idx="531">
                  <c:v>36</c:v>
                </c:pt>
                <c:pt idx="532">
                  <c:v>36</c:v>
                </c:pt>
                <c:pt idx="533">
                  <c:v>36</c:v>
                </c:pt>
                <c:pt idx="534">
                  <c:v>36</c:v>
                </c:pt>
                <c:pt idx="535">
                  <c:v>36</c:v>
                </c:pt>
                <c:pt idx="536">
                  <c:v>36</c:v>
                </c:pt>
                <c:pt idx="537">
                  <c:v>36</c:v>
                </c:pt>
                <c:pt idx="538">
                  <c:v>36</c:v>
                </c:pt>
                <c:pt idx="539">
                  <c:v>36</c:v>
                </c:pt>
                <c:pt idx="540">
                  <c:v>36</c:v>
                </c:pt>
                <c:pt idx="541">
                  <c:v>36</c:v>
                </c:pt>
                <c:pt idx="542">
                  <c:v>36</c:v>
                </c:pt>
                <c:pt idx="543">
                  <c:v>36</c:v>
                </c:pt>
                <c:pt idx="544">
                  <c:v>36</c:v>
                </c:pt>
                <c:pt idx="545">
                  <c:v>36</c:v>
                </c:pt>
                <c:pt idx="546">
                  <c:v>36</c:v>
                </c:pt>
                <c:pt idx="547">
                  <c:v>36</c:v>
                </c:pt>
                <c:pt idx="548">
                  <c:v>36</c:v>
                </c:pt>
                <c:pt idx="549">
                  <c:v>36</c:v>
                </c:pt>
                <c:pt idx="550">
                  <c:v>36</c:v>
                </c:pt>
                <c:pt idx="551">
                  <c:v>36</c:v>
                </c:pt>
                <c:pt idx="552">
                  <c:v>36</c:v>
                </c:pt>
                <c:pt idx="553">
                  <c:v>36</c:v>
                </c:pt>
                <c:pt idx="554">
                  <c:v>36</c:v>
                </c:pt>
                <c:pt idx="555">
                  <c:v>36</c:v>
                </c:pt>
                <c:pt idx="556">
                  <c:v>36</c:v>
                </c:pt>
                <c:pt idx="557">
                  <c:v>36</c:v>
                </c:pt>
                <c:pt idx="558">
                  <c:v>36</c:v>
                </c:pt>
                <c:pt idx="559">
                  <c:v>36</c:v>
                </c:pt>
                <c:pt idx="560">
                  <c:v>36</c:v>
                </c:pt>
                <c:pt idx="561">
                  <c:v>36</c:v>
                </c:pt>
                <c:pt idx="562">
                  <c:v>36</c:v>
                </c:pt>
                <c:pt idx="563">
                  <c:v>36</c:v>
                </c:pt>
                <c:pt idx="564">
                  <c:v>36</c:v>
                </c:pt>
                <c:pt idx="565">
                  <c:v>36</c:v>
                </c:pt>
                <c:pt idx="566">
                  <c:v>36</c:v>
                </c:pt>
                <c:pt idx="567">
                  <c:v>36</c:v>
                </c:pt>
                <c:pt idx="568">
                  <c:v>36</c:v>
                </c:pt>
                <c:pt idx="569">
                  <c:v>36</c:v>
                </c:pt>
                <c:pt idx="570">
                  <c:v>36</c:v>
                </c:pt>
                <c:pt idx="571">
                  <c:v>36</c:v>
                </c:pt>
                <c:pt idx="572">
                  <c:v>36</c:v>
                </c:pt>
                <c:pt idx="573">
                  <c:v>36</c:v>
                </c:pt>
                <c:pt idx="574">
                  <c:v>36</c:v>
                </c:pt>
                <c:pt idx="575">
                  <c:v>36</c:v>
                </c:pt>
                <c:pt idx="576">
                  <c:v>36</c:v>
                </c:pt>
                <c:pt idx="577">
                  <c:v>36</c:v>
                </c:pt>
                <c:pt idx="578">
                  <c:v>36</c:v>
                </c:pt>
                <c:pt idx="579">
                  <c:v>36</c:v>
                </c:pt>
                <c:pt idx="580">
                  <c:v>36</c:v>
                </c:pt>
                <c:pt idx="581">
                  <c:v>36</c:v>
                </c:pt>
                <c:pt idx="582">
                  <c:v>36</c:v>
                </c:pt>
                <c:pt idx="583">
                  <c:v>36</c:v>
                </c:pt>
                <c:pt idx="584">
                  <c:v>36</c:v>
                </c:pt>
                <c:pt idx="585">
                  <c:v>36</c:v>
                </c:pt>
                <c:pt idx="586">
                  <c:v>36</c:v>
                </c:pt>
                <c:pt idx="587">
                  <c:v>36</c:v>
                </c:pt>
                <c:pt idx="588">
                  <c:v>36</c:v>
                </c:pt>
                <c:pt idx="589">
                  <c:v>36</c:v>
                </c:pt>
                <c:pt idx="590">
                  <c:v>36</c:v>
                </c:pt>
                <c:pt idx="591">
                  <c:v>36</c:v>
                </c:pt>
                <c:pt idx="592">
                  <c:v>36</c:v>
                </c:pt>
                <c:pt idx="593">
                  <c:v>36</c:v>
                </c:pt>
                <c:pt idx="594">
                  <c:v>36</c:v>
                </c:pt>
                <c:pt idx="595">
                  <c:v>36</c:v>
                </c:pt>
                <c:pt idx="596">
                  <c:v>36</c:v>
                </c:pt>
                <c:pt idx="597">
                  <c:v>36</c:v>
                </c:pt>
                <c:pt idx="598">
                  <c:v>36</c:v>
                </c:pt>
                <c:pt idx="599">
                  <c:v>36</c:v>
                </c:pt>
                <c:pt idx="600">
                  <c:v>36</c:v>
                </c:pt>
                <c:pt idx="601">
                  <c:v>36</c:v>
                </c:pt>
                <c:pt idx="602">
                  <c:v>36</c:v>
                </c:pt>
                <c:pt idx="603">
                  <c:v>36</c:v>
                </c:pt>
                <c:pt idx="604">
                  <c:v>36</c:v>
                </c:pt>
                <c:pt idx="605">
                  <c:v>36</c:v>
                </c:pt>
                <c:pt idx="606">
                  <c:v>36</c:v>
                </c:pt>
                <c:pt idx="607">
                  <c:v>36</c:v>
                </c:pt>
                <c:pt idx="608">
                  <c:v>36</c:v>
                </c:pt>
                <c:pt idx="609">
                  <c:v>36</c:v>
                </c:pt>
                <c:pt idx="610">
                  <c:v>36</c:v>
                </c:pt>
                <c:pt idx="611">
                  <c:v>36</c:v>
                </c:pt>
                <c:pt idx="612">
                  <c:v>36</c:v>
                </c:pt>
                <c:pt idx="613">
                  <c:v>36</c:v>
                </c:pt>
                <c:pt idx="614">
                  <c:v>36</c:v>
                </c:pt>
                <c:pt idx="615">
                  <c:v>36</c:v>
                </c:pt>
                <c:pt idx="616">
                  <c:v>36</c:v>
                </c:pt>
                <c:pt idx="617">
                  <c:v>36</c:v>
                </c:pt>
                <c:pt idx="618">
                  <c:v>36</c:v>
                </c:pt>
                <c:pt idx="619">
                  <c:v>36</c:v>
                </c:pt>
                <c:pt idx="620">
                  <c:v>36</c:v>
                </c:pt>
                <c:pt idx="621">
                  <c:v>36</c:v>
                </c:pt>
                <c:pt idx="622">
                  <c:v>36</c:v>
                </c:pt>
                <c:pt idx="623">
                  <c:v>36</c:v>
                </c:pt>
                <c:pt idx="624">
                  <c:v>36</c:v>
                </c:pt>
                <c:pt idx="625">
                  <c:v>36</c:v>
                </c:pt>
                <c:pt idx="626">
                  <c:v>36</c:v>
                </c:pt>
                <c:pt idx="627">
                  <c:v>36</c:v>
                </c:pt>
                <c:pt idx="628">
                  <c:v>36</c:v>
                </c:pt>
                <c:pt idx="629">
                  <c:v>36</c:v>
                </c:pt>
                <c:pt idx="630">
                  <c:v>36</c:v>
                </c:pt>
                <c:pt idx="631">
                  <c:v>36</c:v>
                </c:pt>
                <c:pt idx="632">
                  <c:v>36</c:v>
                </c:pt>
                <c:pt idx="633">
                  <c:v>36</c:v>
                </c:pt>
                <c:pt idx="634">
                  <c:v>36</c:v>
                </c:pt>
                <c:pt idx="635">
                  <c:v>36</c:v>
                </c:pt>
                <c:pt idx="636">
                  <c:v>36</c:v>
                </c:pt>
                <c:pt idx="637">
                  <c:v>36</c:v>
                </c:pt>
                <c:pt idx="638">
                  <c:v>36</c:v>
                </c:pt>
                <c:pt idx="639">
                  <c:v>36</c:v>
                </c:pt>
                <c:pt idx="640">
                  <c:v>36</c:v>
                </c:pt>
                <c:pt idx="641">
                  <c:v>36</c:v>
                </c:pt>
                <c:pt idx="642">
                  <c:v>36</c:v>
                </c:pt>
                <c:pt idx="643">
                  <c:v>36</c:v>
                </c:pt>
                <c:pt idx="644">
                  <c:v>36</c:v>
                </c:pt>
                <c:pt idx="645">
                  <c:v>36</c:v>
                </c:pt>
                <c:pt idx="646">
                  <c:v>36</c:v>
                </c:pt>
                <c:pt idx="647">
                  <c:v>36</c:v>
                </c:pt>
                <c:pt idx="648">
                  <c:v>36</c:v>
                </c:pt>
                <c:pt idx="649">
                  <c:v>36</c:v>
                </c:pt>
                <c:pt idx="650">
                  <c:v>36</c:v>
                </c:pt>
                <c:pt idx="651">
                  <c:v>36</c:v>
                </c:pt>
                <c:pt idx="652">
                  <c:v>36</c:v>
                </c:pt>
                <c:pt idx="653">
                  <c:v>36</c:v>
                </c:pt>
                <c:pt idx="654">
                  <c:v>36</c:v>
                </c:pt>
                <c:pt idx="655">
                  <c:v>36</c:v>
                </c:pt>
                <c:pt idx="656">
                  <c:v>36</c:v>
                </c:pt>
                <c:pt idx="657">
                  <c:v>36</c:v>
                </c:pt>
                <c:pt idx="658">
                  <c:v>36</c:v>
                </c:pt>
                <c:pt idx="659">
                  <c:v>36</c:v>
                </c:pt>
                <c:pt idx="660">
                  <c:v>36</c:v>
                </c:pt>
                <c:pt idx="661">
                  <c:v>36</c:v>
                </c:pt>
                <c:pt idx="662">
                  <c:v>36</c:v>
                </c:pt>
                <c:pt idx="663">
                  <c:v>36</c:v>
                </c:pt>
                <c:pt idx="664">
                  <c:v>36</c:v>
                </c:pt>
                <c:pt idx="665">
                  <c:v>36</c:v>
                </c:pt>
                <c:pt idx="666">
                  <c:v>36</c:v>
                </c:pt>
                <c:pt idx="667">
                  <c:v>36</c:v>
                </c:pt>
                <c:pt idx="668">
                  <c:v>36</c:v>
                </c:pt>
                <c:pt idx="669">
                  <c:v>36</c:v>
                </c:pt>
                <c:pt idx="670">
                  <c:v>36</c:v>
                </c:pt>
                <c:pt idx="671">
                  <c:v>36</c:v>
                </c:pt>
                <c:pt idx="672">
                  <c:v>36</c:v>
                </c:pt>
                <c:pt idx="673">
                  <c:v>36</c:v>
                </c:pt>
                <c:pt idx="674">
                  <c:v>36</c:v>
                </c:pt>
                <c:pt idx="675">
                  <c:v>36</c:v>
                </c:pt>
                <c:pt idx="676">
                  <c:v>36</c:v>
                </c:pt>
                <c:pt idx="677">
                  <c:v>36</c:v>
                </c:pt>
                <c:pt idx="678">
                  <c:v>36</c:v>
                </c:pt>
                <c:pt idx="679">
                  <c:v>36</c:v>
                </c:pt>
                <c:pt idx="680">
                  <c:v>36</c:v>
                </c:pt>
                <c:pt idx="681">
                  <c:v>36</c:v>
                </c:pt>
                <c:pt idx="682">
                  <c:v>36</c:v>
                </c:pt>
                <c:pt idx="683">
                  <c:v>36</c:v>
                </c:pt>
                <c:pt idx="684">
                  <c:v>36</c:v>
                </c:pt>
                <c:pt idx="685">
                  <c:v>36</c:v>
                </c:pt>
                <c:pt idx="686">
                  <c:v>36</c:v>
                </c:pt>
                <c:pt idx="687">
                  <c:v>36</c:v>
                </c:pt>
                <c:pt idx="688">
                  <c:v>36</c:v>
                </c:pt>
                <c:pt idx="689">
                  <c:v>36</c:v>
                </c:pt>
                <c:pt idx="690">
                  <c:v>36</c:v>
                </c:pt>
                <c:pt idx="691">
                  <c:v>36</c:v>
                </c:pt>
                <c:pt idx="692">
                  <c:v>36</c:v>
                </c:pt>
                <c:pt idx="693">
                  <c:v>36</c:v>
                </c:pt>
                <c:pt idx="694">
                  <c:v>36</c:v>
                </c:pt>
                <c:pt idx="695">
                  <c:v>36</c:v>
                </c:pt>
                <c:pt idx="696">
                  <c:v>36</c:v>
                </c:pt>
                <c:pt idx="697">
                  <c:v>36</c:v>
                </c:pt>
                <c:pt idx="698">
                  <c:v>36</c:v>
                </c:pt>
                <c:pt idx="699">
                  <c:v>36</c:v>
                </c:pt>
                <c:pt idx="700">
                  <c:v>36</c:v>
                </c:pt>
                <c:pt idx="701">
                  <c:v>36</c:v>
                </c:pt>
                <c:pt idx="702">
                  <c:v>36</c:v>
                </c:pt>
                <c:pt idx="703">
                  <c:v>36</c:v>
                </c:pt>
                <c:pt idx="704">
                  <c:v>36</c:v>
                </c:pt>
                <c:pt idx="705">
                  <c:v>36</c:v>
                </c:pt>
                <c:pt idx="706">
                  <c:v>36</c:v>
                </c:pt>
                <c:pt idx="707">
                  <c:v>36</c:v>
                </c:pt>
                <c:pt idx="708">
                  <c:v>36</c:v>
                </c:pt>
                <c:pt idx="709">
                  <c:v>36</c:v>
                </c:pt>
                <c:pt idx="710">
                  <c:v>36</c:v>
                </c:pt>
                <c:pt idx="711">
                  <c:v>36</c:v>
                </c:pt>
                <c:pt idx="712">
                  <c:v>36</c:v>
                </c:pt>
                <c:pt idx="713">
                  <c:v>36</c:v>
                </c:pt>
                <c:pt idx="714">
                  <c:v>36</c:v>
                </c:pt>
                <c:pt idx="715">
                  <c:v>36</c:v>
                </c:pt>
                <c:pt idx="716">
                  <c:v>36</c:v>
                </c:pt>
                <c:pt idx="717">
                  <c:v>36</c:v>
                </c:pt>
                <c:pt idx="718">
                  <c:v>36</c:v>
                </c:pt>
                <c:pt idx="719">
                  <c:v>36</c:v>
                </c:pt>
                <c:pt idx="720">
                  <c:v>36</c:v>
                </c:pt>
                <c:pt idx="721">
                  <c:v>36</c:v>
                </c:pt>
                <c:pt idx="722">
                  <c:v>36</c:v>
                </c:pt>
                <c:pt idx="723">
                  <c:v>36</c:v>
                </c:pt>
                <c:pt idx="724">
                  <c:v>36</c:v>
                </c:pt>
                <c:pt idx="725">
                  <c:v>36</c:v>
                </c:pt>
                <c:pt idx="726">
                  <c:v>36</c:v>
                </c:pt>
                <c:pt idx="727">
                  <c:v>36</c:v>
                </c:pt>
                <c:pt idx="728">
                  <c:v>36</c:v>
                </c:pt>
                <c:pt idx="729">
                  <c:v>36</c:v>
                </c:pt>
                <c:pt idx="730">
                  <c:v>36</c:v>
                </c:pt>
                <c:pt idx="731">
                  <c:v>36</c:v>
                </c:pt>
                <c:pt idx="732">
                  <c:v>36</c:v>
                </c:pt>
                <c:pt idx="733">
                  <c:v>36</c:v>
                </c:pt>
                <c:pt idx="734">
                  <c:v>36</c:v>
                </c:pt>
                <c:pt idx="735">
                  <c:v>36</c:v>
                </c:pt>
                <c:pt idx="736">
                  <c:v>36</c:v>
                </c:pt>
                <c:pt idx="737">
                  <c:v>36</c:v>
                </c:pt>
                <c:pt idx="738">
                  <c:v>36</c:v>
                </c:pt>
                <c:pt idx="739">
                  <c:v>36</c:v>
                </c:pt>
                <c:pt idx="740">
                  <c:v>36</c:v>
                </c:pt>
                <c:pt idx="741">
                  <c:v>36</c:v>
                </c:pt>
                <c:pt idx="742">
                  <c:v>36</c:v>
                </c:pt>
                <c:pt idx="743">
                  <c:v>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14-4759-A516-8493C36C5D7C}"/>
            </c:ext>
          </c:extLst>
        </c:ser>
        <c:marker val="1"/>
        <c:axId val="161613312"/>
        <c:axId val="161615232"/>
      </c:lineChart>
      <c:catAx>
        <c:axId val="161613312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4435432207798189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615232"/>
        <c:crosses val="autoZero"/>
        <c:lblAlgn val="ctr"/>
        <c:lblOffset val="100"/>
        <c:tickLblSkip val="24"/>
        <c:tickMarkSkip val="24"/>
      </c:catAx>
      <c:valAx>
        <c:axId val="161615232"/>
        <c:scaling>
          <c:orientation val="minMax"/>
          <c:max val="4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(°C)</a:t>
                </a:r>
              </a:p>
            </c:rich>
          </c:tx>
          <c:layout>
            <c:manualLayout>
              <c:xMode val="edge"/>
              <c:yMode val="edge"/>
              <c:x val="2.0142303994178944E-2"/>
              <c:y val="0.4217914728729884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613312"/>
        <c:crosses val="autoZero"/>
        <c:crossBetween val="midCat"/>
        <c:majorUnit val="4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288667134430015"/>
          <c:y val="0.88999694410540886"/>
          <c:w val="0.37420441256724107"/>
          <c:h val="8.4838421029079611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Temperatura Ambiente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40055736597281788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Temperatura Ambiente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Parâmetros!$L$2:$L$745</c:f>
              <c:numCache>
                <c:formatCode>General</c:formatCode>
                <c:ptCount val="744"/>
                <c:pt idx="0">
                  <c:v>26.9</c:v>
                </c:pt>
                <c:pt idx="1">
                  <c:v>26.9</c:v>
                </c:pt>
                <c:pt idx="2">
                  <c:v>26.9</c:v>
                </c:pt>
                <c:pt idx="3">
                  <c:v>26.7</c:v>
                </c:pt>
                <c:pt idx="4">
                  <c:v>26.7</c:v>
                </c:pt>
                <c:pt idx="5">
                  <c:v>26.1</c:v>
                </c:pt>
                <c:pt idx="6">
                  <c:v>26.1</c:v>
                </c:pt>
                <c:pt idx="7">
                  <c:v>26.9</c:v>
                </c:pt>
                <c:pt idx="8">
                  <c:v>27.7</c:v>
                </c:pt>
                <c:pt idx="9">
                  <c:v>29.3</c:v>
                </c:pt>
                <c:pt idx="10">
                  <c:v>29.6</c:v>
                </c:pt>
                <c:pt idx="11">
                  <c:v>29.7</c:v>
                </c:pt>
                <c:pt idx="12">
                  <c:v>29.8</c:v>
                </c:pt>
                <c:pt idx="13">
                  <c:v>29.9</c:v>
                </c:pt>
                <c:pt idx="14">
                  <c:v>30</c:v>
                </c:pt>
                <c:pt idx="15">
                  <c:v>29.8</c:v>
                </c:pt>
                <c:pt idx="16">
                  <c:v>29.2</c:v>
                </c:pt>
                <c:pt idx="17">
                  <c:v>28.7</c:v>
                </c:pt>
                <c:pt idx="18">
                  <c:v>27.8</c:v>
                </c:pt>
                <c:pt idx="19">
                  <c:v>27.4</c:v>
                </c:pt>
                <c:pt idx="20">
                  <c:v>27.4</c:v>
                </c:pt>
                <c:pt idx="21">
                  <c:v>27.4</c:v>
                </c:pt>
                <c:pt idx="22">
                  <c:v>27.3</c:v>
                </c:pt>
                <c:pt idx="23">
                  <c:v>27.1</c:v>
                </c:pt>
                <c:pt idx="24">
                  <c:v>26.9</c:v>
                </c:pt>
                <c:pt idx="25">
                  <c:v>27</c:v>
                </c:pt>
                <c:pt idx="26">
                  <c:v>27</c:v>
                </c:pt>
                <c:pt idx="27">
                  <c:v>26.7</c:v>
                </c:pt>
                <c:pt idx="28">
                  <c:v>26.6</c:v>
                </c:pt>
                <c:pt idx="29">
                  <c:v>26.4</c:v>
                </c:pt>
                <c:pt idx="30">
                  <c:v>26.6</c:v>
                </c:pt>
                <c:pt idx="31">
                  <c:v>27.4</c:v>
                </c:pt>
                <c:pt idx="32">
                  <c:v>28.2</c:v>
                </c:pt>
                <c:pt idx="33">
                  <c:v>29</c:v>
                </c:pt>
                <c:pt idx="34">
                  <c:v>29.5</c:v>
                </c:pt>
                <c:pt idx="35">
                  <c:v>29.9</c:v>
                </c:pt>
                <c:pt idx="36">
                  <c:v>30.3</c:v>
                </c:pt>
                <c:pt idx="37">
                  <c:v>30.3</c:v>
                </c:pt>
                <c:pt idx="38">
                  <c:v>30.1</c:v>
                </c:pt>
                <c:pt idx="39">
                  <c:v>29.8</c:v>
                </c:pt>
                <c:pt idx="40">
                  <c:v>29.4</c:v>
                </c:pt>
                <c:pt idx="41">
                  <c:v>28.8</c:v>
                </c:pt>
                <c:pt idx="42">
                  <c:v>27.8</c:v>
                </c:pt>
                <c:pt idx="43">
                  <c:v>27.5</c:v>
                </c:pt>
                <c:pt idx="44">
                  <c:v>27.4</c:v>
                </c:pt>
                <c:pt idx="45">
                  <c:v>27.3</c:v>
                </c:pt>
                <c:pt idx="46">
                  <c:v>27.3</c:v>
                </c:pt>
                <c:pt idx="47">
                  <c:v>27.2</c:v>
                </c:pt>
                <c:pt idx="48">
                  <c:v>27.1</c:v>
                </c:pt>
                <c:pt idx="49">
                  <c:v>27</c:v>
                </c:pt>
                <c:pt idx="50">
                  <c:v>26.9</c:v>
                </c:pt>
                <c:pt idx="51">
                  <c:v>26.9</c:v>
                </c:pt>
                <c:pt idx="52">
                  <c:v>26.6</c:v>
                </c:pt>
                <c:pt idx="53">
                  <c:v>26.4</c:v>
                </c:pt>
                <c:pt idx="54">
                  <c:v>26.6</c:v>
                </c:pt>
                <c:pt idx="55">
                  <c:v>27.1</c:v>
                </c:pt>
                <c:pt idx="56">
                  <c:v>27.9</c:v>
                </c:pt>
                <c:pt idx="57">
                  <c:v>28.9</c:v>
                </c:pt>
                <c:pt idx="58">
                  <c:v>29</c:v>
                </c:pt>
                <c:pt idx="59">
                  <c:v>29.4</c:v>
                </c:pt>
                <c:pt idx="60">
                  <c:v>29.9</c:v>
                </c:pt>
                <c:pt idx="61">
                  <c:v>30</c:v>
                </c:pt>
                <c:pt idx="64">
                  <c:v>29.3</c:v>
                </c:pt>
                <c:pt idx="65">
                  <c:v>28.6</c:v>
                </c:pt>
                <c:pt idx="66">
                  <c:v>27.6</c:v>
                </c:pt>
                <c:pt idx="67">
                  <c:v>27.4</c:v>
                </c:pt>
                <c:pt idx="68">
                  <c:v>27.4</c:v>
                </c:pt>
                <c:pt idx="69">
                  <c:v>27.3</c:v>
                </c:pt>
                <c:pt idx="70">
                  <c:v>27.3</c:v>
                </c:pt>
                <c:pt idx="71">
                  <c:v>27.1</c:v>
                </c:pt>
                <c:pt idx="72">
                  <c:v>27</c:v>
                </c:pt>
                <c:pt idx="73">
                  <c:v>27</c:v>
                </c:pt>
                <c:pt idx="74">
                  <c:v>26.9</c:v>
                </c:pt>
                <c:pt idx="75">
                  <c:v>26.5</c:v>
                </c:pt>
                <c:pt idx="76">
                  <c:v>26.7</c:v>
                </c:pt>
                <c:pt idx="77">
                  <c:v>26.8</c:v>
                </c:pt>
                <c:pt idx="78">
                  <c:v>26.9</c:v>
                </c:pt>
                <c:pt idx="79">
                  <c:v>27.5</c:v>
                </c:pt>
                <c:pt idx="80">
                  <c:v>28.2</c:v>
                </c:pt>
                <c:pt idx="81">
                  <c:v>29.1</c:v>
                </c:pt>
                <c:pt idx="82">
                  <c:v>28.2</c:v>
                </c:pt>
                <c:pt idx="83">
                  <c:v>29.9</c:v>
                </c:pt>
                <c:pt idx="84">
                  <c:v>30.2</c:v>
                </c:pt>
                <c:pt idx="85">
                  <c:v>30.3</c:v>
                </c:pt>
                <c:pt idx="86">
                  <c:v>30.1</c:v>
                </c:pt>
                <c:pt idx="87">
                  <c:v>30</c:v>
                </c:pt>
                <c:pt idx="88">
                  <c:v>29.8</c:v>
                </c:pt>
                <c:pt idx="89">
                  <c:v>29</c:v>
                </c:pt>
                <c:pt idx="90">
                  <c:v>27.8</c:v>
                </c:pt>
                <c:pt idx="91">
                  <c:v>27.4</c:v>
                </c:pt>
                <c:pt idx="92">
                  <c:v>27.4</c:v>
                </c:pt>
                <c:pt idx="93">
                  <c:v>27.3</c:v>
                </c:pt>
                <c:pt idx="94">
                  <c:v>27.3</c:v>
                </c:pt>
                <c:pt idx="95">
                  <c:v>27.1</c:v>
                </c:pt>
                <c:pt idx="96">
                  <c:v>27</c:v>
                </c:pt>
                <c:pt idx="97">
                  <c:v>26.9</c:v>
                </c:pt>
                <c:pt idx="98">
                  <c:v>26.9</c:v>
                </c:pt>
                <c:pt idx="99">
                  <c:v>26.8</c:v>
                </c:pt>
                <c:pt idx="100">
                  <c:v>26.8</c:v>
                </c:pt>
                <c:pt idx="101">
                  <c:v>26.7</c:v>
                </c:pt>
                <c:pt idx="102">
                  <c:v>26.9</c:v>
                </c:pt>
                <c:pt idx="103">
                  <c:v>27.7</c:v>
                </c:pt>
                <c:pt idx="104">
                  <c:v>28.3</c:v>
                </c:pt>
                <c:pt idx="105">
                  <c:v>28.9</c:v>
                </c:pt>
                <c:pt idx="106">
                  <c:v>29.7</c:v>
                </c:pt>
                <c:pt idx="107">
                  <c:v>30.1</c:v>
                </c:pt>
                <c:pt idx="108">
                  <c:v>30</c:v>
                </c:pt>
                <c:pt idx="109">
                  <c:v>30.3</c:v>
                </c:pt>
                <c:pt idx="110">
                  <c:v>30.1</c:v>
                </c:pt>
                <c:pt idx="111">
                  <c:v>29.4</c:v>
                </c:pt>
                <c:pt idx="112">
                  <c:v>29</c:v>
                </c:pt>
                <c:pt idx="113">
                  <c:v>28.4</c:v>
                </c:pt>
                <c:pt idx="114">
                  <c:v>27.8</c:v>
                </c:pt>
                <c:pt idx="115">
                  <c:v>27.4</c:v>
                </c:pt>
                <c:pt idx="116">
                  <c:v>27.3</c:v>
                </c:pt>
                <c:pt idx="117">
                  <c:v>27.2</c:v>
                </c:pt>
                <c:pt idx="118">
                  <c:v>27.2</c:v>
                </c:pt>
                <c:pt idx="119">
                  <c:v>27.1</c:v>
                </c:pt>
                <c:pt idx="120">
                  <c:v>27.1</c:v>
                </c:pt>
                <c:pt idx="121">
                  <c:v>27</c:v>
                </c:pt>
                <c:pt idx="122">
                  <c:v>26.9</c:v>
                </c:pt>
                <c:pt idx="123">
                  <c:v>26.8</c:v>
                </c:pt>
                <c:pt idx="124">
                  <c:v>26.8</c:v>
                </c:pt>
                <c:pt idx="125">
                  <c:v>26.7</c:v>
                </c:pt>
                <c:pt idx="126">
                  <c:v>26.7</c:v>
                </c:pt>
                <c:pt idx="127">
                  <c:v>27.3</c:v>
                </c:pt>
                <c:pt idx="128">
                  <c:v>28</c:v>
                </c:pt>
                <c:pt idx="129">
                  <c:v>27.8</c:v>
                </c:pt>
                <c:pt idx="130">
                  <c:v>28.2</c:v>
                </c:pt>
                <c:pt idx="131">
                  <c:v>29</c:v>
                </c:pt>
                <c:pt idx="132">
                  <c:v>28.9</c:v>
                </c:pt>
                <c:pt idx="133">
                  <c:v>28.8</c:v>
                </c:pt>
                <c:pt idx="134">
                  <c:v>29</c:v>
                </c:pt>
                <c:pt idx="135">
                  <c:v>28.5</c:v>
                </c:pt>
                <c:pt idx="136">
                  <c:v>28.3</c:v>
                </c:pt>
                <c:pt idx="137">
                  <c:v>27.9</c:v>
                </c:pt>
                <c:pt idx="138">
                  <c:v>27.6</c:v>
                </c:pt>
                <c:pt idx="139">
                  <c:v>27.2</c:v>
                </c:pt>
                <c:pt idx="140">
                  <c:v>27.1</c:v>
                </c:pt>
                <c:pt idx="141">
                  <c:v>27</c:v>
                </c:pt>
                <c:pt idx="142">
                  <c:v>26.9</c:v>
                </c:pt>
                <c:pt idx="143">
                  <c:v>26.9</c:v>
                </c:pt>
                <c:pt idx="144">
                  <c:v>26.9</c:v>
                </c:pt>
                <c:pt idx="145">
                  <c:v>26.8</c:v>
                </c:pt>
                <c:pt idx="146">
                  <c:v>26.8</c:v>
                </c:pt>
                <c:pt idx="147">
                  <c:v>26.8</c:v>
                </c:pt>
                <c:pt idx="148">
                  <c:v>26.4</c:v>
                </c:pt>
                <c:pt idx="149">
                  <c:v>26.4</c:v>
                </c:pt>
                <c:pt idx="150">
                  <c:v>26.5</c:v>
                </c:pt>
                <c:pt idx="151">
                  <c:v>27.1</c:v>
                </c:pt>
                <c:pt idx="152">
                  <c:v>28.2</c:v>
                </c:pt>
                <c:pt idx="153">
                  <c:v>29.2</c:v>
                </c:pt>
                <c:pt idx="154">
                  <c:v>28.9</c:v>
                </c:pt>
                <c:pt idx="155">
                  <c:v>28.9</c:v>
                </c:pt>
                <c:pt idx="156">
                  <c:v>29.6</c:v>
                </c:pt>
                <c:pt idx="157">
                  <c:v>29.6</c:v>
                </c:pt>
                <c:pt idx="158">
                  <c:v>29.8</c:v>
                </c:pt>
                <c:pt idx="159">
                  <c:v>29.6</c:v>
                </c:pt>
                <c:pt idx="160">
                  <c:v>29.2</c:v>
                </c:pt>
                <c:pt idx="161">
                  <c:v>28.5</c:v>
                </c:pt>
                <c:pt idx="162">
                  <c:v>27.8</c:v>
                </c:pt>
                <c:pt idx="163">
                  <c:v>27.5</c:v>
                </c:pt>
                <c:pt idx="164">
                  <c:v>27.4</c:v>
                </c:pt>
                <c:pt idx="165">
                  <c:v>27.3</c:v>
                </c:pt>
                <c:pt idx="166">
                  <c:v>27.3</c:v>
                </c:pt>
                <c:pt idx="167">
                  <c:v>27.3</c:v>
                </c:pt>
                <c:pt idx="168">
                  <c:v>27.2</c:v>
                </c:pt>
                <c:pt idx="169">
                  <c:v>27</c:v>
                </c:pt>
                <c:pt idx="170">
                  <c:v>26.8</c:v>
                </c:pt>
                <c:pt idx="171">
                  <c:v>26.8</c:v>
                </c:pt>
                <c:pt idx="172">
                  <c:v>26.8</c:v>
                </c:pt>
                <c:pt idx="173">
                  <c:v>26.6</c:v>
                </c:pt>
                <c:pt idx="178">
                  <c:v>30.1</c:v>
                </c:pt>
                <c:pt idx="179">
                  <c:v>30.1</c:v>
                </c:pt>
                <c:pt idx="180">
                  <c:v>30.5</c:v>
                </c:pt>
                <c:pt idx="181">
                  <c:v>30.3</c:v>
                </c:pt>
                <c:pt idx="182">
                  <c:v>30.3</c:v>
                </c:pt>
                <c:pt idx="183">
                  <c:v>30.2</c:v>
                </c:pt>
                <c:pt idx="184">
                  <c:v>29.5</c:v>
                </c:pt>
                <c:pt idx="185">
                  <c:v>28.3</c:v>
                </c:pt>
                <c:pt idx="186">
                  <c:v>27.7</c:v>
                </c:pt>
                <c:pt idx="187">
                  <c:v>27.4</c:v>
                </c:pt>
                <c:pt idx="188">
                  <c:v>27.3</c:v>
                </c:pt>
                <c:pt idx="189">
                  <c:v>27.2</c:v>
                </c:pt>
                <c:pt idx="190">
                  <c:v>27.1</c:v>
                </c:pt>
                <c:pt idx="191">
                  <c:v>26.9</c:v>
                </c:pt>
                <c:pt idx="192">
                  <c:v>26.9</c:v>
                </c:pt>
                <c:pt idx="193">
                  <c:v>26.7</c:v>
                </c:pt>
                <c:pt idx="194">
                  <c:v>26.6</c:v>
                </c:pt>
                <c:pt idx="195">
                  <c:v>26.5</c:v>
                </c:pt>
                <c:pt idx="196">
                  <c:v>26.5</c:v>
                </c:pt>
                <c:pt idx="197">
                  <c:v>26.4</c:v>
                </c:pt>
                <c:pt idx="198">
                  <c:v>25.4</c:v>
                </c:pt>
                <c:pt idx="199">
                  <c:v>26</c:v>
                </c:pt>
                <c:pt idx="200">
                  <c:v>27.7</c:v>
                </c:pt>
                <c:pt idx="201">
                  <c:v>29.1</c:v>
                </c:pt>
                <c:pt idx="202">
                  <c:v>29.5</c:v>
                </c:pt>
                <c:pt idx="203">
                  <c:v>30</c:v>
                </c:pt>
                <c:pt idx="204">
                  <c:v>30.2</c:v>
                </c:pt>
                <c:pt idx="205">
                  <c:v>30.1</c:v>
                </c:pt>
                <c:pt idx="206">
                  <c:v>30</c:v>
                </c:pt>
                <c:pt idx="207">
                  <c:v>30</c:v>
                </c:pt>
                <c:pt idx="208">
                  <c:v>29.5</c:v>
                </c:pt>
                <c:pt idx="209">
                  <c:v>28.7</c:v>
                </c:pt>
                <c:pt idx="210">
                  <c:v>27.7</c:v>
                </c:pt>
                <c:pt idx="211">
                  <c:v>27.3</c:v>
                </c:pt>
                <c:pt idx="212">
                  <c:v>27</c:v>
                </c:pt>
                <c:pt idx="213">
                  <c:v>27</c:v>
                </c:pt>
                <c:pt idx="214">
                  <c:v>26.8</c:v>
                </c:pt>
                <c:pt idx="215">
                  <c:v>26.8</c:v>
                </c:pt>
                <c:pt idx="216">
                  <c:v>26.8</c:v>
                </c:pt>
                <c:pt idx="217">
                  <c:v>26.6</c:v>
                </c:pt>
                <c:pt idx="218">
                  <c:v>26.6</c:v>
                </c:pt>
                <c:pt idx="219">
                  <c:v>26.5</c:v>
                </c:pt>
                <c:pt idx="220">
                  <c:v>26.4</c:v>
                </c:pt>
                <c:pt idx="221">
                  <c:v>26.3</c:v>
                </c:pt>
                <c:pt idx="222">
                  <c:v>26.2</c:v>
                </c:pt>
                <c:pt idx="223">
                  <c:v>27.1</c:v>
                </c:pt>
                <c:pt idx="224">
                  <c:v>28</c:v>
                </c:pt>
                <c:pt idx="225">
                  <c:v>28.8</c:v>
                </c:pt>
                <c:pt idx="226">
                  <c:v>29.3</c:v>
                </c:pt>
                <c:pt idx="227">
                  <c:v>30</c:v>
                </c:pt>
                <c:pt idx="228">
                  <c:v>30.1</c:v>
                </c:pt>
                <c:pt idx="229">
                  <c:v>30.1</c:v>
                </c:pt>
                <c:pt idx="230">
                  <c:v>29.6</c:v>
                </c:pt>
                <c:pt idx="231">
                  <c:v>29.8</c:v>
                </c:pt>
                <c:pt idx="232">
                  <c:v>29.4</c:v>
                </c:pt>
                <c:pt idx="233">
                  <c:v>28.2</c:v>
                </c:pt>
                <c:pt idx="234">
                  <c:v>27.5</c:v>
                </c:pt>
                <c:pt idx="235">
                  <c:v>27.1</c:v>
                </c:pt>
                <c:pt idx="236">
                  <c:v>27</c:v>
                </c:pt>
                <c:pt idx="237">
                  <c:v>26.9</c:v>
                </c:pt>
                <c:pt idx="238">
                  <c:v>26.9</c:v>
                </c:pt>
                <c:pt idx="239">
                  <c:v>26.8</c:v>
                </c:pt>
                <c:pt idx="240">
                  <c:v>26.8</c:v>
                </c:pt>
                <c:pt idx="241">
                  <c:v>26.8</c:v>
                </c:pt>
                <c:pt idx="242">
                  <c:v>26.7</c:v>
                </c:pt>
                <c:pt idx="243">
                  <c:v>26.6</c:v>
                </c:pt>
                <c:pt idx="244">
                  <c:v>26.5</c:v>
                </c:pt>
                <c:pt idx="245">
                  <c:v>26.4</c:v>
                </c:pt>
                <c:pt idx="246">
                  <c:v>25.7</c:v>
                </c:pt>
                <c:pt idx="247">
                  <c:v>25.8</c:v>
                </c:pt>
                <c:pt idx="248">
                  <c:v>27.5</c:v>
                </c:pt>
                <c:pt idx="249">
                  <c:v>28.2</c:v>
                </c:pt>
                <c:pt idx="250">
                  <c:v>29.4</c:v>
                </c:pt>
                <c:pt idx="251">
                  <c:v>30.5</c:v>
                </c:pt>
                <c:pt idx="252">
                  <c:v>30.5</c:v>
                </c:pt>
                <c:pt idx="253">
                  <c:v>30.6</c:v>
                </c:pt>
                <c:pt idx="254">
                  <c:v>30.4</c:v>
                </c:pt>
                <c:pt idx="255">
                  <c:v>30.1</c:v>
                </c:pt>
                <c:pt idx="256">
                  <c:v>30</c:v>
                </c:pt>
                <c:pt idx="257">
                  <c:v>29</c:v>
                </c:pt>
                <c:pt idx="258">
                  <c:v>28</c:v>
                </c:pt>
                <c:pt idx="259">
                  <c:v>27.8</c:v>
                </c:pt>
                <c:pt idx="260">
                  <c:v>27.7</c:v>
                </c:pt>
                <c:pt idx="261">
                  <c:v>27.5</c:v>
                </c:pt>
                <c:pt idx="262">
                  <c:v>27.4</c:v>
                </c:pt>
                <c:pt idx="263">
                  <c:v>27.2</c:v>
                </c:pt>
                <c:pt idx="264">
                  <c:v>27.1</c:v>
                </c:pt>
                <c:pt idx="265">
                  <c:v>27.1</c:v>
                </c:pt>
                <c:pt idx="266">
                  <c:v>27</c:v>
                </c:pt>
                <c:pt idx="267">
                  <c:v>26.9</c:v>
                </c:pt>
                <c:pt idx="268">
                  <c:v>26.9</c:v>
                </c:pt>
                <c:pt idx="269">
                  <c:v>26.1</c:v>
                </c:pt>
                <c:pt idx="270">
                  <c:v>24.9</c:v>
                </c:pt>
                <c:pt idx="271">
                  <c:v>24.6</c:v>
                </c:pt>
                <c:pt idx="272">
                  <c:v>25.7</c:v>
                </c:pt>
                <c:pt idx="273">
                  <c:v>27.5</c:v>
                </c:pt>
                <c:pt idx="274">
                  <c:v>28.7</c:v>
                </c:pt>
                <c:pt idx="275">
                  <c:v>29.7</c:v>
                </c:pt>
                <c:pt idx="276">
                  <c:v>29.9</c:v>
                </c:pt>
                <c:pt idx="277">
                  <c:v>30</c:v>
                </c:pt>
                <c:pt idx="278">
                  <c:v>29.9</c:v>
                </c:pt>
                <c:pt idx="279">
                  <c:v>29.9</c:v>
                </c:pt>
                <c:pt idx="280">
                  <c:v>29.8</c:v>
                </c:pt>
                <c:pt idx="281">
                  <c:v>29</c:v>
                </c:pt>
                <c:pt idx="282">
                  <c:v>28.2</c:v>
                </c:pt>
                <c:pt idx="283">
                  <c:v>27.6</c:v>
                </c:pt>
                <c:pt idx="284">
                  <c:v>27.5</c:v>
                </c:pt>
                <c:pt idx="285">
                  <c:v>27.5</c:v>
                </c:pt>
                <c:pt idx="286">
                  <c:v>27.2</c:v>
                </c:pt>
                <c:pt idx="287">
                  <c:v>27.1</c:v>
                </c:pt>
                <c:pt idx="288">
                  <c:v>27.1</c:v>
                </c:pt>
                <c:pt idx="289">
                  <c:v>27.2</c:v>
                </c:pt>
                <c:pt idx="290">
                  <c:v>27.2</c:v>
                </c:pt>
                <c:pt idx="291">
                  <c:v>27.1</c:v>
                </c:pt>
                <c:pt idx="292">
                  <c:v>26.5</c:v>
                </c:pt>
                <c:pt idx="293">
                  <c:v>25.3</c:v>
                </c:pt>
                <c:pt idx="294">
                  <c:v>25.3</c:v>
                </c:pt>
                <c:pt idx="295">
                  <c:v>26.3</c:v>
                </c:pt>
                <c:pt idx="296">
                  <c:v>27.3</c:v>
                </c:pt>
                <c:pt idx="297">
                  <c:v>28.6</c:v>
                </c:pt>
                <c:pt idx="298">
                  <c:v>30</c:v>
                </c:pt>
                <c:pt idx="299">
                  <c:v>30.1</c:v>
                </c:pt>
                <c:pt idx="300">
                  <c:v>30.8</c:v>
                </c:pt>
                <c:pt idx="301">
                  <c:v>30.2</c:v>
                </c:pt>
                <c:pt idx="302">
                  <c:v>30.1</c:v>
                </c:pt>
                <c:pt idx="303">
                  <c:v>29.9</c:v>
                </c:pt>
                <c:pt idx="304">
                  <c:v>29.5</c:v>
                </c:pt>
                <c:pt idx="305">
                  <c:v>28.7</c:v>
                </c:pt>
                <c:pt idx="306">
                  <c:v>27.9</c:v>
                </c:pt>
                <c:pt idx="307">
                  <c:v>27.9</c:v>
                </c:pt>
                <c:pt idx="308">
                  <c:v>28</c:v>
                </c:pt>
                <c:pt idx="309">
                  <c:v>27.9</c:v>
                </c:pt>
                <c:pt idx="310">
                  <c:v>27.6</c:v>
                </c:pt>
                <c:pt idx="311">
                  <c:v>27.7</c:v>
                </c:pt>
                <c:pt idx="312">
                  <c:v>27.4</c:v>
                </c:pt>
                <c:pt idx="313">
                  <c:v>27.2</c:v>
                </c:pt>
                <c:pt idx="314">
                  <c:v>27.4</c:v>
                </c:pt>
                <c:pt idx="315">
                  <c:v>27.4</c:v>
                </c:pt>
                <c:pt idx="316">
                  <c:v>27.1</c:v>
                </c:pt>
                <c:pt idx="317">
                  <c:v>27.1</c:v>
                </c:pt>
                <c:pt idx="318">
                  <c:v>27.1</c:v>
                </c:pt>
                <c:pt idx="319">
                  <c:v>27.3</c:v>
                </c:pt>
                <c:pt idx="320">
                  <c:v>28.1</c:v>
                </c:pt>
                <c:pt idx="321">
                  <c:v>28.8</c:v>
                </c:pt>
                <c:pt idx="322">
                  <c:v>29.9</c:v>
                </c:pt>
                <c:pt idx="323">
                  <c:v>30</c:v>
                </c:pt>
                <c:pt idx="324">
                  <c:v>30.1</c:v>
                </c:pt>
                <c:pt idx="325">
                  <c:v>30.1</c:v>
                </c:pt>
                <c:pt idx="326">
                  <c:v>30</c:v>
                </c:pt>
                <c:pt idx="327">
                  <c:v>30</c:v>
                </c:pt>
                <c:pt idx="328">
                  <c:v>29.7</c:v>
                </c:pt>
                <c:pt idx="329">
                  <c:v>28.7</c:v>
                </c:pt>
                <c:pt idx="330">
                  <c:v>27.8</c:v>
                </c:pt>
                <c:pt idx="331">
                  <c:v>27.4</c:v>
                </c:pt>
                <c:pt idx="332">
                  <c:v>27.3</c:v>
                </c:pt>
                <c:pt idx="333">
                  <c:v>27.1</c:v>
                </c:pt>
                <c:pt idx="334">
                  <c:v>27.1</c:v>
                </c:pt>
                <c:pt idx="335">
                  <c:v>27</c:v>
                </c:pt>
                <c:pt idx="336">
                  <c:v>26.9</c:v>
                </c:pt>
                <c:pt idx="337">
                  <c:v>26.8</c:v>
                </c:pt>
                <c:pt idx="338">
                  <c:v>26.8</c:v>
                </c:pt>
                <c:pt idx="339">
                  <c:v>26.7</c:v>
                </c:pt>
                <c:pt idx="340">
                  <c:v>26.7</c:v>
                </c:pt>
                <c:pt idx="341">
                  <c:v>26.6</c:v>
                </c:pt>
                <c:pt idx="342">
                  <c:v>26.3</c:v>
                </c:pt>
                <c:pt idx="343">
                  <c:v>26.7</c:v>
                </c:pt>
                <c:pt idx="344">
                  <c:v>27.3</c:v>
                </c:pt>
                <c:pt idx="345">
                  <c:v>28.4</c:v>
                </c:pt>
                <c:pt idx="346">
                  <c:v>28.9</c:v>
                </c:pt>
                <c:pt idx="347">
                  <c:v>28.7</c:v>
                </c:pt>
                <c:pt idx="348">
                  <c:v>29.6</c:v>
                </c:pt>
                <c:pt idx="349">
                  <c:v>30.1</c:v>
                </c:pt>
                <c:pt idx="350">
                  <c:v>30.1</c:v>
                </c:pt>
                <c:pt idx="351">
                  <c:v>30.2</c:v>
                </c:pt>
                <c:pt idx="352">
                  <c:v>29.7</c:v>
                </c:pt>
                <c:pt idx="353">
                  <c:v>29.5</c:v>
                </c:pt>
                <c:pt idx="354">
                  <c:v>28.1</c:v>
                </c:pt>
                <c:pt idx="355">
                  <c:v>27.5</c:v>
                </c:pt>
                <c:pt idx="356">
                  <c:v>27.3</c:v>
                </c:pt>
                <c:pt idx="357">
                  <c:v>27.1</c:v>
                </c:pt>
                <c:pt idx="358">
                  <c:v>27</c:v>
                </c:pt>
                <c:pt idx="359">
                  <c:v>27.1</c:v>
                </c:pt>
                <c:pt idx="360">
                  <c:v>27</c:v>
                </c:pt>
                <c:pt idx="361">
                  <c:v>26.9</c:v>
                </c:pt>
                <c:pt idx="362">
                  <c:v>26.8</c:v>
                </c:pt>
                <c:pt idx="363">
                  <c:v>26.7</c:v>
                </c:pt>
                <c:pt idx="364">
                  <c:v>26.1</c:v>
                </c:pt>
                <c:pt idx="365">
                  <c:v>26.1</c:v>
                </c:pt>
                <c:pt idx="366">
                  <c:v>26.3</c:v>
                </c:pt>
                <c:pt idx="367">
                  <c:v>26.9</c:v>
                </c:pt>
                <c:pt idx="368">
                  <c:v>27.7</c:v>
                </c:pt>
                <c:pt idx="369">
                  <c:v>27.2</c:v>
                </c:pt>
                <c:pt idx="370">
                  <c:v>26.8</c:v>
                </c:pt>
                <c:pt idx="371">
                  <c:v>28.6</c:v>
                </c:pt>
                <c:pt idx="372">
                  <c:v>29.7</c:v>
                </c:pt>
                <c:pt idx="373">
                  <c:v>29.6</c:v>
                </c:pt>
                <c:pt idx="374">
                  <c:v>30</c:v>
                </c:pt>
                <c:pt idx="375">
                  <c:v>29.5</c:v>
                </c:pt>
                <c:pt idx="376">
                  <c:v>29.1</c:v>
                </c:pt>
                <c:pt idx="377">
                  <c:v>28.5</c:v>
                </c:pt>
                <c:pt idx="378">
                  <c:v>27.8</c:v>
                </c:pt>
                <c:pt idx="379">
                  <c:v>27.3</c:v>
                </c:pt>
                <c:pt idx="380">
                  <c:v>27.1</c:v>
                </c:pt>
                <c:pt idx="381">
                  <c:v>27.1</c:v>
                </c:pt>
                <c:pt idx="382">
                  <c:v>27.1</c:v>
                </c:pt>
                <c:pt idx="383">
                  <c:v>27.2</c:v>
                </c:pt>
                <c:pt idx="384">
                  <c:v>27.1</c:v>
                </c:pt>
                <c:pt idx="385">
                  <c:v>27</c:v>
                </c:pt>
                <c:pt idx="386">
                  <c:v>26.8</c:v>
                </c:pt>
                <c:pt idx="387">
                  <c:v>26.9</c:v>
                </c:pt>
                <c:pt idx="388">
                  <c:v>26.8</c:v>
                </c:pt>
                <c:pt idx="389">
                  <c:v>26.7</c:v>
                </c:pt>
                <c:pt idx="390">
                  <c:v>26.8</c:v>
                </c:pt>
                <c:pt idx="391">
                  <c:v>27.4</c:v>
                </c:pt>
                <c:pt idx="392">
                  <c:v>28.2</c:v>
                </c:pt>
                <c:pt idx="393">
                  <c:v>29</c:v>
                </c:pt>
                <c:pt idx="394">
                  <c:v>29</c:v>
                </c:pt>
                <c:pt idx="397">
                  <c:v>29.9</c:v>
                </c:pt>
                <c:pt idx="398">
                  <c:v>30.4</c:v>
                </c:pt>
                <c:pt idx="399">
                  <c:v>30</c:v>
                </c:pt>
                <c:pt idx="400">
                  <c:v>29.9</c:v>
                </c:pt>
                <c:pt idx="401">
                  <c:v>28.8</c:v>
                </c:pt>
                <c:pt idx="402">
                  <c:v>27.9</c:v>
                </c:pt>
                <c:pt idx="403">
                  <c:v>27.5</c:v>
                </c:pt>
                <c:pt idx="404">
                  <c:v>27.5</c:v>
                </c:pt>
                <c:pt idx="405">
                  <c:v>27.4</c:v>
                </c:pt>
                <c:pt idx="406">
                  <c:v>27.4</c:v>
                </c:pt>
                <c:pt idx="407">
                  <c:v>27.3</c:v>
                </c:pt>
                <c:pt idx="408">
                  <c:v>27.2</c:v>
                </c:pt>
                <c:pt idx="409">
                  <c:v>27</c:v>
                </c:pt>
                <c:pt idx="410">
                  <c:v>26.9</c:v>
                </c:pt>
                <c:pt idx="411">
                  <c:v>26.7</c:v>
                </c:pt>
                <c:pt idx="412">
                  <c:v>26.3</c:v>
                </c:pt>
                <c:pt idx="413">
                  <c:v>26.6</c:v>
                </c:pt>
                <c:pt idx="414">
                  <c:v>26.7</c:v>
                </c:pt>
                <c:pt idx="415">
                  <c:v>27.3</c:v>
                </c:pt>
                <c:pt idx="416">
                  <c:v>28</c:v>
                </c:pt>
                <c:pt idx="417">
                  <c:v>28.6</c:v>
                </c:pt>
                <c:pt idx="418">
                  <c:v>29.6</c:v>
                </c:pt>
                <c:pt idx="419">
                  <c:v>30</c:v>
                </c:pt>
                <c:pt idx="420">
                  <c:v>30.4</c:v>
                </c:pt>
                <c:pt idx="421">
                  <c:v>29.9</c:v>
                </c:pt>
                <c:pt idx="422">
                  <c:v>30.3</c:v>
                </c:pt>
                <c:pt idx="423">
                  <c:v>29.7</c:v>
                </c:pt>
                <c:pt idx="424">
                  <c:v>29.4</c:v>
                </c:pt>
                <c:pt idx="425">
                  <c:v>28.8</c:v>
                </c:pt>
                <c:pt idx="426">
                  <c:v>27.8</c:v>
                </c:pt>
                <c:pt idx="427">
                  <c:v>27.4</c:v>
                </c:pt>
                <c:pt idx="428">
                  <c:v>27.3</c:v>
                </c:pt>
                <c:pt idx="429">
                  <c:v>27.3</c:v>
                </c:pt>
                <c:pt idx="430">
                  <c:v>27.1</c:v>
                </c:pt>
                <c:pt idx="431">
                  <c:v>27.1</c:v>
                </c:pt>
                <c:pt idx="432">
                  <c:v>27.1</c:v>
                </c:pt>
                <c:pt idx="433">
                  <c:v>26.9</c:v>
                </c:pt>
                <c:pt idx="434">
                  <c:v>26.9</c:v>
                </c:pt>
                <c:pt idx="435">
                  <c:v>26.8</c:v>
                </c:pt>
                <c:pt idx="436">
                  <c:v>26.7</c:v>
                </c:pt>
                <c:pt idx="437">
                  <c:v>26.6</c:v>
                </c:pt>
                <c:pt idx="438">
                  <c:v>26.7</c:v>
                </c:pt>
                <c:pt idx="439">
                  <c:v>27</c:v>
                </c:pt>
                <c:pt idx="440">
                  <c:v>26.9</c:v>
                </c:pt>
                <c:pt idx="441">
                  <c:v>28.2</c:v>
                </c:pt>
                <c:pt idx="442">
                  <c:v>29.1</c:v>
                </c:pt>
                <c:pt idx="443">
                  <c:v>29.8</c:v>
                </c:pt>
                <c:pt idx="444">
                  <c:v>29.9</c:v>
                </c:pt>
                <c:pt idx="445">
                  <c:v>30.2</c:v>
                </c:pt>
                <c:pt idx="446">
                  <c:v>29.7</c:v>
                </c:pt>
                <c:pt idx="447">
                  <c:v>29.6</c:v>
                </c:pt>
                <c:pt idx="448">
                  <c:v>29.3</c:v>
                </c:pt>
                <c:pt idx="449">
                  <c:v>28.8</c:v>
                </c:pt>
                <c:pt idx="450">
                  <c:v>27.8</c:v>
                </c:pt>
                <c:pt idx="451">
                  <c:v>27.4</c:v>
                </c:pt>
                <c:pt idx="452">
                  <c:v>27.3</c:v>
                </c:pt>
                <c:pt idx="453">
                  <c:v>27.2</c:v>
                </c:pt>
                <c:pt idx="454">
                  <c:v>27.1</c:v>
                </c:pt>
                <c:pt idx="455">
                  <c:v>27.1</c:v>
                </c:pt>
                <c:pt idx="456">
                  <c:v>27.1</c:v>
                </c:pt>
                <c:pt idx="457">
                  <c:v>27</c:v>
                </c:pt>
                <c:pt idx="458">
                  <c:v>27</c:v>
                </c:pt>
                <c:pt idx="459">
                  <c:v>26.9</c:v>
                </c:pt>
                <c:pt idx="460">
                  <c:v>27</c:v>
                </c:pt>
                <c:pt idx="461">
                  <c:v>26.9</c:v>
                </c:pt>
                <c:pt idx="462">
                  <c:v>26.7</c:v>
                </c:pt>
                <c:pt idx="463">
                  <c:v>27.3</c:v>
                </c:pt>
                <c:pt idx="464">
                  <c:v>27.7</c:v>
                </c:pt>
                <c:pt idx="465">
                  <c:v>28.2</c:v>
                </c:pt>
                <c:pt idx="466">
                  <c:v>28.7</c:v>
                </c:pt>
                <c:pt idx="467">
                  <c:v>29.2</c:v>
                </c:pt>
                <c:pt idx="468">
                  <c:v>29.4</c:v>
                </c:pt>
                <c:pt idx="469">
                  <c:v>29.5</c:v>
                </c:pt>
                <c:pt idx="470">
                  <c:v>29.6</c:v>
                </c:pt>
                <c:pt idx="471">
                  <c:v>29.6</c:v>
                </c:pt>
                <c:pt idx="472">
                  <c:v>29.3</c:v>
                </c:pt>
                <c:pt idx="473">
                  <c:v>28.7</c:v>
                </c:pt>
                <c:pt idx="474">
                  <c:v>27.8</c:v>
                </c:pt>
                <c:pt idx="475">
                  <c:v>27.4</c:v>
                </c:pt>
                <c:pt idx="476">
                  <c:v>27.3</c:v>
                </c:pt>
                <c:pt idx="477">
                  <c:v>27.3</c:v>
                </c:pt>
                <c:pt idx="478">
                  <c:v>27.2</c:v>
                </c:pt>
                <c:pt idx="479">
                  <c:v>27.1</c:v>
                </c:pt>
                <c:pt idx="480">
                  <c:v>26.9</c:v>
                </c:pt>
                <c:pt idx="481">
                  <c:v>26.9</c:v>
                </c:pt>
                <c:pt idx="482">
                  <c:v>26.8</c:v>
                </c:pt>
                <c:pt idx="483">
                  <c:v>26.7</c:v>
                </c:pt>
                <c:pt idx="484">
                  <c:v>26.6</c:v>
                </c:pt>
                <c:pt idx="485">
                  <c:v>26.4</c:v>
                </c:pt>
                <c:pt idx="486">
                  <c:v>24.9</c:v>
                </c:pt>
                <c:pt idx="487">
                  <c:v>24.5</c:v>
                </c:pt>
                <c:pt idx="488">
                  <c:v>24.9</c:v>
                </c:pt>
                <c:pt idx="489">
                  <c:v>26.3</c:v>
                </c:pt>
                <c:pt idx="490">
                  <c:v>27.8</c:v>
                </c:pt>
                <c:pt idx="491">
                  <c:v>28.8</c:v>
                </c:pt>
                <c:pt idx="492">
                  <c:v>29.8</c:v>
                </c:pt>
                <c:pt idx="493">
                  <c:v>29.9</c:v>
                </c:pt>
                <c:pt idx="494">
                  <c:v>29.8</c:v>
                </c:pt>
                <c:pt idx="495">
                  <c:v>29.5</c:v>
                </c:pt>
                <c:pt idx="496">
                  <c:v>29.1</c:v>
                </c:pt>
                <c:pt idx="497">
                  <c:v>28.6</c:v>
                </c:pt>
                <c:pt idx="498">
                  <c:v>27.7</c:v>
                </c:pt>
                <c:pt idx="499">
                  <c:v>27.3</c:v>
                </c:pt>
                <c:pt idx="500">
                  <c:v>27.2</c:v>
                </c:pt>
                <c:pt idx="501">
                  <c:v>27.1</c:v>
                </c:pt>
                <c:pt idx="502">
                  <c:v>26.9</c:v>
                </c:pt>
                <c:pt idx="503">
                  <c:v>26.8</c:v>
                </c:pt>
                <c:pt idx="504">
                  <c:v>26.8</c:v>
                </c:pt>
                <c:pt idx="505">
                  <c:v>26.6</c:v>
                </c:pt>
                <c:pt idx="506">
                  <c:v>26.5</c:v>
                </c:pt>
                <c:pt idx="507">
                  <c:v>26.5</c:v>
                </c:pt>
                <c:pt idx="508">
                  <c:v>26.5</c:v>
                </c:pt>
                <c:pt idx="509">
                  <c:v>26.4</c:v>
                </c:pt>
                <c:pt idx="510">
                  <c:v>26.4</c:v>
                </c:pt>
                <c:pt idx="511">
                  <c:v>27.2</c:v>
                </c:pt>
                <c:pt idx="512">
                  <c:v>27.9</c:v>
                </c:pt>
                <c:pt idx="513">
                  <c:v>28.7</c:v>
                </c:pt>
                <c:pt idx="514">
                  <c:v>29.3</c:v>
                </c:pt>
                <c:pt idx="515">
                  <c:v>30.1</c:v>
                </c:pt>
                <c:pt idx="516">
                  <c:v>30.1</c:v>
                </c:pt>
                <c:pt idx="517">
                  <c:v>30.2</c:v>
                </c:pt>
                <c:pt idx="518">
                  <c:v>29.9</c:v>
                </c:pt>
                <c:pt idx="519">
                  <c:v>29.6</c:v>
                </c:pt>
                <c:pt idx="520">
                  <c:v>29.1</c:v>
                </c:pt>
                <c:pt idx="521">
                  <c:v>28.5</c:v>
                </c:pt>
                <c:pt idx="522">
                  <c:v>27.6</c:v>
                </c:pt>
                <c:pt idx="523">
                  <c:v>27.3</c:v>
                </c:pt>
                <c:pt idx="524">
                  <c:v>27.2</c:v>
                </c:pt>
                <c:pt idx="525">
                  <c:v>27.1</c:v>
                </c:pt>
                <c:pt idx="526">
                  <c:v>27.1</c:v>
                </c:pt>
                <c:pt idx="527">
                  <c:v>27.1</c:v>
                </c:pt>
                <c:pt idx="528">
                  <c:v>26.8</c:v>
                </c:pt>
                <c:pt idx="529">
                  <c:v>26.8</c:v>
                </c:pt>
                <c:pt idx="530">
                  <c:v>26.7</c:v>
                </c:pt>
                <c:pt idx="531">
                  <c:v>26.7</c:v>
                </c:pt>
                <c:pt idx="532">
                  <c:v>26.5</c:v>
                </c:pt>
                <c:pt idx="533">
                  <c:v>26.4</c:v>
                </c:pt>
                <c:pt idx="534">
                  <c:v>25.4</c:v>
                </c:pt>
                <c:pt idx="535">
                  <c:v>26.1</c:v>
                </c:pt>
                <c:pt idx="536">
                  <c:v>27.3</c:v>
                </c:pt>
                <c:pt idx="537">
                  <c:v>28.3</c:v>
                </c:pt>
                <c:pt idx="538">
                  <c:v>28.7</c:v>
                </c:pt>
                <c:pt idx="539">
                  <c:v>29.3</c:v>
                </c:pt>
                <c:pt idx="540">
                  <c:v>29.2</c:v>
                </c:pt>
                <c:pt idx="541">
                  <c:v>29.1</c:v>
                </c:pt>
                <c:pt idx="542">
                  <c:v>29.1</c:v>
                </c:pt>
                <c:pt idx="543">
                  <c:v>28.9</c:v>
                </c:pt>
                <c:pt idx="544">
                  <c:v>28.5</c:v>
                </c:pt>
                <c:pt idx="545">
                  <c:v>28.3</c:v>
                </c:pt>
                <c:pt idx="546">
                  <c:v>27.5</c:v>
                </c:pt>
                <c:pt idx="547">
                  <c:v>27</c:v>
                </c:pt>
                <c:pt idx="548">
                  <c:v>26.9</c:v>
                </c:pt>
                <c:pt idx="549">
                  <c:v>26.9</c:v>
                </c:pt>
                <c:pt idx="550">
                  <c:v>26.9</c:v>
                </c:pt>
                <c:pt idx="551">
                  <c:v>26.8</c:v>
                </c:pt>
                <c:pt idx="552">
                  <c:v>26.6</c:v>
                </c:pt>
                <c:pt idx="553">
                  <c:v>26.5</c:v>
                </c:pt>
                <c:pt idx="554">
                  <c:v>26.4</c:v>
                </c:pt>
                <c:pt idx="555">
                  <c:v>26.3</c:v>
                </c:pt>
                <c:pt idx="556">
                  <c:v>26.4</c:v>
                </c:pt>
                <c:pt idx="557">
                  <c:v>26.5</c:v>
                </c:pt>
                <c:pt idx="558">
                  <c:v>26.5</c:v>
                </c:pt>
                <c:pt idx="559">
                  <c:v>26.4</c:v>
                </c:pt>
                <c:pt idx="560">
                  <c:v>27.5</c:v>
                </c:pt>
                <c:pt idx="561">
                  <c:v>28.3</c:v>
                </c:pt>
                <c:pt idx="562">
                  <c:v>29.1</c:v>
                </c:pt>
                <c:pt idx="563">
                  <c:v>28.9</c:v>
                </c:pt>
                <c:pt idx="564">
                  <c:v>29.5</c:v>
                </c:pt>
                <c:pt idx="565">
                  <c:v>29.5</c:v>
                </c:pt>
                <c:pt idx="566">
                  <c:v>29.5</c:v>
                </c:pt>
                <c:pt idx="567">
                  <c:v>29.5</c:v>
                </c:pt>
                <c:pt idx="568">
                  <c:v>29.2</c:v>
                </c:pt>
                <c:pt idx="569">
                  <c:v>28.2</c:v>
                </c:pt>
                <c:pt idx="570">
                  <c:v>27.7</c:v>
                </c:pt>
                <c:pt idx="571">
                  <c:v>27.3</c:v>
                </c:pt>
                <c:pt idx="572">
                  <c:v>27.2</c:v>
                </c:pt>
                <c:pt idx="573">
                  <c:v>27.1</c:v>
                </c:pt>
                <c:pt idx="574">
                  <c:v>27</c:v>
                </c:pt>
                <c:pt idx="575">
                  <c:v>27</c:v>
                </c:pt>
                <c:pt idx="576">
                  <c:v>26.9</c:v>
                </c:pt>
                <c:pt idx="577">
                  <c:v>26.8</c:v>
                </c:pt>
                <c:pt idx="578">
                  <c:v>26.8</c:v>
                </c:pt>
                <c:pt idx="579">
                  <c:v>26.6</c:v>
                </c:pt>
                <c:pt idx="658">
                  <c:v>29.7</c:v>
                </c:pt>
                <c:pt idx="659">
                  <c:v>30.1</c:v>
                </c:pt>
                <c:pt idx="660">
                  <c:v>30.4</c:v>
                </c:pt>
                <c:pt idx="661">
                  <c:v>30.6</c:v>
                </c:pt>
                <c:pt idx="662">
                  <c:v>30.4</c:v>
                </c:pt>
                <c:pt idx="663">
                  <c:v>30.4</c:v>
                </c:pt>
                <c:pt idx="664">
                  <c:v>30.4</c:v>
                </c:pt>
                <c:pt idx="665">
                  <c:v>29</c:v>
                </c:pt>
                <c:pt idx="666">
                  <c:v>27.9</c:v>
                </c:pt>
                <c:pt idx="667">
                  <c:v>27.7</c:v>
                </c:pt>
                <c:pt idx="668">
                  <c:v>27.6</c:v>
                </c:pt>
                <c:pt idx="669">
                  <c:v>27.5</c:v>
                </c:pt>
                <c:pt idx="670">
                  <c:v>27.3</c:v>
                </c:pt>
                <c:pt idx="671">
                  <c:v>27.3</c:v>
                </c:pt>
                <c:pt idx="672">
                  <c:v>27.2</c:v>
                </c:pt>
                <c:pt idx="673">
                  <c:v>27.2</c:v>
                </c:pt>
                <c:pt idx="674">
                  <c:v>27.1</c:v>
                </c:pt>
                <c:pt idx="675">
                  <c:v>27.1</c:v>
                </c:pt>
                <c:pt idx="676">
                  <c:v>26.9</c:v>
                </c:pt>
                <c:pt idx="677">
                  <c:v>26.8</c:v>
                </c:pt>
                <c:pt idx="678">
                  <c:v>26.4</c:v>
                </c:pt>
                <c:pt idx="679">
                  <c:v>26.3</c:v>
                </c:pt>
                <c:pt idx="680">
                  <c:v>27.2</c:v>
                </c:pt>
                <c:pt idx="681">
                  <c:v>28.4</c:v>
                </c:pt>
                <c:pt idx="682">
                  <c:v>29.4</c:v>
                </c:pt>
                <c:pt idx="683">
                  <c:v>29.8</c:v>
                </c:pt>
                <c:pt idx="684">
                  <c:v>30</c:v>
                </c:pt>
                <c:pt idx="685">
                  <c:v>30.2</c:v>
                </c:pt>
                <c:pt idx="686">
                  <c:v>30.6</c:v>
                </c:pt>
                <c:pt idx="687">
                  <c:v>30.3</c:v>
                </c:pt>
                <c:pt idx="688">
                  <c:v>30.1</c:v>
                </c:pt>
                <c:pt idx="689">
                  <c:v>29.4</c:v>
                </c:pt>
                <c:pt idx="690">
                  <c:v>28.1</c:v>
                </c:pt>
                <c:pt idx="691">
                  <c:v>27.7</c:v>
                </c:pt>
                <c:pt idx="692">
                  <c:v>27.6</c:v>
                </c:pt>
                <c:pt idx="693">
                  <c:v>27.4</c:v>
                </c:pt>
                <c:pt idx="694">
                  <c:v>27.3</c:v>
                </c:pt>
                <c:pt idx="695">
                  <c:v>27.1</c:v>
                </c:pt>
                <c:pt idx="696">
                  <c:v>27</c:v>
                </c:pt>
                <c:pt idx="697">
                  <c:v>26.9</c:v>
                </c:pt>
                <c:pt idx="698">
                  <c:v>26.8</c:v>
                </c:pt>
                <c:pt idx="699">
                  <c:v>26.8</c:v>
                </c:pt>
                <c:pt idx="700">
                  <c:v>26.8</c:v>
                </c:pt>
                <c:pt idx="701">
                  <c:v>26.7</c:v>
                </c:pt>
                <c:pt idx="702">
                  <c:v>26.6</c:v>
                </c:pt>
                <c:pt idx="703">
                  <c:v>27.2</c:v>
                </c:pt>
                <c:pt idx="704">
                  <c:v>27.5</c:v>
                </c:pt>
                <c:pt idx="706">
                  <c:v>29</c:v>
                </c:pt>
                <c:pt idx="707">
                  <c:v>29.9</c:v>
                </c:pt>
                <c:pt idx="708">
                  <c:v>30.2</c:v>
                </c:pt>
                <c:pt idx="709">
                  <c:v>30.2</c:v>
                </c:pt>
                <c:pt idx="710">
                  <c:v>30.1</c:v>
                </c:pt>
                <c:pt idx="711">
                  <c:v>29.8</c:v>
                </c:pt>
                <c:pt idx="712">
                  <c:v>29.4</c:v>
                </c:pt>
                <c:pt idx="713">
                  <c:v>28.9</c:v>
                </c:pt>
                <c:pt idx="714">
                  <c:v>27.9</c:v>
                </c:pt>
                <c:pt idx="715">
                  <c:v>27.5</c:v>
                </c:pt>
                <c:pt idx="716">
                  <c:v>27.1</c:v>
                </c:pt>
                <c:pt idx="717">
                  <c:v>27.1</c:v>
                </c:pt>
                <c:pt idx="718">
                  <c:v>27.1</c:v>
                </c:pt>
                <c:pt idx="719">
                  <c:v>27.1</c:v>
                </c:pt>
                <c:pt idx="720">
                  <c:v>27.1</c:v>
                </c:pt>
                <c:pt idx="721">
                  <c:v>26.9</c:v>
                </c:pt>
                <c:pt idx="722">
                  <c:v>26.8</c:v>
                </c:pt>
                <c:pt idx="723">
                  <c:v>26.8</c:v>
                </c:pt>
                <c:pt idx="724">
                  <c:v>26.8</c:v>
                </c:pt>
                <c:pt idx="725">
                  <c:v>26.7</c:v>
                </c:pt>
                <c:pt idx="726">
                  <c:v>26.6</c:v>
                </c:pt>
                <c:pt idx="727">
                  <c:v>25.9</c:v>
                </c:pt>
                <c:pt idx="728">
                  <c:v>26.1</c:v>
                </c:pt>
                <c:pt idx="729">
                  <c:v>27.8</c:v>
                </c:pt>
                <c:pt idx="730">
                  <c:v>29.2</c:v>
                </c:pt>
                <c:pt idx="731">
                  <c:v>30</c:v>
                </c:pt>
                <c:pt idx="732">
                  <c:v>30.2</c:v>
                </c:pt>
                <c:pt idx="733">
                  <c:v>30</c:v>
                </c:pt>
                <c:pt idx="734">
                  <c:v>30.1</c:v>
                </c:pt>
                <c:pt idx="735">
                  <c:v>29.8</c:v>
                </c:pt>
                <c:pt idx="736">
                  <c:v>29.5</c:v>
                </c:pt>
                <c:pt idx="737">
                  <c:v>29.1</c:v>
                </c:pt>
                <c:pt idx="738">
                  <c:v>28.1</c:v>
                </c:pt>
                <c:pt idx="739">
                  <c:v>27.7</c:v>
                </c:pt>
                <c:pt idx="740">
                  <c:v>27.5</c:v>
                </c:pt>
                <c:pt idx="741">
                  <c:v>27.4</c:v>
                </c:pt>
                <c:pt idx="742">
                  <c:v>27.3</c:v>
                </c:pt>
                <c:pt idx="743">
                  <c:v>27.3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C94-4700-9309-3C82529FCCF2}"/>
            </c:ext>
          </c:extLst>
        </c:ser>
        <c:marker val="1"/>
        <c:axId val="161671040"/>
        <c:axId val="160579584"/>
      </c:lineChart>
      <c:catAx>
        <c:axId val="161671040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579584"/>
        <c:crosses val="autoZero"/>
        <c:lblAlgn val="ctr"/>
        <c:lblOffset val="100"/>
        <c:tickLblSkip val="24"/>
        <c:tickMarkSkip val="24"/>
      </c:catAx>
      <c:valAx>
        <c:axId val="160579584"/>
        <c:scaling>
          <c:orientation val="minMax"/>
          <c:max val="44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(°C)</a:t>
                </a:r>
              </a:p>
            </c:rich>
          </c:tx>
          <c:layout>
            <c:manualLayout>
              <c:xMode val="edge"/>
              <c:yMode val="edge"/>
              <c:x val="2.1462436007380268E-2"/>
              <c:y val="0.4323548537404268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671040"/>
        <c:crosses val="autoZero"/>
        <c:crossBetween val="midCat"/>
        <c:majorUnit val="4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400878355552105"/>
          <c:y val="0.93013779140167419"/>
          <c:w val="0.33064005613159725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 Ozônio (médias móveis</a:t>
            </a:r>
            <a:r>
              <a:rPr lang="pt-BR" sz="1200" b="1" baseline="0"/>
              <a:t> de 8 horas</a:t>
            </a:r>
            <a:r>
              <a:rPr lang="pt-BR" sz="1200" b="1"/>
              <a:t>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</a:p>
        </c:rich>
      </c:tx>
      <c:layout>
        <c:manualLayout>
          <c:xMode val="edge"/>
          <c:yMode val="edge"/>
          <c:x val="0.28908059930008773"/>
          <c:y val="5.185773688401310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Ozônio [µg/m³] - Máxima média móvel do dia</c:v>
          </c:tx>
          <c:spPr>
            <a:ln w="12700">
              <a:solidFill>
                <a:srgbClr val="0000CC"/>
              </a:solidFill>
            </a:ln>
          </c:spPr>
          <c:marker>
            <c:symbol val="diamond"/>
            <c:size val="4"/>
            <c:spPr>
              <a:solidFill>
                <a:srgbClr val="0000CC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'CALC. O3'!$A$13:$A$43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O3'!$D$13:$D$43</c:f>
              <c:numCache>
                <c:formatCode>0.00</c:formatCode>
                <c:ptCount val="31"/>
                <c:pt idx="0">
                  <c:v>48.442183349999993</c:v>
                </c:pt>
                <c:pt idx="1">
                  <c:v>40.564878759999999</c:v>
                </c:pt>
                <c:pt idx="2">
                  <c:v>36.850618769972996</c:v>
                </c:pt>
                <c:pt idx="3">
                  <c:v>34.078721999999999</c:v>
                </c:pt>
                <c:pt idx="4">
                  <c:v>37.856180340000002</c:v>
                </c:pt>
                <c:pt idx="5">
                  <c:v>39.764108789999995</c:v>
                </c:pt>
                <c:pt idx="6">
                  <c:v>33.485944230000001</c:v>
                </c:pt>
                <c:pt idx="7">
                  <c:v>39.088797395126996</c:v>
                </c:pt>
                <c:pt idx="8">
                  <c:v>41.496843809999994</c:v>
                </c:pt>
                <c:pt idx="9">
                  <c:v>40.568078639999996</c:v>
                </c:pt>
                <c:pt idx="10">
                  <c:v>41.391247769999993</c:v>
                </c:pt>
                <c:pt idx="11">
                  <c:v>55.305925949999995</c:v>
                </c:pt>
                <c:pt idx="12">
                  <c:v>53.985975449999998</c:v>
                </c:pt>
                <c:pt idx="13">
                  <c:v>48.262190099999998</c:v>
                </c:pt>
                <c:pt idx="14">
                  <c:v>44.458332749999997</c:v>
                </c:pt>
                <c:pt idx="15">
                  <c:v>41.336049839999994</c:v>
                </c:pt>
                <c:pt idx="16">
                  <c:v>38.957087214444002</c:v>
                </c:pt>
                <c:pt idx="17">
                  <c:v>39.576915809999996</c:v>
                </c:pt>
                <c:pt idx="18">
                  <c:v>44.611926990000001</c:v>
                </c:pt>
                <c:pt idx="19">
                  <c:v>47.986200450000005</c:v>
                </c:pt>
                <c:pt idx="20">
                  <c:v>41.098458749999999</c:v>
                </c:pt>
                <c:pt idx="21">
                  <c:v>46.493456429999995</c:v>
                </c:pt>
                <c:pt idx="22">
                  <c:v>45.389497829999996</c:v>
                </c:pt>
                <c:pt idx="23">
                  <c:v>44.191942739999988</c:v>
                </c:pt>
                <c:pt idx="24">
                  <c:v>48.854833955021995</c:v>
                </c:pt>
                <c:pt idx="25">
                  <c:v>52.434674345972994</c:v>
                </c:pt>
                <c:pt idx="26">
                  <c:v>44.49582294406499</c:v>
                </c:pt>
                <c:pt idx="27">
                  <c:v>55.34070088589101</c:v>
                </c:pt>
                <c:pt idx="28">
                  <c:v>54.929140079999996</c:v>
                </c:pt>
                <c:pt idx="29">
                  <c:v>42.962503131428562</c:v>
                </c:pt>
                <c:pt idx="30">
                  <c:v>44.26154013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2C8-4CDC-894D-750BDD677554}"/>
            </c:ext>
          </c:extLst>
        </c:ser>
        <c:ser>
          <c:idx val="1"/>
          <c:order val="1"/>
          <c:tx>
            <c:strRef>
              <c:f>'CALC. O3'!$P$10:$P$12</c:f>
              <c:strCache>
                <c:ptCount val="1"/>
                <c:pt idx="0">
                  <c:v>Padrão Intermediário I (CONAMA 491/18) - 140 µg/m³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O3'!$A$13:$A$43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O3'!$P$13:$P$43</c:f>
              <c:numCache>
                <c:formatCode>General</c:formatCode>
                <c:ptCount val="31"/>
                <c:pt idx="0">
                  <c:v>140</c:v>
                </c:pt>
                <c:pt idx="1">
                  <c:v>140</c:v>
                </c:pt>
                <c:pt idx="2">
                  <c:v>140</c:v>
                </c:pt>
                <c:pt idx="3">
                  <c:v>140</c:v>
                </c:pt>
                <c:pt idx="4">
                  <c:v>140</c:v>
                </c:pt>
                <c:pt idx="5">
                  <c:v>140</c:v>
                </c:pt>
                <c:pt idx="6">
                  <c:v>140</c:v>
                </c:pt>
                <c:pt idx="7">
                  <c:v>140</c:v>
                </c:pt>
                <c:pt idx="8">
                  <c:v>140</c:v>
                </c:pt>
                <c:pt idx="9">
                  <c:v>140</c:v>
                </c:pt>
                <c:pt idx="10">
                  <c:v>140</c:v>
                </c:pt>
                <c:pt idx="11">
                  <c:v>140</c:v>
                </c:pt>
                <c:pt idx="12">
                  <c:v>140</c:v>
                </c:pt>
                <c:pt idx="13">
                  <c:v>140</c:v>
                </c:pt>
                <c:pt idx="14">
                  <c:v>140</c:v>
                </c:pt>
                <c:pt idx="15">
                  <c:v>140</c:v>
                </c:pt>
                <c:pt idx="16">
                  <c:v>140</c:v>
                </c:pt>
                <c:pt idx="17">
                  <c:v>140</c:v>
                </c:pt>
                <c:pt idx="18">
                  <c:v>140</c:v>
                </c:pt>
                <c:pt idx="19">
                  <c:v>140</c:v>
                </c:pt>
                <c:pt idx="20">
                  <c:v>140</c:v>
                </c:pt>
                <c:pt idx="21">
                  <c:v>140</c:v>
                </c:pt>
                <c:pt idx="22">
                  <c:v>140</c:v>
                </c:pt>
                <c:pt idx="23">
                  <c:v>140</c:v>
                </c:pt>
                <c:pt idx="24">
                  <c:v>140</c:v>
                </c:pt>
                <c:pt idx="25">
                  <c:v>140</c:v>
                </c:pt>
                <c:pt idx="26">
                  <c:v>140</c:v>
                </c:pt>
                <c:pt idx="27">
                  <c:v>140</c:v>
                </c:pt>
                <c:pt idx="28">
                  <c:v>140</c:v>
                </c:pt>
                <c:pt idx="29">
                  <c:v>140</c:v>
                </c:pt>
                <c:pt idx="30">
                  <c:v>140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C8-4CDC-894D-750BDD677554}"/>
            </c:ext>
          </c:extLst>
        </c:ser>
        <c:marker val="1"/>
        <c:axId val="173947136"/>
        <c:axId val="174232320"/>
      </c:lineChart>
      <c:catAx>
        <c:axId val="173947136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74232320"/>
        <c:crosses val="autoZero"/>
        <c:lblAlgn val="ctr"/>
        <c:lblOffset val="100"/>
        <c:tickLblSkip val="1"/>
        <c:tickMarkSkip val="1"/>
      </c:catAx>
      <c:valAx>
        <c:axId val="174232320"/>
        <c:scaling>
          <c:orientation val="minMax"/>
          <c:max val="18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2.6070756780402451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73947136"/>
        <c:crosses val="autoZero"/>
        <c:crossBetween val="midCat"/>
        <c:majorUnit val="20"/>
        <c:minorUnit val="5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Umidade Relativa do Ar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40319762999922032"/>
          <c:y val="4.269718546618529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56071827669E-2"/>
          <c:y val="0.18841627971699465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Umidade Relativa do Ar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Parâmetros!$M$2:$M$745</c:f>
              <c:numCache>
                <c:formatCode>General</c:formatCode>
                <c:ptCount val="744"/>
                <c:pt idx="0">
                  <c:v>69.2</c:v>
                </c:pt>
                <c:pt idx="1">
                  <c:v>68.400000000000006</c:v>
                </c:pt>
                <c:pt idx="2">
                  <c:v>68.599999999999994</c:v>
                </c:pt>
                <c:pt idx="3">
                  <c:v>68.3</c:v>
                </c:pt>
                <c:pt idx="4">
                  <c:v>69.900000000000006</c:v>
                </c:pt>
                <c:pt idx="5">
                  <c:v>73.400000000000006</c:v>
                </c:pt>
                <c:pt idx="6">
                  <c:v>73</c:v>
                </c:pt>
                <c:pt idx="7">
                  <c:v>70.2</c:v>
                </c:pt>
                <c:pt idx="8">
                  <c:v>65.7</c:v>
                </c:pt>
                <c:pt idx="9">
                  <c:v>51.5</c:v>
                </c:pt>
                <c:pt idx="10">
                  <c:v>53.6</c:v>
                </c:pt>
                <c:pt idx="11">
                  <c:v>55.3</c:v>
                </c:pt>
                <c:pt idx="12">
                  <c:v>56</c:v>
                </c:pt>
                <c:pt idx="13">
                  <c:v>57</c:v>
                </c:pt>
                <c:pt idx="14">
                  <c:v>57</c:v>
                </c:pt>
                <c:pt idx="15">
                  <c:v>59.8</c:v>
                </c:pt>
                <c:pt idx="16">
                  <c:v>62.7</c:v>
                </c:pt>
                <c:pt idx="17">
                  <c:v>66.099999999999994</c:v>
                </c:pt>
                <c:pt idx="18">
                  <c:v>70.099999999999994</c:v>
                </c:pt>
                <c:pt idx="19">
                  <c:v>71.8</c:v>
                </c:pt>
                <c:pt idx="20">
                  <c:v>71.8</c:v>
                </c:pt>
                <c:pt idx="21">
                  <c:v>72.2</c:v>
                </c:pt>
                <c:pt idx="22">
                  <c:v>72.900000000000006</c:v>
                </c:pt>
                <c:pt idx="23">
                  <c:v>74</c:v>
                </c:pt>
                <c:pt idx="24">
                  <c:v>73</c:v>
                </c:pt>
                <c:pt idx="25">
                  <c:v>71.400000000000006</c:v>
                </c:pt>
                <c:pt idx="26">
                  <c:v>72</c:v>
                </c:pt>
                <c:pt idx="27">
                  <c:v>74.5</c:v>
                </c:pt>
                <c:pt idx="28">
                  <c:v>72.599999999999994</c:v>
                </c:pt>
                <c:pt idx="29">
                  <c:v>73.5</c:v>
                </c:pt>
                <c:pt idx="30">
                  <c:v>71.7</c:v>
                </c:pt>
                <c:pt idx="31">
                  <c:v>68</c:v>
                </c:pt>
                <c:pt idx="32">
                  <c:v>64.3</c:v>
                </c:pt>
                <c:pt idx="33">
                  <c:v>61.7</c:v>
                </c:pt>
                <c:pt idx="34">
                  <c:v>58.5</c:v>
                </c:pt>
                <c:pt idx="35">
                  <c:v>56.1</c:v>
                </c:pt>
                <c:pt idx="36">
                  <c:v>52.8</c:v>
                </c:pt>
                <c:pt idx="37">
                  <c:v>54.4</c:v>
                </c:pt>
                <c:pt idx="38">
                  <c:v>57.6</c:v>
                </c:pt>
                <c:pt idx="39">
                  <c:v>57.5</c:v>
                </c:pt>
                <c:pt idx="40">
                  <c:v>60.8</c:v>
                </c:pt>
                <c:pt idx="41">
                  <c:v>65.599999999999994</c:v>
                </c:pt>
                <c:pt idx="42">
                  <c:v>70.5</c:v>
                </c:pt>
                <c:pt idx="43">
                  <c:v>73.3</c:v>
                </c:pt>
                <c:pt idx="44">
                  <c:v>74.7</c:v>
                </c:pt>
                <c:pt idx="45">
                  <c:v>74.900000000000006</c:v>
                </c:pt>
                <c:pt idx="46">
                  <c:v>74.7</c:v>
                </c:pt>
                <c:pt idx="47">
                  <c:v>75.5</c:v>
                </c:pt>
                <c:pt idx="48">
                  <c:v>75.400000000000006</c:v>
                </c:pt>
                <c:pt idx="49">
                  <c:v>75.900000000000006</c:v>
                </c:pt>
                <c:pt idx="50">
                  <c:v>75.5</c:v>
                </c:pt>
                <c:pt idx="51">
                  <c:v>74.8</c:v>
                </c:pt>
                <c:pt idx="52">
                  <c:v>76.900000000000006</c:v>
                </c:pt>
                <c:pt idx="53">
                  <c:v>76.5</c:v>
                </c:pt>
                <c:pt idx="54">
                  <c:v>75.2</c:v>
                </c:pt>
                <c:pt idx="55">
                  <c:v>76.8</c:v>
                </c:pt>
                <c:pt idx="56">
                  <c:v>71.900000000000006</c:v>
                </c:pt>
                <c:pt idx="57">
                  <c:v>65.2</c:v>
                </c:pt>
                <c:pt idx="58">
                  <c:v>64.7</c:v>
                </c:pt>
                <c:pt idx="59">
                  <c:v>63</c:v>
                </c:pt>
                <c:pt idx="60">
                  <c:v>59.2</c:v>
                </c:pt>
                <c:pt idx="61">
                  <c:v>59.5</c:v>
                </c:pt>
                <c:pt idx="64">
                  <c:v>65.099999999999994</c:v>
                </c:pt>
                <c:pt idx="65">
                  <c:v>69.2</c:v>
                </c:pt>
                <c:pt idx="66">
                  <c:v>73.3</c:v>
                </c:pt>
                <c:pt idx="67">
                  <c:v>75.3</c:v>
                </c:pt>
                <c:pt idx="68">
                  <c:v>75.8</c:v>
                </c:pt>
                <c:pt idx="69">
                  <c:v>76.7</c:v>
                </c:pt>
                <c:pt idx="70">
                  <c:v>76.8</c:v>
                </c:pt>
                <c:pt idx="71">
                  <c:v>76.5</c:v>
                </c:pt>
                <c:pt idx="72">
                  <c:v>76.8</c:v>
                </c:pt>
                <c:pt idx="73">
                  <c:v>76.2</c:v>
                </c:pt>
                <c:pt idx="74">
                  <c:v>77.8</c:v>
                </c:pt>
                <c:pt idx="75">
                  <c:v>79.5</c:v>
                </c:pt>
                <c:pt idx="76">
                  <c:v>77.3</c:v>
                </c:pt>
                <c:pt idx="77">
                  <c:v>76.3</c:v>
                </c:pt>
                <c:pt idx="78">
                  <c:v>75.8</c:v>
                </c:pt>
                <c:pt idx="79">
                  <c:v>73.3</c:v>
                </c:pt>
                <c:pt idx="80">
                  <c:v>69.5</c:v>
                </c:pt>
                <c:pt idx="81">
                  <c:v>64.900000000000006</c:v>
                </c:pt>
                <c:pt idx="82">
                  <c:v>71.599999999999994</c:v>
                </c:pt>
                <c:pt idx="83">
                  <c:v>60.5</c:v>
                </c:pt>
                <c:pt idx="84">
                  <c:v>58.4</c:v>
                </c:pt>
                <c:pt idx="85">
                  <c:v>58.5</c:v>
                </c:pt>
                <c:pt idx="86">
                  <c:v>59.9</c:v>
                </c:pt>
                <c:pt idx="87">
                  <c:v>59.1</c:v>
                </c:pt>
                <c:pt idx="88">
                  <c:v>58.9</c:v>
                </c:pt>
                <c:pt idx="89">
                  <c:v>64.5</c:v>
                </c:pt>
                <c:pt idx="90">
                  <c:v>71.599999999999994</c:v>
                </c:pt>
                <c:pt idx="91">
                  <c:v>75.5</c:v>
                </c:pt>
                <c:pt idx="92">
                  <c:v>75.8</c:v>
                </c:pt>
                <c:pt idx="93">
                  <c:v>74.400000000000006</c:v>
                </c:pt>
                <c:pt idx="94">
                  <c:v>74.900000000000006</c:v>
                </c:pt>
                <c:pt idx="95">
                  <c:v>75.599999999999994</c:v>
                </c:pt>
                <c:pt idx="96">
                  <c:v>75.2</c:v>
                </c:pt>
                <c:pt idx="97">
                  <c:v>74.3</c:v>
                </c:pt>
                <c:pt idx="98">
                  <c:v>73.8</c:v>
                </c:pt>
                <c:pt idx="99">
                  <c:v>73.5</c:v>
                </c:pt>
                <c:pt idx="100">
                  <c:v>73.5</c:v>
                </c:pt>
                <c:pt idx="101">
                  <c:v>72.900000000000006</c:v>
                </c:pt>
                <c:pt idx="102">
                  <c:v>71.400000000000006</c:v>
                </c:pt>
                <c:pt idx="103">
                  <c:v>69.400000000000006</c:v>
                </c:pt>
                <c:pt idx="104">
                  <c:v>66.2</c:v>
                </c:pt>
                <c:pt idx="105">
                  <c:v>62.8</c:v>
                </c:pt>
                <c:pt idx="106">
                  <c:v>58.8</c:v>
                </c:pt>
                <c:pt idx="107">
                  <c:v>57.3</c:v>
                </c:pt>
                <c:pt idx="108">
                  <c:v>60.1</c:v>
                </c:pt>
                <c:pt idx="109">
                  <c:v>57.1</c:v>
                </c:pt>
                <c:pt idx="110">
                  <c:v>57.8</c:v>
                </c:pt>
                <c:pt idx="111">
                  <c:v>63</c:v>
                </c:pt>
                <c:pt idx="112">
                  <c:v>64.099999999999994</c:v>
                </c:pt>
                <c:pt idx="113">
                  <c:v>66.8</c:v>
                </c:pt>
                <c:pt idx="114">
                  <c:v>70.400000000000006</c:v>
                </c:pt>
                <c:pt idx="115">
                  <c:v>72.5</c:v>
                </c:pt>
                <c:pt idx="116">
                  <c:v>72.5</c:v>
                </c:pt>
                <c:pt idx="117">
                  <c:v>74.5</c:v>
                </c:pt>
                <c:pt idx="118">
                  <c:v>73.099999999999994</c:v>
                </c:pt>
                <c:pt idx="119">
                  <c:v>73.900000000000006</c:v>
                </c:pt>
                <c:pt idx="120">
                  <c:v>74.2</c:v>
                </c:pt>
                <c:pt idx="121">
                  <c:v>73.7</c:v>
                </c:pt>
                <c:pt idx="122">
                  <c:v>74.400000000000006</c:v>
                </c:pt>
                <c:pt idx="123">
                  <c:v>74.099999999999994</c:v>
                </c:pt>
                <c:pt idx="124">
                  <c:v>74</c:v>
                </c:pt>
                <c:pt idx="125">
                  <c:v>74.900000000000006</c:v>
                </c:pt>
                <c:pt idx="126">
                  <c:v>74.099999999999994</c:v>
                </c:pt>
                <c:pt idx="127">
                  <c:v>72.099999999999994</c:v>
                </c:pt>
                <c:pt idx="128">
                  <c:v>68.400000000000006</c:v>
                </c:pt>
                <c:pt idx="129">
                  <c:v>70.2</c:v>
                </c:pt>
                <c:pt idx="130">
                  <c:v>66.2</c:v>
                </c:pt>
                <c:pt idx="131">
                  <c:v>62.1</c:v>
                </c:pt>
                <c:pt idx="132">
                  <c:v>64.900000000000006</c:v>
                </c:pt>
                <c:pt idx="133">
                  <c:v>66.7</c:v>
                </c:pt>
                <c:pt idx="134">
                  <c:v>63.8</c:v>
                </c:pt>
                <c:pt idx="135">
                  <c:v>66.3</c:v>
                </c:pt>
                <c:pt idx="136">
                  <c:v>67.5</c:v>
                </c:pt>
                <c:pt idx="137">
                  <c:v>69.2</c:v>
                </c:pt>
                <c:pt idx="138">
                  <c:v>70.3</c:v>
                </c:pt>
                <c:pt idx="139">
                  <c:v>73.2</c:v>
                </c:pt>
                <c:pt idx="140">
                  <c:v>75.400000000000006</c:v>
                </c:pt>
                <c:pt idx="141">
                  <c:v>75.2</c:v>
                </c:pt>
                <c:pt idx="142">
                  <c:v>74.599999999999994</c:v>
                </c:pt>
                <c:pt idx="143">
                  <c:v>75.5</c:v>
                </c:pt>
                <c:pt idx="144">
                  <c:v>75</c:v>
                </c:pt>
                <c:pt idx="145">
                  <c:v>75</c:v>
                </c:pt>
                <c:pt idx="146">
                  <c:v>75.2</c:v>
                </c:pt>
                <c:pt idx="147">
                  <c:v>75.5</c:v>
                </c:pt>
                <c:pt idx="148">
                  <c:v>77.400000000000006</c:v>
                </c:pt>
                <c:pt idx="149">
                  <c:v>74.099999999999994</c:v>
                </c:pt>
                <c:pt idx="150">
                  <c:v>75</c:v>
                </c:pt>
                <c:pt idx="151">
                  <c:v>73.2</c:v>
                </c:pt>
                <c:pt idx="152">
                  <c:v>66.400000000000006</c:v>
                </c:pt>
                <c:pt idx="153">
                  <c:v>60.8</c:v>
                </c:pt>
                <c:pt idx="154">
                  <c:v>64.599999999999994</c:v>
                </c:pt>
                <c:pt idx="155">
                  <c:v>65.099999999999994</c:v>
                </c:pt>
                <c:pt idx="156">
                  <c:v>59.3</c:v>
                </c:pt>
                <c:pt idx="157">
                  <c:v>59.5</c:v>
                </c:pt>
                <c:pt idx="158">
                  <c:v>59.6</c:v>
                </c:pt>
                <c:pt idx="159">
                  <c:v>59.9</c:v>
                </c:pt>
                <c:pt idx="160">
                  <c:v>62.5</c:v>
                </c:pt>
                <c:pt idx="161">
                  <c:v>67.2</c:v>
                </c:pt>
                <c:pt idx="162">
                  <c:v>71.900000000000006</c:v>
                </c:pt>
                <c:pt idx="163">
                  <c:v>74</c:v>
                </c:pt>
                <c:pt idx="164">
                  <c:v>73.900000000000006</c:v>
                </c:pt>
                <c:pt idx="165">
                  <c:v>74.099999999999994</c:v>
                </c:pt>
                <c:pt idx="166">
                  <c:v>73.8</c:v>
                </c:pt>
                <c:pt idx="167">
                  <c:v>72.7</c:v>
                </c:pt>
                <c:pt idx="168">
                  <c:v>72.5</c:v>
                </c:pt>
                <c:pt idx="169">
                  <c:v>71.2</c:v>
                </c:pt>
                <c:pt idx="170">
                  <c:v>72.3</c:v>
                </c:pt>
                <c:pt idx="171">
                  <c:v>70.400000000000006</c:v>
                </c:pt>
                <c:pt idx="172">
                  <c:v>69.400000000000006</c:v>
                </c:pt>
                <c:pt idx="173">
                  <c:v>68.400000000000006</c:v>
                </c:pt>
                <c:pt idx="178">
                  <c:v>50.9</c:v>
                </c:pt>
                <c:pt idx="179">
                  <c:v>50.9</c:v>
                </c:pt>
                <c:pt idx="180">
                  <c:v>44.2</c:v>
                </c:pt>
                <c:pt idx="181">
                  <c:v>49.2</c:v>
                </c:pt>
                <c:pt idx="182">
                  <c:v>49.8</c:v>
                </c:pt>
                <c:pt idx="183">
                  <c:v>53</c:v>
                </c:pt>
                <c:pt idx="184">
                  <c:v>57.7</c:v>
                </c:pt>
                <c:pt idx="185">
                  <c:v>66.099999999999994</c:v>
                </c:pt>
                <c:pt idx="186">
                  <c:v>69.3</c:v>
                </c:pt>
                <c:pt idx="187">
                  <c:v>70.5</c:v>
                </c:pt>
                <c:pt idx="188">
                  <c:v>71.599999999999994</c:v>
                </c:pt>
                <c:pt idx="189">
                  <c:v>72.400000000000006</c:v>
                </c:pt>
                <c:pt idx="190">
                  <c:v>73.3</c:v>
                </c:pt>
                <c:pt idx="191">
                  <c:v>72.8</c:v>
                </c:pt>
                <c:pt idx="192">
                  <c:v>71.900000000000006</c:v>
                </c:pt>
                <c:pt idx="193">
                  <c:v>73.7</c:v>
                </c:pt>
                <c:pt idx="194">
                  <c:v>74</c:v>
                </c:pt>
                <c:pt idx="195">
                  <c:v>72.2</c:v>
                </c:pt>
                <c:pt idx="196">
                  <c:v>72.7</c:v>
                </c:pt>
                <c:pt idx="197">
                  <c:v>74.099999999999994</c:v>
                </c:pt>
                <c:pt idx="198">
                  <c:v>77.8</c:v>
                </c:pt>
                <c:pt idx="199">
                  <c:v>76.099999999999994</c:v>
                </c:pt>
                <c:pt idx="200">
                  <c:v>68</c:v>
                </c:pt>
                <c:pt idx="201">
                  <c:v>58.8</c:v>
                </c:pt>
                <c:pt idx="202">
                  <c:v>57.3</c:v>
                </c:pt>
                <c:pt idx="203">
                  <c:v>54.9</c:v>
                </c:pt>
                <c:pt idx="204">
                  <c:v>54.4</c:v>
                </c:pt>
                <c:pt idx="205">
                  <c:v>56.3</c:v>
                </c:pt>
                <c:pt idx="206">
                  <c:v>56.9</c:v>
                </c:pt>
                <c:pt idx="207">
                  <c:v>57.5</c:v>
                </c:pt>
                <c:pt idx="208">
                  <c:v>59.7</c:v>
                </c:pt>
                <c:pt idx="209">
                  <c:v>62.5</c:v>
                </c:pt>
                <c:pt idx="210">
                  <c:v>68</c:v>
                </c:pt>
                <c:pt idx="211">
                  <c:v>71.5</c:v>
                </c:pt>
                <c:pt idx="212">
                  <c:v>73.400000000000006</c:v>
                </c:pt>
                <c:pt idx="213">
                  <c:v>73</c:v>
                </c:pt>
                <c:pt idx="214">
                  <c:v>74.7</c:v>
                </c:pt>
                <c:pt idx="215">
                  <c:v>75.599999999999994</c:v>
                </c:pt>
                <c:pt idx="216">
                  <c:v>75.7</c:v>
                </c:pt>
                <c:pt idx="217">
                  <c:v>75.8</c:v>
                </c:pt>
                <c:pt idx="218">
                  <c:v>75.3</c:v>
                </c:pt>
                <c:pt idx="219">
                  <c:v>74.599999999999994</c:v>
                </c:pt>
                <c:pt idx="220">
                  <c:v>74.3</c:v>
                </c:pt>
                <c:pt idx="221">
                  <c:v>74.599999999999994</c:v>
                </c:pt>
                <c:pt idx="222">
                  <c:v>74</c:v>
                </c:pt>
                <c:pt idx="223">
                  <c:v>70.5</c:v>
                </c:pt>
                <c:pt idx="224">
                  <c:v>65.900000000000006</c:v>
                </c:pt>
                <c:pt idx="225">
                  <c:v>61.8</c:v>
                </c:pt>
                <c:pt idx="226">
                  <c:v>60.9</c:v>
                </c:pt>
                <c:pt idx="227">
                  <c:v>57.2</c:v>
                </c:pt>
                <c:pt idx="228">
                  <c:v>56.1</c:v>
                </c:pt>
                <c:pt idx="229">
                  <c:v>54.1</c:v>
                </c:pt>
                <c:pt idx="230">
                  <c:v>57.5</c:v>
                </c:pt>
                <c:pt idx="231">
                  <c:v>57.9</c:v>
                </c:pt>
                <c:pt idx="232">
                  <c:v>61.5</c:v>
                </c:pt>
                <c:pt idx="233">
                  <c:v>67.3</c:v>
                </c:pt>
                <c:pt idx="234">
                  <c:v>71.400000000000006</c:v>
                </c:pt>
                <c:pt idx="235">
                  <c:v>71.599999999999994</c:v>
                </c:pt>
                <c:pt idx="236">
                  <c:v>72.099999999999994</c:v>
                </c:pt>
                <c:pt idx="237">
                  <c:v>74.599999999999994</c:v>
                </c:pt>
                <c:pt idx="238">
                  <c:v>75.400000000000006</c:v>
                </c:pt>
                <c:pt idx="239">
                  <c:v>75</c:v>
                </c:pt>
                <c:pt idx="240">
                  <c:v>74.7</c:v>
                </c:pt>
                <c:pt idx="241">
                  <c:v>74</c:v>
                </c:pt>
                <c:pt idx="242">
                  <c:v>74.400000000000006</c:v>
                </c:pt>
                <c:pt idx="243">
                  <c:v>74.400000000000006</c:v>
                </c:pt>
                <c:pt idx="244">
                  <c:v>74.7</c:v>
                </c:pt>
                <c:pt idx="245">
                  <c:v>74.900000000000006</c:v>
                </c:pt>
                <c:pt idx="246">
                  <c:v>80.2</c:v>
                </c:pt>
                <c:pt idx="247">
                  <c:v>80.7</c:v>
                </c:pt>
                <c:pt idx="248">
                  <c:v>73.099999999999994</c:v>
                </c:pt>
                <c:pt idx="249">
                  <c:v>68.2</c:v>
                </c:pt>
                <c:pt idx="250">
                  <c:v>61.9</c:v>
                </c:pt>
                <c:pt idx="251">
                  <c:v>54.8</c:v>
                </c:pt>
                <c:pt idx="252">
                  <c:v>54.4</c:v>
                </c:pt>
                <c:pt idx="253">
                  <c:v>53.1</c:v>
                </c:pt>
                <c:pt idx="254">
                  <c:v>54</c:v>
                </c:pt>
                <c:pt idx="255">
                  <c:v>53.8</c:v>
                </c:pt>
                <c:pt idx="256">
                  <c:v>54</c:v>
                </c:pt>
                <c:pt idx="257">
                  <c:v>63.6</c:v>
                </c:pt>
                <c:pt idx="258">
                  <c:v>68.900000000000006</c:v>
                </c:pt>
                <c:pt idx="259">
                  <c:v>69</c:v>
                </c:pt>
                <c:pt idx="260">
                  <c:v>71.2</c:v>
                </c:pt>
                <c:pt idx="261">
                  <c:v>72.3</c:v>
                </c:pt>
                <c:pt idx="262">
                  <c:v>71.099999999999994</c:v>
                </c:pt>
                <c:pt idx="263">
                  <c:v>71.3</c:v>
                </c:pt>
                <c:pt idx="264">
                  <c:v>71</c:v>
                </c:pt>
                <c:pt idx="265">
                  <c:v>70.7</c:v>
                </c:pt>
                <c:pt idx="266">
                  <c:v>70.8</c:v>
                </c:pt>
                <c:pt idx="267">
                  <c:v>71.5</c:v>
                </c:pt>
                <c:pt idx="268">
                  <c:v>69.3</c:v>
                </c:pt>
                <c:pt idx="269">
                  <c:v>75.3</c:v>
                </c:pt>
                <c:pt idx="270">
                  <c:v>85.3</c:v>
                </c:pt>
                <c:pt idx="271">
                  <c:v>83.7</c:v>
                </c:pt>
                <c:pt idx="272">
                  <c:v>75</c:v>
                </c:pt>
                <c:pt idx="273">
                  <c:v>65.2</c:v>
                </c:pt>
                <c:pt idx="274">
                  <c:v>58.2</c:v>
                </c:pt>
                <c:pt idx="275">
                  <c:v>51.1</c:v>
                </c:pt>
                <c:pt idx="276">
                  <c:v>48.7</c:v>
                </c:pt>
                <c:pt idx="277">
                  <c:v>49.6</c:v>
                </c:pt>
                <c:pt idx="278">
                  <c:v>52</c:v>
                </c:pt>
                <c:pt idx="279">
                  <c:v>53.8</c:v>
                </c:pt>
                <c:pt idx="280">
                  <c:v>55.1</c:v>
                </c:pt>
                <c:pt idx="281">
                  <c:v>60.2</c:v>
                </c:pt>
                <c:pt idx="282">
                  <c:v>63</c:v>
                </c:pt>
                <c:pt idx="283">
                  <c:v>67.3</c:v>
                </c:pt>
                <c:pt idx="284">
                  <c:v>68.3</c:v>
                </c:pt>
                <c:pt idx="285">
                  <c:v>67.599999999999994</c:v>
                </c:pt>
                <c:pt idx="286">
                  <c:v>70.5</c:v>
                </c:pt>
                <c:pt idx="287">
                  <c:v>71.2</c:v>
                </c:pt>
                <c:pt idx="288">
                  <c:v>70</c:v>
                </c:pt>
                <c:pt idx="289">
                  <c:v>66.400000000000006</c:v>
                </c:pt>
                <c:pt idx="290">
                  <c:v>67.8</c:v>
                </c:pt>
                <c:pt idx="291">
                  <c:v>69.099999999999994</c:v>
                </c:pt>
                <c:pt idx="292">
                  <c:v>71.7</c:v>
                </c:pt>
                <c:pt idx="293">
                  <c:v>74.3</c:v>
                </c:pt>
                <c:pt idx="294">
                  <c:v>75.400000000000006</c:v>
                </c:pt>
                <c:pt idx="295">
                  <c:v>72.3</c:v>
                </c:pt>
                <c:pt idx="296">
                  <c:v>67.900000000000006</c:v>
                </c:pt>
                <c:pt idx="297">
                  <c:v>58.9</c:v>
                </c:pt>
                <c:pt idx="298">
                  <c:v>51.2</c:v>
                </c:pt>
                <c:pt idx="299">
                  <c:v>49.1</c:v>
                </c:pt>
                <c:pt idx="300">
                  <c:v>46.4</c:v>
                </c:pt>
                <c:pt idx="301">
                  <c:v>52.4</c:v>
                </c:pt>
                <c:pt idx="302">
                  <c:v>54.1</c:v>
                </c:pt>
                <c:pt idx="303">
                  <c:v>55.4</c:v>
                </c:pt>
                <c:pt idx="304">
                  <c:v>59</c:v>
                </c:pt>
                <c:pt idx="305">
                  <c:v>64.599999999999994</c:v>
                </c:pt>
                <c:pt idx="306">
                  <c:v>70.2</c:v>
                </c:pt>
                <c:pt idx="307">
                  <c:v>69.3</c:v>
                </c:pt>
                <c:pt idx="308">
                  <c:v>67.099999999999994</c:v>
                </c:pt>
                <c:pt idx="309">
                  <c:v>71</c:v>
                </c:pt>
                <c:pt idx="310">
                  <c:v>72.5</c:v>
                </c:pt>
                <c:pt idx="311">
                  <c:v>71.5</c:v>
                </c:pt>
                <c:pt idx="312">
                  <c:v>72.5</c:v>
                </c:pt>
                <c:pt idx="313">
                  <c:v>75.2</c:v>
                </c:pt>
                <c:pt idx="314">
                  <c:v>73.099999999999994</c:v>
                </c:pt>
                <c:pt idx="315">
                  <c:v>72.900000000000006</c:v>
                </c:pt>
                <c:pt idx="316">
                  <c:v>72.900000000000006</c:v>
                </c:pt>
                <c:pt idx="317">
                  <c:v>71.599999999999994</c:v>
                </c:pt>
                <c:pt idx="318">
                  <c:v>68.7</c:v>
                </c:pt>
                <c:pt idx="319">
                  <c:v>68.900000000000006</c:v>
                </c:pt>
                <c:pt idx="320">
                  <c:v>64.2</c:v>
                </c:pt>
                <c:pt idx="321">
                  <c:v>61</c:v>
                </c:pt>
                <c:pt idx="322">
                  <c:v>54.2</c:v>
                </c:pt>
                <c:pt idx="323">
                  <c:v>54</c:v>
                </c:pt>
                <c:pt idx="324">
                  <c:v>54.8</c:v>
                </c:pt>
                <c:pt idx="325">
                  <c:v>57.4</c:v>
                </c:pt>
                <c:pt idx="326">
                  <c:v>57.4</c:v>
                </c:pt>
                <c:pt idx="327">
                  <c:v>58.2</c:v>
                </c:pt>
                <c:pt idx="328">
                  <c:v>59.3</c:v>
                </c:pt>
                <c:pt idx="329">
                  <c:v>63.4</c:v>
                </c:pt>
                <c:pt idx="330">
                  <c:v>70</c:v>
                </c:pt>
                <c:pt idx="331">
                  <c:v>72.599999999999994</c:v>
                </c:pt>
                <c:pt idx="332">
                  <c:v>73.5</c:v>
                </c:pt>
                <c:pt idx="333">
                  <c:v>73.3</c:v>
                </c:pt>
                <c:pt idx="334">
                  <c:v>72.599999999999994</c:v>
                </c:pt>
                <c:pt idx="335">
                  <c:v>73.5</c:v>
                </c:pt>
                <c:pt idx="336">
                  <c:v>74</c:v>
                </c:pt>
                <c:pt idx="337">
                  <c:v>73.7</c:v>
                </c:pt>
                <c:pt idx="338">
                  <c:v>73.2</c:v>
                </c:pt>
                <c:pt idx="339">
                  <c:v>73.900000000000006</c:v>
                </c:pt>
                <c:pt idx="340">
                  <c:v>74.5</c:v>
                </c:pt>
                <c:pt idx="341">
                  <c:v>74</c:v>
                </c:pt>
                <c:pt idx="342">
                  <c:v>76.8</c:v>
                </c:pt>
                <c:pt idx="343">
                  <c:v>75.7</c:v>
                </c:pt>
                <c:pt idx="344">
                  <c:v>72.3</c:v>
                </c:pt>
                <c:pt idx="345">
                  <c:v>66.900000000000006</c:v>
                </c:pt>
                <c:pt idx="346">
                  <c:v>62.1</c:v>
                </c:pt>
                <c:pt idx="347">
                  <c:v>63.3</c:v>
                </c:pt>
                <c:pt idx="348">
                  <c:v>60.9</c:v>
                </c:pt>
                <c:pt idx="349">
                  <c:v>58.7</c:v>
                </c:pt>
                <c:pt idx="350">
                  <c:v>59.1</c:v>
                </c:pt>
                <c:pt idx="351">
                  <c:v>59.6</c:v>
                </c:pt>
                <c:pt idx="352">
                  <c:v>61.4</c:v>
                </c:pt>
                <c:pt idx="353">
                  <c:v>62.2</c:v>
                </c:pt>
                <c:pt idx="354">
                  <c:v>69.8</c:v>
                </c:pt>
                <c:pt idx="355">
                  <c:v>72.7</c:v>
                </c:pt>
                <c:pt idx="356">
                  <c:v>73.099999999999994</c:v>
                </c:pt>
                <c:pt idx="357">
                  <c:v>75</c:v>
                </c:pt>
                <c:pt idx="358">
                  <c:v>74.400000000000006</c:v>
                </c:pt>
                <c:pt idx="359">
                  <c:v>74.099999999999994</c:v>
                </c:pt>
                <c:pt idx="360">
                  <c:v>74.099999999999994</c:v>
                </c:pt>
                <c:pt idx="361">
                  <c:v>74.400000000000006</c:v>
                </c:pt>
                <c:pt idx="362">
                  <c:v>74.5</c:v>
                </c:pt>
                <c:pt idx="363">
                  <c:v>75</c:v>
                </c:pt>
                <c:pt idx="364">
                  <c:v>79.5</c:v>
                </c:pt>
                <c:pt idx="365">
                  <c:v>79.599999999999994</c:v>
                </c:pt>
                <c:pt idx="366">
                  <c:v>78.099999999999994</c:v>
                </c:pt>
                <c:pt idx="367">
                  <c:v>76.5</c:v>
                </c:pt>
                <c:pt idx="368">
                  <c:v>71.900000000000006</c:v>
                </c:pt>
                <c:pt idx="369">
                  <c:v>76.099999999999994</c:v>
                </c:pt>
                <c:pt idx="370">
                  <c:v>73.099999999999994</c:v>
                </c:pt>
                <c:pt idx="371">
                  <c:v>68.8</c:v>
                </c:pt>
                <c:pt idx="372">
                  <c:v>62</c:v>
                </c:pt>
                <c:pt idx="373">
                  <c:v>60.9</c:v>
                </c:pt>
                <c:pt idx="374">
                  <c:v>60.3</c:v>
                </c:pt>
                <c:pt idx="375">
                  <c:v>63.1</c:v>
                </c:pt>
                <c:pt idx="376">
                  <c:v>64.8</c:v>
                </c:pt>
                <c:pt idx="377">
                  <c:v>67.8</c:v>
                </c:pt>
                <c:pt idx="378">
                  <c:v>71</c:v>
                </c:pt>
                <c:pt idx="379">
                  <c:v>75.900000000000006</c:v>
                </c:pt>
                <c:pt idx="380">
                  <c:v>78</c:v>
                </c:pt>
                <c:pt idx="381">
                  <c:v>77.3</c:v>
                </c:pt>
                <c:pt idx="382">
                  <c:v>77.099999999999994</c:v>
                </c:pt>
                <c:pt idx="383">
                  <c:v>75.599999999999994</c:v>
                </c:pt>
                <c:pt idx="384">
                  <c:v>75.599999999999994</c:v>
                </c:pt>
                <c:pt idx="385">
                  <c:v>76.8</c:v>
                </c:pt>
                <c:pt idx="386">
                  <c:v>76.5</c:v>
                </c:pt>
                <c:pt idx="387">
                  <c:v>77.099999999999994</c:v>
                </c:pt>
                <c:pt idx="388">
                  <c:v>77.7</c:v>
                </c:pt>
                <c:pt idx="389">
                  <c:v>77.099999999999994</c:v>
                </c:pt>
                <c:pt idx="390">
                  <c:v>77</c:v>
                </c:pt>
                <c:pt idx="391">
                  <c:v>73.599999999999994</c:v>
                </c:pt>
                <c:pt idx="392">
                  <c:v>70.599999999999994</c:v>
                </c:pt>
                <c:pt idx="393">
                  <c:v>66.3</c:v>
                </c:pt>
                <c:pt idx="394">
                  <c:v>65.900000000000006</c:v>
                </c:pt>
                <c:pt idx="397">
                  <c:v>61.7</c:v>
                </c:pt>
                <c:pt idx="398">
                  <c:v>59.8</c:v>
                </c:pt>
                <c:pt idx="399">
                  <c:v>62.2</c:v>
                </c:pt>
                <c:pt idx="400">
                  <c:v>63.3</c:v>
                </c:pt>
                <c:pt idx="401">
                  <c:v>69.900000000000006</c:v>
                </c:pt>
                <c:pt idx="402">
                  <c:v>74.5</c:v>
                </c:pt>
                <c:pt idx="403">
                  <c:v>74.7</c:v>
                </c:pt>
                <c:pt idx="404">
                  <c:v>75</c:v>
                </c:pt>
                <c:pt idx="405">
                  <c:v>74.8</c:v>
                </c:pt>
                <c:pt idx="406">
                  <c:v>75.2</c:v>
                </c:pt>
                <c:pt idx="407">
                  <c:v>75.2</c:v>
                </c:pt>
                <c:pt idx="408">
                  <c:v>74.3</c:v>
                </c:pt>
                <c:pt idx="409">
                  <c:v>74.7</c:v>
                </c:pt>
                <c:pt idx="410">
                  <c:v>76.400000000000006</c:v>
                </c:pt>
                <c:pt idx="411">
                  <c:v>74.400000000000006</c:v>
                </c:pt>
                <c:pt idx="412">
                  <c:v>76.599999999999994</c:v>
                </c:pt>
                <c:pt idx="413">
                  <c:v>75.3</c:v>
                </c:pt>
                <c:pt idx="414">
                  <c:v>75</c:v>
                </c:pt>
                <c:pt idx="415">
                  <c:v>71.900000000000006</c:v>
                </c:pt>
                <c:pt idx="416">
                  <c:v>69.3</c:v>
                </c:pt>
                <c:pt idx="417">
                  <c:v>64.7</c:v>
                </c:pt>
                <c:pt idx="418">
                  <c:v>59.8</c:v>
                </c:pt>
                <c:pt idx="419">
                  <c:v>56.5</c:v>
                </c:pt>
                <c:pt idx="420">
                  <c:v>56.8</c:v>
                </c:pt>
                <c:pt idx="421">
                  <c:v>59.7</c:v>
                </c:pt>
                <c:pt idx="422">
                  <c:v>58.6</c:v>
                </c:pt>
                <c:pt idx="423">
                  <c:v>60.7</c:v>
                </c:pt>
                <c:pt idx="424">
                  <c:v>62.6</c:v>
                </c:pt>
                <c:pt idx="425">
                  <c:v>65</c:v>
                </c:pt>
                <c:pt idx="426">
                  <c:v>69.900000000000006</c:v>
                </c:pt>
                <c:pt idx="427">
                  <c:v>71.5</c:v>
                </c:pt>
                <c:pt idx="428">
                  <c:v>71.8</c:v>
                </c:pt>
                <c:pt idx="429">
                  <c:v>71.099999999999994</c:v>
                </c:pt>
                <c:pt idx="430">
                  <c:v>71.599999999999994</c:v>
                </c:pt>
                <c:pt idx="431">
                  <c:v>71</c:v>
                </c:pt>
                <c:pt idx="432">
                  <c:v>70.3</c:v>
                </c:pt>
                <c:pt idx="433">
                  <c:v>71.8</c:v>
                </c:pt>
                <c:pt idx="434">
                  <c:v>72.400000000000006</c:v>
                </c:pt>
                <c:pt idx="435">
                  <c:v>72.8</c:v>
                </c:pt>
                <c:pt idx="436">
                  <c:v>71.5</c:v>
                </c:pt>
                <c:pt idx="437">
                  <c:v>71.400000000000006</c:v>
                </c:pt>
                <c:pt idx="438">
                  <c:v>71.2</c:v>
                </c:pt>
                <c:pt idx="439">
                  <c:v>71.7</c:v>
                </c:pt>
                <c:pt idx="440">
                  <c:v>75.099999999999994</c:v>
                </c:pt>
                <c:pt idx="441">
                  <c:v>65.099999999999994</c:v>
                </c:pt>
                <c:pt idx="442">
                  <c:v>60.5</c:v>
                </c:pt>
                <c:pt idx="443">
                  <c:v>57</c:v>
                </c:pt>
                <c:pt idx="444">
                  <c:v>56</c:v>
                </c:pt>
                <c:pt idx="445">
                  <c:v>54.8</c:v>
                </c:pt>
                <c:pt idx="446">
                  <c:v>58.2</c:v>
                </c:pt>
                <c:pt idx="447">
                  <c:v>56.9</c:v>
                </c:pt>
                <c:pt idx="448">
                  <c:v>58.9</c:v>
                </c:pt>
                <c:pt idx="449">
                  <c:v>60.7</c:v>
                </c:pt>
                <c:pt idx="450">
                  <c:v>66.8</c:v>
                </c:pt>
                <c:pt idx="451">
                  <c:v>69.5</c:v>
                </c:pt>
                <c:pt idx="452">
                  <c:v>70</c:v>
                </c:pt>
                <c:pt idx="453">
                  <c:v>69.5</c:v>
                </c:pt>
                <c:pt idx="454">
                  <c:v>69.8</c:v>
                </c:pt>
                <c:pt idx="455">
                  <c:v>68.599999999999994</c:v>
                </c:pt>
                <c:pt idx="456">
                  <c:v>69</c:v>
                </c:pt>
                <c:pt idx="457">
                  <c:v>70.3</c:v>
                </c:pt>
                <c:pt idx="458">
                  <c:v>70.5</c:v>
                </c:pt>
                <c:pt idx="459">
                  <c:v>70.900000000000006</c:v>
                </c:pt>
                <c:pt idx="460">
                  <c:v>70</c:v>
                </c:pt>
                <c:pt idx="461">
                  <c:v>69.3</c:v>
                </c:pt>
                <c:pt idx="462">
                  <c:v>69.900000000000006</c:v>
                </c:pt>
                <c:pt idx="463">
                  <c:v>68.900000000000006</c:v>
                </c:pt>
                <c:pt idx="464">
                  <c:v>68</c:v>
                </c:pt>
                <c:pt idx="465">
                  <c:v>66.599999999999994</c:v>
                </c:pt>
                <c:pt idx="466">
                  <c:v>63.9</c:v>
                </c:pt>
                <c:pt idx="467">
                  <c:v>61.2</c:v>
                </c:pt>
                <c:pt idx="468">
                  <c:v>59</c:v>
                </c:pt>
                <c:pt idx="469">
                  <c:v>58.4</c:v>
                </c:pt>
                <c:pt idx="470">
                  <c:v>57.6</c:v>
                </c:pt>
                <c:pt idx="471">
                  <c:v>59.1</c:v>
                </c:pt>
                <c:pt idx="472">
                  <c:v>60.3</c:v>
                </c:pt>
                <c:pt idx="473">
                  <c:v>62.4</c:v>
                </c:pt>
                <c:pt idx="474">
                  <c:v>66.7</c:v>
                </c:pt>
                <c:pt idx="475">
                  <c:v>68.8</c:v>
                </c:pt>
                <c:pt idx="476">
                  <c:v>69.599999999999994</c:v>
                </c:pt>
                <c:pt idx="477">
                  <c:v>70.099999999999994</c:v>
                </c:pt>
                <c:pt idx="478">
                  <c:v>70.099999999999994</c:v>
                </c:pt>
                <c:pt idx="479">
                  <c:v>70.8</c:v>
                </c:pt>
                <c:pt idx="480">
                  <c:v>70.599999999999994</c:v>
                </c:pt>
                <c:pt idx="481">
                  <c:v>70.3</c:v>
                </c:pt>
                <c:pt idx="482">
                  <c:v>70.599999999999994</c:v>
                </c:pt>
                <c:pt idx="483">
                  <c:v>71.2</c:v>
                </c:pt>
                <c:pt idx="484">
                  <c:v>73.3</c:v>
                </c:pt>
                <c:pt idx="485">
                  <c:v>76.3</c:v>
                </c:pt>
                <c:pt idx="486">
                  <c:v>84.8</c:v>
                </c:pt>
                <c:pt idx="487">
                  <c:v>87.9</c:v>
                </c:pt>
                <c:pt idx="488">
                  <c:v>87.7</c:v>
                </c:pt>
                <c:pt idx="489">
                  <c:v>82.9</c:v>
                </c:pt>
                <c:pt idx="490">
                  <c:v>70.900000000000006</c:v>
                </c:pt>
                <c:pt idx="491">
                  <c:v>64.8</c:v>
                </c:pt>
                <c:pt idx="492">
                  <c:v>55.9</c:v>
                </c:pt>
                <c:pt idx="493">
                  <c:v>56.7</c:v>
                </c:pt>
                <c:pt idx="494">
                  <c:v>59.8</c:v>
                </c:pt>
                <c:pt idx="495">
                  <c:v>62</c:v>
                </c:pt>
                <c:pt idx="496">
                  <c:v>64.900000000000006</c:v>
                </c:pt>
                <c:pt idx="497">
                  <c:v>66.3</c:v>
                </c:pt>
                <c:pt idx="498">
                  <c:v>68.3</c:v>
                </c:pt>
                <c:pt idx="499">
                  <c:v>68.8</c:v>
                </c:pt>
                <c:pt idx="500">
                  <c:v>71</c:v>
                </c:pt>
                <c:pt idx="501">
                  <c:v>70.900000000000006</c:v>
                </c:pt>
                <c:pt idx="502">
                  <c:v>71.3</c:v>
                </c:pt>
                <c:pt idx="503">
                  <c:v>72.400000000000006</c:v>
                </c:pt>
                <c:pt idx="504">
                  <c:v>71.5</c:v>
                </c:pt>
                <c:pt idx="505">
                  <c:v>70.900000000000006</c:v>
                </c:pt>
                <c:pt idx="506">
                  <c:v>72.599999999999994</c:v>
                </c:pt>
                <c:pt idx="507">
                  <c:v>71.3</c:v>
                </c:pt>
                <c:pt idx="508">
                  <c:v>70.5</c:v>
                </c:pt>
                <c:pt idx="509">
                  <c:v>70.3</c:v>
                </c:pt>
                <c:pt idx="510">
                  <c:v>70.400000000000006</c:v>
                </c:pt>
                <c:pt idx="511">
                  <c:v>67.3</c:v>
                </c:pt>
                <c:pt idx="512">
                  <c:v>63.6</c:v>
                </c:pt>
                <c:pt idx="513">
                  <c:v>59.1</c:v>
                </c:pt>
                <c:pt idx="514">
                  <c:v>56.6</c:v>
                </c:pt>
                <c:pt idx="515">
                  <c:v>54.3</c:v>
                </c:pt>
                <c:pt idx="516">
                  <c:v>54.7</c:v>
                </c:pt>
                <c:pt idx="517">
                  <c:v>57.8</c:v>
                </c:pt>
                <c:pt idx="518">
                  <c:v>59.2</c:v>
                </c:pt>
                <c:pt idx="519">
                  <c:v>60.2</c:v>
                </c:pt>
                <c:pt idx="520">
                  <c:v>63.7</c:v>
                </c:pt>
                <c:pt idx="521">
                  <c:v>64.099999999999994</c:v>
                </c:pt>
                <c:pt idx="522">
                  <c:v>69.599999999999994</c:v>
                </c:pt>
                <c:pt idx="523">
                  <c:v>70.2</c:v>
                </c:pt>
                <c:pt idx="524">
                  <c:v>71.7</c:v>
                </c:pt>
                <c:pt idx="525">
                  <c:v>73</c:v>
                </c:pt>
                <c:pt idx="526">
                  <c:v>73.7</c:v>
                </c:pt>
                <c:pt idx="527">
                  <c:v>73.599999999999994</c:v>
                </c:pt>
                <c:pt idx="528">
                  <c:v>73.2</c:v>
                </c:pt>
                <c:pt idx="529">
                  <c:v>73.5</c:v>
                </c:pt>
                <c:pt idx="530">
                  <c:v>72.400000000000006</c:v>
                </c:pt>
                <c:pt idx="531">
                  <c:v>71.5</c:v>
                </c:pt>
                <c:pt idx="532">
                  <c:v>72.3</c:v>
                </c:pt>
                <c:pt idx="533">
                  <c:v>74</c:v>
                </c:pt>
                <c:pt idx="534">
                  <c:v>82.2</c:v>
                </c:pt>
                <c:pt idx="535">
                  <c:v>78.099999999999994</c:v>
                </c:pt>
                <c:pt idx="536">
                  <c:v>69.2</c:v>
                </c:pt>
                <c:pt idx="537">
                  <c:v>64.599999999999994</c:v>
                </c:pt>
                <c:pt idx="538">
                  <c:v>62.2</c:v>
                </c:pt>
                <c:pt idx="539">
                  <c:v>60.1</c:v>
                </c:pt>
                <c:pt idx="540">
                  <c:v>60.1</c:v>
                </c:pt>
                <c:pt idx="541">
                  <c:v>60.1</c:v>
                </c:pt>
                <c:pt idx="542">
                  <c:v>61.3</c:v>
                </c:pt>
                <c:pt idx="543">
                  <c:v>62.5</c:v>
                </c:pt>
                <c:pt idx="544">
                  <c:v>64.099999999999994</c:v>
                </c:pt>
                <c:pt idx="545">
                  <c:v>65.3</c:v>
                </c:pt>
                <c:pt idx="546">
                  <c:v>69.2</c:v>
                </c:pt>
                <c:pt idx="547">
                  <c:v>72</c:v>
                </c:pt>
                <c:pt idx="548">
                  <c:v>72.8</c:v>
                </c:pt>
                <c:pt idx="549">
                  <c:v>69.900000000000006</c:v>
                </c:pt>
                <c:pt idx="550">
                  <c:v>68.3</c:v>
                </c:pt>
                <c:pt idx="551">
                  <c:v>70.2</c:v>
                </c:pt>
                <c:pt idx="552">
                  <c:v>69.7</c:v>
                </c:pt>
                <c:pt idx="553">
                  <c:v>68.900000000000006</c:v>
                </c:pt>
                <c:pt idx="554">
                  <c:v>69.599999999999994</c:v>
                </c:pt>
                <c:pt idx="555">
                  <c:v>71.900000000000006</c:v>
                </c:pt>
                <c:pt idx="556">
                  <c:v>70</c:v>
                </c:pt>
                <c:pt idx="557">
                  <c:v>70.2</c:v>
                </c:pt>
                <c:pt idx="558">
                  <c:v>70.099999999999994</c:v>
                </c:pt>
                <c:pt idx="559">
                  <c:v>72.3</c:v>
                </c:pt>
                <c:pt idx="560">
                  <c:v>67.099999999999994</c:v>
                </c:pt>
                <c:pt idx="561">
                  <c:v>63.4</c:v>
                </c:pt>
                <c:pt idx="562">
                  <c:v>60.7</c:v>
                </c:pt>
                <c:pt idx="563">
                  <c:v>61.5</c:v>
                </c:pt>
                <c:pt idx="564">
                  <c:v>58.6</c:v>
                </c:pt>
                <c:pt idx="565">
                  <c:v>59.1</c:v>
                </c:pt>
                <c:pt idx="566">
                  <c:v>60.9</c:v>
                </c:pt>
                <c:pt idx="567">
                  <c:v>60.8</c:v>
                </c:pt>
                <c:pt idx="568">
                  <c:v>63.5</c:v>
                </c:pt>
                <c:pt idx="569">
                  <c:v>68.2</c:v>
                </c:pt>
                <c:pt idx="570">
                  <c:v>70.099999999999994</c:v>
                </c:pt>
                <c:pt idx="571">
                  <c:v>73.3</c:v>
                </c:pt>
                <c:pt idx="572">
                  <c:v>74.3</c:v>
                </c:pt>
                <c:pt idx="573">
                  <c:v>73.5</c:v>
                </c:pt>
                <c:pt idx="574">
                  <c:v>74.099999999999994</c:v>
                </c:pt>
                <c:pt idx="575">
                  <c:v>73.7</c:v>
                </c:pt>
                <c:pt idx="576">
                  <c:v>73.7</c:v>
                </c:pt>
                <c:pt idx="577">
                  <c:v>74.099999999999994</c:v>
                </c:pt>
                <c:pt idx="578">
                  <c:v>74.3</c:v>
                </c:pt>
                <c:pt idx="579">
                  <c:v>73.7</c:v>
                </c:pt>
                <c:pt idx="658">
                  <c:v>55.5</c:v>
                </c:pt>
                <c:pt idx="659">
                  <c:v>51.3</c:v>
                </c:pt>
                <c:pt idx="660">
                  <c:v>47.5</c:v>
                </c:pt>
                <c:pt idx="661">
                  <c:v>49.9</c:v>
                </c:pt>
                <c:pt idx="662">
                  <c:v>53.9</c:v>
                </c:pt>
                <c:pt idx="663">
                  <c:v>53</c:v>
                </c:pt>
                <c:pt idx="664">
                  <c:v>52.6</c:v>
                </c:pt>
                <c:pt idx="665">
                  <c:v>61.3</c:v>
                </c:pt>
                <c:pt idx="666">
                  <c:v>69</c:v>
                </c:pt>
                <c:pt idx="667">
                  <c:v>71.3</c:v>
                </c:pt>
                <c:pt idx="668">
                  <c:v>71.900000000000006</c:v>
                </c:pt>
                <c:pt idx="669">
                  <c:v>71.900000000000006</c:v>
                </c:pt>
                <c:pt idx="670">
                  <c:v>73.2</c:v>
                </c:pt>
                <c:pt idx="671">
                  <c:v>73.2</c:v>
                </c:pt>
                <c:pt idx="672">
                  <c:v>72.599999999999994</c:v>
                </c:pt>
                <c:pt idx="673">
                  <c:v>72.3</c:v>
                </c:pt>
                <c:pt idx="674">
                  <c:v>69.5</c:v>
                </c:pt>
                <c:pt idx="675">
                  <c:v>67.400000000000006</c:v>
                </c:pt>
                <c:pt idx="676">
                  <c:v>68.599999999999994</c:v>
                </c:pt>
                <c:pt idx="677">
                  <c:v>69.2</c:v>
                </c:pt>
                <c:pt idx="678">
                  <c:v>69.2</c:v>
                </c:pt>
                <c:pt idx="679">
                  <c:v>69.5</c:v>
                </c:pt>
                <c:pt idx="680">
                  <c:v>63.7</c:v>
                </c:pt>
                <c:pt idx="681">
                  <c:v>59.6</c:v>
                </c:pt>
                <c:pt idx="682">
                  <c:v>56</c:v>
                </c:pt>
                <c:pt idx="683">
                  <c:v>54.9</c:v>
                </c:pt>
                <c:pt idx="684">
                  <c:v>54.4</c:v>
                </c:pt>
                <c:pt idx="685">
                  <c:v>53.1</c:v>
                </c:pt>
                <c:pt idx="686">
                  <c:v>51.2</c:v>
                </c:pt>
                <c:pt idx="687">
                  <c:v>52.9</c:v>
                </c:pt>
                <c:pt idx="688">
                  <c:v>53.7</c:v>
                </c:pt>
                <c:pt idx="689">
                  <c:v>59.5</c:v>
                </c:pt>
                <c:pt idx="690">
                  <c:v>66.900000000000006</c:v>
                </c:pt>
                <c:pt idx="691">
                  <c:v>69.7</c:v>
                </c:pt>
                <c:pt idx="692">
                  <c:v>68.8</c:v>
                </c:pt>
                <c:pt idx="693">
                  <c:v>70.3</c:v>
                </c:pt>
                <c:pt idx="694">
                  <c:v>71.5</c:v>
                </c:pt>
                <c:pt idx="695">
                  <c:v>73.599999999999994</c:v>
                </c:pt>
                <c:pt idx="696">
                  <c:v>75</c:v>
                </c:pt>
                <c:pt idx="697">
                  <c:v>75.599999999999994</c:v>
                </c:pt>
                <c:pt idx="698">
                  <c:v>75.400000000000006</c:v>
                </c:pt>
                <c:pt idx="699">
                  <c:v>75.2</c:v>
                </c:pt>
                <c:pt idx="700">
                  <c:v>75.599999999999994</c:v>
                </c:pt>
                <c:pt idx="701">
                  <c:v>75.7</c:v>
                </c:pt>
                <c:pt idx="702">
                  <c:v>76.2</c:v>
                </c:pt>
                <c:pt idx="703">
                  <c:v>73.7</c:v>
                </c:pt>
                <c:pt idx="704">
                  <c:v>73.3</c:v>
                </c:pt>
                <c:pt idx="706">
                  <c:v>61.2</c:v>
                </c:pt>
                <c:pt idx="707">
                  <c:v>55.6</c:v>
                </c:pt>
                <c:pt idx="708">
                  <c:v>54.6</c:v>
                </c:pt>
                <c:pt idx="709">
                  <c:v>56.8</c:v>
                </c:pt>
                <c:pt idx="710">
                  <c:v>58.2</c:v>
                </c:pt>
                <c:pt idx="711">
                  <c:v>58.5</c:v>
                </c:pt>
                <c:pt idx="712">
                  <c:v>60.4</c:v>
                </c:pt>
                <c:pt idx="713">
                  <c:v>62.6</c:v>
                </c:pt>
                <c:pt idx="714">
                  <c:v>67.5</c:v>
                </c:pt>
                <c:pt idx="715">
                  <c:v>71.2</c:v>
                </c:pt>
                <c:pt idx="716">
                  <c:v>75</c:v>
                </c:pt>
                <c:pt idx="717">
                  <c:v>76.5</c:v>
                </c:pt>
                <c:pt idx="718">
                  <c:v>77.099999999999994</c:v>
                </c:pt>
                <c:pt idx="719">
                  <c:v>77.3</c:v>
                </c:pt>
                <c:pt idx="720">
                  <c:v>76.8</c:v>
                </c:pt>
                <c:pt idx="721">
                  <c:v>76.2</c:v>
                </c:pt>
                <c:pt idx="722">
                  <c:v>77.2</c:v>
                </c:pt>
                <c:pt idx="723">
                  <c:v>76.099999999999994</c:v>
                </c:pt>
                <c:pt idx="724">
                  <c:v>76.3</c:v>
                </c:pt>
                <c:pt idx="725">
                  <c:v>75.8</c:v>
                </c:pt>
                <c:pt idx="726">
                  <c:v>75.900000000000006</c:v>
                </c:pt>
                <c:pt idx="727">
                  <c:v>83.9</c:v>
                </c:pt>
                <c:pt idx="728">
                  <c:v>81.8</c:v>
                </c:pt>
                <c:pt idx="729">
                  <c:v>70.8</c:v>
                </c:pt>
                <c:pt idx="730">
                  <c:v>60.3</c:v>
                </c:pt>
                <c:pt idx="731">
                  <c:v>54.8</c:v>
                </c:pt>
                <c:pt idx="732">
                  <c:v>54.5</c:v>
                </c:pt>
                <c:pt idx="733">
                  <c:v>57.4</c:v>
                </c:pt>
                <c:pt idx="734">
                  <c:v>57.3</c:v>
                </c:pt>
                <c:pt idx="735">
                  <c:v>58</c:v>
                </c:pt>
                <c:pt idx="736">
                  <c:v>60.7</c:v>
                </c:pt>
                <c:pt idx="737">
                  <c:v>63.3</c:v>
                </c:pt>
                <c:pt idx="738">
                  <c:v>69.900000000000006</c:v>
                </c:pt>
                <c:pt idx="739">
                  <c:v>73.3</c:v>
                </c:pt>
                <c:pt idx="740">
                  <c:v>74.599999999999994</c:v>
                </c:pt>
                <c:pt idx="741">
                  <c:v>75.5</c:v>
                </c:pt>
                <c:pt idx="742">
                  <c:v>75.2</c:v>
                </c:pt>
                <c:pt idx="743">
                  <c:v>75.8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C28-43B1-9E7D-E5E7B1174840}"/>
            </c:ext>
          </c:extLst>
        </c:ser>
        <c:marker val="1"/>
        <c:axId val="160626560"/>
        <c:axId val="161333248"/>
      </c:lineChart>
      <c:catAx>
        <c:axId val="160626560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1333248"/>
        <c:crosses val="autoZero"/>
        <c:lblAlgn val="ctr"/>
        <c:lblOffset val="100"/>
        <c:tickLblSkip val="24"/>
        <c:tickMarkSkip val="24"/>
      </c:catAx>
      <c:valAx>
        <c:axId val="161333248"/>
        <c:scaling>
          <c:orientation val="minMax"/>
          <c:max val="11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(%)</a:t>
                </a:r>
              </a:p>
            </c:rich>
          </c:tx>
          <c:layout>
            <c:manualLayout>
              <c:xMode val="edge"/>
              <c:yMode val="edge"/>
              <c:x val="2.2782568020581592E-2"/>
              <c:y val="0.4281295013934515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626560"/>
        <c:crosses val="autoZero"/>
        <c:crossBetween val="midCat"/>
        <c:majorUnit val="10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400878355552105"/>
          <c:y val="0.93013779140167419"/>
          <c:w val="0.33460045217120138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Pressão Atmosférica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40847815805202575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Pressão Atmosférica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Parâmetros!$N$2:$N$745</c:f>
              <c:numCache>
                <c:formatCode>General</c:formatCode>
                <c:ptCount val="744"/>
                <c:pt idx="0">
                  <c:v>1010.3</c:v>
                </c:pt>
                <c:pt idx="1">
                  <c:v>1009.9</c:v>
                </c:pt>
                <c:pt idx="2">
                  <c:v>1009.4</c:v>
                </c:pt>
                <c:pt idx="3">
                  <c:v>1009.1</c:v>
                </c:pt>
                <c:pt idx="4">
                  <c:v>1009.2</c:v>
                </c:pt>
                <c:pt idx="5">
                  <c:v>1009.4</c:v>
                </c:pt>
                <c:pt idx="6">
                  <c:v>1009.7</c:v>
                </c:pt>
                <c:pt idx="7">
                  <c:v>1010.4</c:v>
                </c:pt>
                <c:pt idx="8">
                  <c:v>1011.1</c:v>
                </c:pt>
                <c:pt idx="9">
                  <c:v>1011.6</c:v>
                </c:pt>
                <c:pt idx="10">
                  <c:v>1011.9</c:v>
                </c:pt>
                <c:pt idx="11">
                  <c:v>1011.5</c:v>
                </c:pt>
                <c:pt idx="12">
                  <c:v>1010.8</c:v>
                </c:pt>
                <c:pt idx="13">
                  <c:v>1010</c:v>
                </c:pt>
                <c:pt idx="14">
                  <c:v>1009.1</c:v>
                </c:pt>
                <c:pt idx="15">
                  <c:v>1008.3</c:v>
                </c:pt>
                <c:pt idx="16">
                  <c:v>1008.1</c:v>
                </c:pt>
                <c:pt idx="17">
                  <c:v>1008.3</c:v>
                </c:pt>
                <c:pt idx="18">
                  <c:v>1009</c:v>
                </c:pt>
                <c:pt idx="19">
                  <c:v>1009.6</c:v>
                </c:pt>
                <c:pt idx="20">
                  <c:v>1010.1</c:v>
                </c:pt>
                <c:pt idx="21">
                  <c:v>1010.7</c:v>
                </c:pt>
                <c:pt idx="22">
                  <c:v>1011</c:v>
                </c:pt>
                <c:pt idx="23">
                  <c:v>1010.8</c:v>
                </c:pt>
                <c:pt idx="24">
                  <c:v>1010.3</c:v>
                </c:pt>
                <c:pt idx="25">
                  <c:v>1009.7</c:v>
                </c:pt>
                <c:pt idx="26">
                  <c:v>1009.1</c:v>
                </c:pt>
                <c:pt idx="27">
                  <c:v>1008.9</c:v>
                </c:pt>
                <c:pt idx="28">
                  <c:v>1008.9</c:v>
                </c:pt>
                <c:pt idx="29">
                  <c:v>1009.1</c:v>
                </c:pt>
                <c:pt idx="30">
                  <c:v>1009.3</c:v>
                </c:pt>
                <c:pt idx="31">
                  <c:v>1009.8</c:v>
                </c:pt>
                <c:pt idx="32">
                  <c:v>1010.5</c:v>
                </c:pt>
                <c:pt idx="33">
                  <c:v>1011</c:v>
                </c:pt>
                <c:pt idx="34">
                  <c:v>1011.3</c:v>
                </c:pt>
                <c:pt idx="35">
                  <c:v>1011.3</c:v>
                </c:pt>
                <c:pt idx="36">
                  <c:v>1010.9</c:v>
                </c:pt>
                <c:pt idx="37">
                  <c:v>1010.4</c:v>
                </c:pt>
                <c:pt idx="38">
                  <c:v>1009.5</c:v>
                </c:pt>
                <c:pt idx="39">
                  <c:v>1008.9</c:v>
                </c:pt>
                <c:pt idx="40">
                  <c:v>1008.7</c:v>
                </c:pt>
                <c:pt idx="41">
                  <c:v>1008.7</c:v>
                </c:pt>
                <c:pt idx="42">
                  <c:v>1009.1</c:v>
                </c:pt>
                <c:pt idx="43">
                  <c:v>1009.8</c:v>
                </c:pt>
                <c:pt idx="44">
                  <c:v>1010.5</c:v>
                </c:pt>
                <c:pt idx="45">
                  <c:v>1011.2</c:v>
                </c:pt>
                <c:pt idx="46">
                  <c:v>1011.3</c:v>
                </c:pt>
                <c:pt idx="47">
                  <c:v>1011</c:v>
                </c:pt>
                <c:pt idx="48">
                  <c:v>1010.6</c:v>
                </c:pt>
                <c:pt idx="49">
                  <c:v>1010.1</c:v>
                </c:pt>
                <c:pt idx="50">
                  <c:v>1009.8</c:v>
                </c:pt>
                <c:pt idx="51">
                  <c:v>1009.7</c:v>
                </c:pt>
                <c:pt idx="52">
                  <c:v>1009.4</c:v>
                </c:pt>
                <c:pt idx="53">
                  <c:v>1009.7</c:v>
                </c:pt>
                <c:pt idx="54">
                  <c:v>1010.1</c:v>
                </c:pt>
                <c:pt idx="55">
                  <c:v>1010.6</c:v>
                </c:pt>
                <c:pt idx="56">
                  <c:v>1011</c:v>
                </c:pt>
                <c:pt idx="57">
                  <c:v>1011.5</c:v>
                </c:pt>
                <c:pt idx="58">
                  <c:v>1011.7</c:v>
                </c:pt>
                <c:pt idx="59">
                  <c:v>1011.5</c:v>
                </c:pt>
                <c:pt idx="60">
                  <c:v>1010.8</c:v>
                </c:pt>
                <c:pt idx="61">
                  <c:v>1010.4</c:v>
                </c:pt>
                <c:pt idx="64">
                  <c:v>1009.1</c:v>
                </c:pt>
                <c:pt idx="65">
                  <c:v>1009.1</c:v>
                </c:pt>
                <c:pt idx="66">
                  <c:v>1009.4</c:v>
                </c:pt>
                <c:pt idx="67">
                  <c:v>1010</c:v>
                </c:pt>
                <c:pt idx="68">
                  <c:v>1010.8</c:v>
                </c:pt>
                <c:pt idx="69">
                  <c:v>1011.8</c:v>
                </c:pt>
                <c:pt idx="70">
                  <c:v>1012.1</c:v>
                </c:pt>
                <c:pt idx="71">
                  <c:v>1011.6</c:v>
                </c:pt>
                <c:pt idx="72">
                  <c:v>1011</c:v>
                </c:pt>
                <c:pt idx="73">
                  <c:v>1010.7</c:v>
                </c:pt>
                <c:pt idx="74">
                  <c:v>1010.4</c:v>
                </c:pt>
                <c:pt idx="75">
                  <c:v>1010.1</c:v>
                </c:pt>
                <c:pt idx="76">
                  <c:v>1009.9</c:v>
                </c:pt>
                <c:pt idx="77">
                  <c:v>1010.4</c:v>
                </c:pt>
                <c:pt idx="78">
                  <c:v>1010.8</c:v>
                </c:pt>
                <c:pt idx="79">
                  <c:v>1011.6</c:v>
                </c:pt>
                <c:pt idx="80">
                  <c:v>1012.3</c:v>
                </c:pt>
                <c:pt idx="81">
                  <c:v>1012.8</c:v>
                </c:pt>
                <c:pt idx="82">
                  <c:v>1013</c:v>
                </c:pt>
                <c:pt idx="83">
                  <c:v>1012.7</c:v>
                </c:pt>
                <c:pt idx="84">
                  <c:v>1011.8</c:v>
                </c:pt>
                <c:pt idx="85">
                  <c:v>1011</c:v>
                </c:pt>
                <c:pt idx="86">
                  <c:v>1010</c:v>
                </c:pt>
                <c:pt idx="87">
                  <c:v>1009.3</c:v>
                </c:pt>
                <c:pt idx="88">
                  <c:v>1008.7</c:v>
                </c:pt>
                <c:pt idx="89">
                  <c:v>1008.6</c:v>
                </c:pt>
                <c:pt idx="90">
                  <c:v>1009</c:v>
                </c:pt>
                <c:pt idx="91">
                  <c:v>1009.5</c:v>
                </c:pt>
                <c:pt idx="92">
                  <c:v>1010</c:v>
                </c:pt>
                <c:pt idx="93">
                  <c:v>1010.6</c:v>
                </c:pt>
                <c:pt idx="94">
                  <c:v>1010.6</c:v>
                </c:pt>
                <c:pt idx="95">
                  <c:v>1010.6</c:v>
                </c:pt>
                <c:pt idx="96">
                  <c:v>1010.2</c:v>
                </c:pt>
                <c:pt idx="97">
                  <c:v>1009.8</c:v>
                </c:pt>
                <c:pt idx="98">
                  <c:v>1009.3</c:v>
                </c:pt>
                <c:pt idx="99">
                  <c:v>1008.9</c:v>
                </c:pt>
                <c:pt idx="100">
                  <c:v>1008.8</c:v>
                </c:pt>
                <c:pt idx="101">
                  <c:v>1009.3</c:v>
                </c:pt>
                <c:pt idx="102">
                  <c:v>1009.7</c:v>
                </c:pt>
                <c:pt idx="103">
                  <c:v>1010.4</c:v>
                </c:pt>
                <c:pt idx="104">
                  <c:v>1011.1</c:v>
                </c:pt>
                <c:pt idx="105">
                  <c:v>1011.4</c:v>
                </c:pt>
                <c:pt idx="106">
                  <c:v>1011.7</c:v>
                </c:pt>
                <c:pt idx="107">
                  <c:v>1011.7</c:v>
                </c:pt>
                <c:pt idx="108">
                  <c:v>1011.2</c:v>
                </c:pt>
                <c:pt idx="109">
                  <c:v>1010.5</c:v>
                </c:pt>
                <c:pt idx="110">
                  <c:v>1009.8</c:v>
                </c:pt>
                <c:pt idx="111">
                  <c:v>1009.3</c:v>
                </c:pt>
                <c:pt idx="112">
                  <c:v>1008.9</c:v>
                </c:pt>
                <c:pt idx="113">
                  <c:v>1008.8</c:v>
                </c:pt>
                <c:pt idx="114">
                  <c:v>1008.9</c:v>
                </c:pt>
                <c:pt idx="115">
                  <c:v>1009.6</c:v>
                </c:pt>
                <c:pt idx="116">
                  <c:v>1010.3</c:v>
                </c:pt>
                <c:pt idx="117">
                  <c:v>1010.8</c:v>
                </c:pt>
                <c:pt idx="118">
                  <c:v>1011.2</c:v>
                </c:pt>
                <c:pt idx="119">
                  <c:v>1011.2</c:v>
                </c:pt>
                <c:pt idx="120">
                  <c:v>1011</c:v>
                </c:pt>
                <c:pt idx="121">
                  <c:v>1010.6</c:v>
                </c:pt>
                <c:pt idx="122">
                  <c:v>1010</c:v>
                </c:pt>
                <c:pt idx="123">
                  <c:v>1009.6</c:v>
                </c:pt>
                <c:pt idx="124">
                  <c:v>1009.7</c:v>
                </c:pt>
                <c:pt idx="125">
                  <c:v>1010</c:v>
                </c:pt>
                <c:pt idx="126">
                  <c:v>1010.6</c:v>
                </c:pt>
                <c:pt idx="127">
                  <c:v>1011.2</c:v>
                </c:pt>
                <c:pt idx="128">
                  <c:v>1011.7</c:v>
                </c:pt>
                <c:pt idx="129">
                  <c:v>1012.2</c:v>
                </c:pt>
                <c:pt idx="130">
                  <c:v>1012.2</c:v>
                </c:pt>
                <c:pt idx="131">
                  <c:v>1011.9</c:v>
                </c:pt>
                <c:pt idx="132">
                  <c:v>1011.4</c:v>
                </c:pt>
                <c:pt idx="133">
                  <c:v>1010.9</c:v>
                </c:pt>
                <c:pt idx="134">
                  <c:v>1010.2</c:v>
                </c:pt>
                <c:pt idx="135">
                  <c:v>1009.8</c:v>
                </c:pt>
                <c:pt idx="136">
                  <c:v>1009.8</c:v>
                </c:pt>
                <c:pt idx="137">
                  <c:v>1010</c:v>
                </c:pt>
                <c:pt idx="138">
                  <c:v>1010.3</c:v>
                </c:pt>
                <c:pt idx="139">
                  <c:v>1010.5</c:v>
                </c:pt>
                <c:pt idx="140">
                  <c:v>1010.7</c:v>
                </c:pt>
                <c:pt idx="141">
                  <c:v>1010.9</c:v>
                </c:pt>
                <c:pt idx="142">
                  <c:v>1011</c:v>
                </c:pt>
                <c:pt idx="143">
                  <c:v>1010.6</c:v>
                </c:pt>
                <c:pt idx="144">
                  <c:v>1010.4</c:v>
                </c:pt>
                <c:pt idx="145">
                  <c:v>1009.7</c:v>
                </c:pt>
                <c:pt idx="146">
                  <c:v>1009.2</c:v>
                </c:pt>
                <c:pt idx="147">
                  <c:v>1009.1</c:v>
                </c:pt>
                <c:pt idx="148">
                  <c:v>1009.1</c:v>
                </c:pt>
                <c:pt idx="149">
                  <c:v>1009.5</c:v>
                </c:pt>
                <c:pt idx="150">
                  <c:v>1010.2</c:v>
                </c:pt>
                <c:pt idx="151">
                  <c:v>1010.8</c:v>
                </c:pt>
                <c:pt idx="152">
                  <c:v>1011.2</c:v>
                </c:pt>
                <c:pt idx="153">
                  <c:v>1011.5</c:v>
                </c:pt>
                <c:pt idx="154">
                  <c:v>1011.5</c:v>
                </c:pt>
                <c:pt idx="155">
                  <c:v>1011.2</c:v>
                </c:pt>
                <c:pt idx="156">
                  <c:v>1010.6</c:v>
                </c:pt>
                <c:pt idx="157">
                  <c:v>1009.9</c:v>
                </c:pt>
                <c:pt idx="158">
                  <c:v>1009.2</c:v>
                </c:pt>
                <c:pt idx="159">
                  <c:v>1008.6</c:v>
                </c:pt>
                <c:pt idx="160">
                  <c:v>1008.2</c:v>
                </c:pt>
                <c:pt idx="161">
                  <c:v>1008.5</c:v>
                </c:pt>
                <c:pt idx="162">
                  <c:v>1009</c:v>
                </c:pt>
                <c:pt idx="163">
                  <c:v>1009.6</c:v>
                </c:pt>
                <c:pt idx="164">
                  <c:v>1010.3</c:v>
                </c:pt>
                <c:pt idx="165">
                  <c:v>1010.9</c:v>
                </c:pt>
                <c:pt idx="166">
                  <c:v>1011</c:v>
                </c:pt>
                <c:pt idx="167">
                  <c:v>1010.9</c:v>
                </c:pt>
                <c:pt idx="168">
                  <c:v>1010.4</c:v>
                </c:pt>
                <c:pt idx="169">
                  <c:v>1010</c:v>
                </c:pt>
                <c:pt idx="170">
                  <c:v>1009.8</c:v>
                </c:pt>
                <c:pt idx="171">
                  <c:v>1009.7</c:v>
                </c:pt>
                <c:pt idx="172">
                  <c:v>1010.2</c:v>
                </c:pt>
                <c:pt idx="173">
                  <c:v>1010.5</c:v>
                </c:pt>
                <c:pt idx="178">
                  <c:v>1012.7</c:v>
                </c:pt>
                <c:pt idx="179">
                  <c:v>1012.4</c:v>
                </c:pt>
                <c:pt idx="180">
                  <c:v>1011.7</c:v>
                </c:pt>
                <c:pt idx="181">
                  <c:v>1010.9</c:v>
                </c:pt>
                <c:pt idx="182">
                  <c:v>1010.2</c:v>
                </c:pt>
                <c:pt idx="183">
                  <c:v>1009.8</c:v>
                </c:pt>
                <c:pt idx="184">
                  <c:v>1009.4</c:v>
                </c:pt>
                <c:pt idx="185">
                  <c:v>1009.5</c:v>
                </c:pt>
                <c:pt idx="186">
                  <c:v>1009.9</c:v>
                </c:pt>
                <c:pt idx="187">
                  <c:v>1010.5</c:v>
                </c:pt>
                <c:pt idx="188">
                  <c:v>1011.4</c:v>
                </c:pt>
                <c:pt idx="189">
                  <c:v>1012.2</c:v>
                </c:pt>
                <c:pt idx="190">
                  <c:v>1012.5</c:v>
                </c:pt>
                <c:pt idx="191">
                  <c:v>1012.2</c:v>
                </c:pt>
                <c:pt idx="192">
                  <c:v>1011.8</c:v>
                </c:pt>
                <c:pt idx="193">
                  <c:v>1011</c:v>
                </c:pt>
                <c:pt idx="194">
                  <c:v>1010.7</c:v>
                </c:pt>
                <c:pt idx="195">
                  <c:v>1010.4</c:v>
                </c:pt>
                <c:pt idx="196">
                  <c:v>1010.8</c:v>
                </c:pt>
                <c:pt idx="197">
                  <c:v>1011.3</c:v>
                </c:pt>
                <c:pt idx="198">
                  <c:v>1011.9</c:v>
                </c:pt>
                <c:pt idx="199">
                  <c:v>1012.6</c:v>
                </c:pt>
                <c:pt idx="200">
                  <c:v>1013.1</c:v>
                </c:pt>
                <c:pt idx="201">
                  <c:v>1013.2</c:v>
                </c:pt>
                <c:pt idx="202">
                  <c:v>1013.3</c:v>
                </c:pt>
                <c:pt idx="203">
                  <c:v>1013.1</c:v>
                </c:pt>
                <c:pt idx="204">
                  <c:v>1012.5</c:v>
                </c:pt>
                <c:pt idx="205">
                  <c:v>1011.9</c:v>
                </c:pt>
                <c:pt idx="206">
                  <c:v>1011.1</c:v>
                </c:pt>
                <c:pt idx="207">
                  <c:v>1010.8</c:v>
                </c:pt>
                <c:pt idx="208">
                  <c:v>1010.9</c:v>
                </c:pt>
                <c:pt idx="209">
                  <c:v>1011</c:v>
                </c:pt>
                <c:pt idx="210">
                  <c:v>1010.9</c:v>
                </c:pt>
                <c:pt idx="211">
                  <c:v>1011.2</c:v>
                </c:pt>
                <c:pt idx="212">
                  <c:v>1012</c:v>
                </c:pt>
                <c:pt idx="213">
                  <c:v>1012.7</c:v>
                </c:pt>
                <c:pt idx="214">
                  <c:v>1012.8</c:v>
                </c:pt>
                <c:pt idx="215">
                  <c:v>1012.7</c:v>
                </c:pt>
                <c:pt idx="216">
                  <c:v>1012.3</c:v>
                </c:pt>
                <c:pt idx="217">
                  <c:v>1011.6</c:v>
                </c:pt>
                <c:pt idx="218">
                  <c:v>1010.8</c:v>
                </c:pt>
                <c:pt idx="219">
                  <c:v>1010.5</c:v>
                </c:pt>
                <c:pt idx="220">
                  <c:v>1010.3</c:v>
                </c:pt>
                <c:pt idx="221">
                  <c:v>1010.6</c:v>
                </c:pt>
                <c:pt idx="222">
                  <c:v>1011</c:v>
                </c:pt>
                <c:pt idx="223">
                  <c:v>1011.7</c:v>
                </c:pt>
                <c:pt idx="224">
                  <c:v>1012.3</c:v>
                </c:pt>
                <c:pt idx="225">
                  <c:v>1012.6</c:v>
                </c:pt>
                <c:pt idx="226">
                  <c:v>1012.6</c:v>
                </c:pt>
                <c:pt idx="227">
                  <c:v>1012.3</c:v>
                </c:pt>
                <c:pt idx="228">
                  <c:v>1011.6</c:v>
                </c:pt>
                <c:pt idx="229">
                  <c:v>1010.8</c:v>
                </c:pt>
                <c:pt idx="230">
                  <c:v>1010.2</c:v>
                </c:pt>
                <c:pt idx="231">
                  <c:v>1009.4</c:v>
                </c:pt>
                <c:pt idx="232">
                  <c:v>1009</c:v>
                </c:pt>
                <c:pt idx="233">
                  <c:v>1009.1</c:v>
                </c:pt>
                <c:pt idx="234">
                  <c:v>1009.3</c:v>
                </c:pt>
                <c:pt idx="235">
                  <c:v>1009.8</c:v>
                </c:pt>
                <c:pt idx="236">
                  <c:v>1010.4</c:v>
                </c:pt>
                <c:pt idx="237">
                  <c:v>1010.8</c:v>
                </c:pt>
                <c:pt idx="238">
                  <c:v>1011.2</c:v>
                </c:pt>
                <c:pt idx="239">
                  <c:v>1011.1</c:v>
                </c:pt>
                <c:pt idx="240">
                  <c:v>1010.6</c:v>
                </c:pt>
                <c:pt idx="241">
                  <c:v>1010.2</c:v>
                </c:pt>
                <c:pt idx="242">
                  <c:v>1009.7</c:v>
                </c:pt>
                <c:pt idx="243">
                  <c:v>1009.4</c:v>
                </c:pt>
                <c:pt idx="244">
                  <c:v>1009.4</c:v>
                </c:pt>
                <c:pt idx="245">
                  <c:v>1009.7</c:v>
                </c:pt>
                <c:pt idx="246">
                  <c:v>1010.4</c:v>
                </c:pt>
                <c:pt idx="247">
                  <c:v>1011.1</c:v>
                </c:pt>
                <c:pt idx="248">
                  <c:v>1011.5</c:v>
                </c:pt>
                <c:pt idx="249">
                  <c:v>1011.9</c:v>
                </c:pt>
                <c:pt idx="250">
                  <c:v>1011.9</c:v>
                </c:pt>
                <c:pt idx="251">
                  <c:v>1011.5</c:v>
                </c:pt>
                <c:pt idx="252">
                  <c:v>1010.8</c:v>
                </c:pt>
                <c:pt idx="253">
                  <c:v>1010</c:v>
                </c:pt>
                <c:pt idx="254">
                  <c:v>1009</c:v>
                </c:pt>
                <c:pt idx="255">
                  <c:v>1008.2</c:v>
                </c:pt>
                <c:pt idx="256">
                  <c:v>1007.5</c:v>
                </c:pt>
                <c:pt idx="257">
                  <c:v>1007.6</c:v>
                </c:pt>
                <c:pt idx="258">
                  <c:v>1008.1</c:v>
                </c:pt>
                <c:pt idx="259">
                  <c:v>1009.1</c:v>
                </c:pt>
                <c:pt idx="260">
                  <c:v>1009.8</c:v>
                </c:pt>
                <c:pt idx="261">
                  <c:v>1010.2</c:v>
                </c:pt>
                <c:pt idx="262">
                  <c:v>1010.4</c:v>
                </c:pt>
                <c:pt idx="263">
                  <c:v>1010.3</c:v>
                </c:pt>
                <c:pt idx="264">
                  <c:v>1009.8</c:v>
                </c:pt>
                <c:pt idx="265">
                  <c:v>1009.2</c:v>
                </c:pt>
                <c:pt idx="266">
                  <c:v>1008.7</c:v>
                </c:pt>
                <c:pt idx="267">
                  <c:v>1008.5</c:v>
                </c:pt>
                <c:pt idx="268">
                  <c:v>1008.6</c:v>
                </c:pt>
                <c:pt idx="269">
                  <c:v>1009.1</c:v>
                </c:pt>
                <c:pt idx="270">
                  <c:v>1010.1</c:v>
                </c:pt>
                <c:pt idx="271">
                  <c:v>1011.2</c:v>
                </c:pt>
                <c:pt idx="272">
                  <c:v>1012.1</c:v>
                </c:pt>
                <c:pt idx="273">
                  <c:v>1012.5</c:v>
                </c:pt>
                <c:pt idx="274">
                  <c:v>1012.3</c:v>
                </c:pt>
                <c:pt idx="275">
                  <c:v>1012</c:v>
                </c:pt>
                <c:pt idx="276">
                  <c:v>1011.5</c:v>
                </c:pt>
                <c:pt idx="277">
                  <c:v>1010.8</c:v>
                </c:pt>
                <c:pt idx="278">
                  <c:v>1009.6</c:v>
                </c:pt>
                <c:pt idx="279">
                  <c:v>1008.8</c:v>
                </c:pt>
                <c:pt idx="280">
                  <c:v>1008.3</c:v>
                </c:pt>
                <c:pt idx="281">
                  <c:v>1008.3</c:v>
                </c:pt>
                <c:pt idx="282">
                  <c:v>1008.8</c:v>
                </c:pt>
                <c:pt idx="283">
                  <c:v>1009.3</c:v>
                </c:pt>
                <c:pt idx="284">
                  <c:v>1010</c:v>
                </c:pt>
                <c:pt idx="285">
                  <c:v>1010.5</c:v>
                </c:pt>
                <c:pt idx="286">
                  <c:v>1010.6</c:v>
                </c:pt>
                <c:pt idx="287">
                  <c:v>1010.4</c:v>
                </c:pt>
                <c:pt idx="288">
                  <c:v>1009.9</c:v>
                </c:pt>
                <c:pt idx="289">
                  <c:v>1009.4</c:v>
                </c:pt>
                <c:pt idx="290">
                  <c:v>1008.9</c:v>
                </c:pt>
                <c:pt idx="291">
                  <c:v>1008.6</c:v>
                </c:pt>
                <c:pt idx="292">
                  <c:v>1008.8</c:v>
                </c:pt>
                <c:pt idx="293">
                  <c:v>1009.3</c:v>
                </c:pt>
                <c:pt idx="294">
                  <c:v>1009.8</c:v>
                </c:pt>
                <c:pt idx="295">
                  <c:v>1010.4</c:v>
                </c:pt>
                <c:pt idx="296">
                  <c:v>1010.7</c:v>
                </c:pt>
                <c:pt idx="297">
                  <c:v>1011</c:v>
                </c:pt>
                <c:pt idx="298">
                  <c:v>1011.3</c:v>
                </c:pt>
                <c:pt idx="299">
                  <c:v>1011.2</c:v>
                </c:pt>
                <c:pt idx="300">
                  <c:v>1010.7</c:v>
                </c:pt>
                <c:pt idx="301">
                  <c:v>1010</c:v>
                </c:pt>
                <c:pt idx="302">
                  <c:v>1009.2</c:v>
                </c:pt>
                <c:pt idx="303">
                  <c:v>1008.4</c:v>
                </c:pt>
                <c:pt idx="304">
                  <c:v>1008.1</c:v>
                </c:pt>
                <c:pt idx="305">
                  <c:v>1008.1</c:v>
                </c:pt>
                <c:pt idx="306">
                  <c:v>1008.8</c:v>
                </c:pt>
                <c:pt idx="307">
                  <c:v>1009.7</c:v>
                </c:pt>
                <c:pt idx="308">
                  <c:v>1010.5</c:v>
                </c:pt>
                <c:pt idx="309">
                  <c:v>1011.3</c:v>
                </c:pt>
                <c:pt idx="310">
                  <c:v>1011.5</c:v>
                </c:pt>
                <c:pt idx="311">
                  <c:v>1011.3</c:v>
                </c:pt>
                <c:pt idx="312">
                  <c:v>1010.8</c:v>
                </c:pt>
                <c:pt idx="313">
                  <c:v>1010.1</c:v>
                </c:pt>
                <c:pt idx="314">
                  <c:v>1009.7</c:v>
                </c:pt>
                <c:pt idx="315">
                  <c:v>1009.4</c:v>
                </c:pt>
                <c:pt idx="316">
                  <c:v>1009.3</c:v>
                </c:pt>
                <c:pt idx="317">
                  <c:v>1009.4</c:v>
                </c:pt>
                <c:pt idx="318">
                  <c:v>1010</c:v>
                </c:pt>
                <c:pt idx="319">
                  <c:v>1010.6</c:v>
                </c:pt>
                <c:pt idx="320">
                  <c:v>1010.9</c:v>
                </c:pt>
                <c:pt idx="321">
                  <c:v>1011</c:v>
                </c:pt>
                <c:pt idx="322">
                  <c:v>1011.1</c:v>
                </c:pt>
                <c:pt idx="323">
                  <c:v>1010.8</c:v>
                </c:pt>
                <c:pt idx="324">
                  <c:v>1010.3</c:v>
                </c:pt>
                <c:pt idx="325">
                  <c:v>1009.3</c:v>
                </c:pt>
                <c:pt idx="326">
                  <c:v>1008.3</c:v>
                </c:pt>
                <c:pt idx="327">
                  <c:v>1007.4</c:v>
                </c:pt>
                <c:pt idx="328">
                  <c:v>1007</c:v>
                </c:pt>
                <c:pt idx="329">
                  <c:v>1006.8</c:v>
                </c:pt>
                <c:pt idx="330">
                  <c:v>1007.1</c:v>
                </c:pt>
                <c:pt idx="331">
                  <c:v>1007.9</c:v>
                </c:pt>
                <c:pt idx="332">
                  <c:v>1008.4</c:v>
                </c:pt>
                <c:pt idx="333">
                  <c:v>1009.1</c:v>
                </c:pt>
                <c:pt idx="334">
                  <c:v>1009.7</c:v>
                </c:pt>
                <c:pt idx="335">
                  <c:v>1009.6</c:v>
                </c:pt>
                <c:pt idx="336">
                  <c:v>1008.8</c:v>
                </c:pt>
                <c:pt idx="337">
                  <c:v>1008.4</c:v>
                </c:pt>
                <c:pt idx="338">
                  <c:v>1008.1</c:v>
                </c:pt>
                <c:pt idx="339">
                  <c:v>1008.1</c:v>
                </c:pt>
                <c:pt idx="340">
                  <c:v>1007.8</c:v>
                </c:pt>
                <c:pt idx="341">
                  <c:v>1008</c:v>
                </c:pt>
                <c:pt idx="342">
                  <c:v>1008.4</c:v>
                </c:pt>
                <c:pt idx="343">
                  <c:v>1009.3</c:v>
                </c:pt>
                <c:pt idx="344">
                  <c:v>1010</c:v>
                </c:pt>
                <c:pt idx="345">
                  <c:v>1010.3</c:v>
                </c:pt>
                <c:pt idx="346">
                  <c:v>1010.5</c:v>
                </c:pt>
                <c:pt idx="347">
                  <c:v>1010.3</c:v>
                </c:pt>
                <c:pt idx="348">
                  <c:v>1009.9</c:v>
                </c:pt>
                <c:pt idx="349">
                  <c:v>1008.8</c:v>
                </c:pt>
                <c:pt idx="350">
                  <c:v>1007.9</c:v>
                </c:pt>
                <c:pt idx="351">
                  <c:v>1006.9</c:v>
                </c:pt>
                <c:pt idx="352">
                  <c:v>1006.6</c:v>
                </c:pt>
                <c:pt idx="353">
                  <c:v>1006.5</c:v>
                </c:pt>
                <c:pt idx="354">
                  <c:v>1006.9</c:v>
                </c:pt>
                <c:pt idx="355">
                  <c:v>1007.5</c:v>
                </c:pt>
                <c:pt idx="356">
                  <c:v>1008.1</c:v>
                </c:pt>
                <c:pt idx="357">
                  <c:v>1008.8</c:v>
                </c:pt>
                <c:pt idx="358">
                  <c:v>1009.1</c:v>
                </c:pt>
                <c:pt idx="359">
                  <c:v>1009.2</c:v>
                </c:pt>
                <c:pt idx="360">
                  <c:v>1009.1</c:v>
                </c:pt>
                <c:pt idx="361">
                  <c:v>1008.6</c:v>
                </c:pt>
                <c:pt idx="362">
                  <c:v>1008.2</c:v>
                </c:pt>
                <c:pt idx="363">
                  <c:v>1008.2</c:v>
                </c:pt>
                <c:pt idx="364">
                  <c:v>1008.5</c:v>
                </c:pt>
                <c:pt idx="365">
                  <c:v>1008.8</c:v>
                </c:pt>
                <c:pt idx="366">
                  <c:v>1009.4</c:v>
                </c:pt>
                <c:pt idx="367">
                  <c:v>1010.1</c:v>
                </c:pt>
                <c:pt idx="368">
                  <c:v>1010.6</c:v>
                </c:pt>
                <c:pt idx="369">
                  <c:v>1011.2</c:v>
                </c:pt>
                <c:pt idx="370">
                  <c:v>1011.4</c:v>
                </c:pt>
                <c:pt idx="371">
                  <c:v>1011.1</c:v>
                </c:pt>
                <c:pt idx="372">
                  <c:v>1010.6</c:v>
                </c:pt>
                <c:pt idx="373">
                  <c:v>1010</c:v>
                </c:pt>
                <c:pt idx="374">
                  <c:v>1009.1</c:v>
                </c:pt>
                <c:pt idx="375">
                  <c:v>1008.6</c:v>
                </c:pt>
                <c:pt idx="376">
                  <c:v>1008.3</c:v>
                </c:pt>
                <c:pt idx="377">
                  <c:v>1008.1</c:v>
                </c:pt>
                <c:pt idx="378">
                  <c:v>1008.4</c:v>
                </c:pt>
                <c:pt idx="379">
                  <c:v>1008.7</c:v>
                </c:pt>
                <c:pt idx="380">
                  <c:v>1009.4</c:v>
                </c:pt>
                <c:pt idx="381">
                  <c:v>1010.1</c:v>
                </c:pt>
                <c:pt idx="382">
                  <c:v>1010.5</c:v>
                </c:pt>
                <c:pt idx="383">
                  <c:v>1010.8</c:v>
                </c:pt>
                <c:pt idx="384">
                  <c:v>1010.5</c:v>
                </c:pt>
                <c:pt idx="385">
                  <c:v>1009.9</c:v>
                </c:pt>
                <c:pt idx="386">
                  <c:v>1009.7</c:v>
                </c:pt>
                <c:pt idx="387">
                  <c:v>1009.4</c:v>
                </c:pt>
                <c:pt idx="388">
                  <c:v>1009.4</c:v>
                </c:pt>
                <c:pt idx="389">
                  <c:v>1009.5</c:v>
                </c:pt>
                <c:pt idx="390">
                  <c:v>1009.9</c:v>
                </c:pt>
                <c:pt idx="391">
                  <c:v>1010.5</c:v>
                </c:pt>
                <c:pt idx="392">
                  <c:v>1011</c:v>
                </c:pt>
                <c:pt idx="393">
                  <c:v>1011.6</c:v>
                </c:pt>
                <c:pt idx="394">
                  <c:v>1011.6</c:v>
                </c:pt>
                <c:pt idx="397">
                  <c:v>1010.3</c:v>
                </c:pt>
                <c:pt idx="398">
                  <c:v>1009.9</c:v>
                </c:pt>
                <c:pt idx="399">
                  <c:v>1009.3</c:v>
                </c:pt>
                <c:pt idx="400">
                  <c:v>1008.7</c:v>
                </c:pt>
                <c:pt idx="401">
                  <c:v>1008.5</c:v>
                </c:pt>
                <c:pt idx="402">
                  <c:v>1008.9</c:v>
                </c:pt>
                <c:pt idx="403">
                  <c:v>1009.3</c:v>
                </c:pt>
                <c:pt idx="404">
                  <c:v>1010.1</c:v>
                </c:pt>
                <c:pt idx="405">
                  <c:v>1010.6</c:v>
                </c:pt>
                <c:pt idx="406">
                  <c:v>1010.7</c:v>
                </c:pt>
                <c:pt idx="407">
                  <c:v>1010.5</c:v>
                </c:pt>
                <c:pt idx="408">
                  <c:v>1009.8</c:v>
                </c:pt>
                <c:pt idx="409">
                  <c:v>1009.1</c:v>
                </c:pt>
                <c:pt idx="410">
                  <c:v>1008.6</c:v>
                </c:pt>
                <c:pt idx="411">
                  <c:v>1008.5</c:v>
                </c:pt>
                <c:pt idx="412">
                  <c:v>1008.4</c:v>
                </c:pt>
                <c:pt idx="413">
                  <c:v>1008.5</c:v>
                </c:pt>
                <c:pt idx="414">
                  <c:v>1008.9</c:v>
                </c:pt>
                <c:pt idx="415">
                  <c:v>1009.5</c:v>
                </c:pt>
                <c:pt idx="416">
                  <c:v>1010.1</c:v>
                </c:pt>
                <c:pt idx="417">
                  <c:v>1010.6</c:v>
                </c:pt>
                <c:pt idx="418">
                  <c:v>1010.6</c:v>
                </c:pt>
                <c:pt idx="419">
                  <c:v>1010.3</c:v>
                </c:pt>
                <c:pt idx="420">
                  <c:v>1009.8</c:v>
                </c:pt>
                <c:pt idx="421">
                  <c:v>1009.1</c:v>
                </c:pt>
                <c:pt idx="422">
                  <c:v>1008.4</c:v>
                </c:pt>
                <c:pt idx="423">
                  <c:v>1007.8</c:v>
                </c:pt>
                <c:pt idx="424">
                  <c:v>1007.5</c:v>
                </c:pt>
                <c:pt idx="425">
                  <c:v>1007.4</c:v>
                </c:pt>
                <c:pt idx="426">
                  <c:v>1007.5</c:v>
                </c:pt>
                <c:pt idx="427">
                  <c:v>1007.9</c:v>
                </c:pt>
                <c:pt idx="428">
                  <c:v>1008.5</c:v>
                </c:pt>
                <c:pt idx="429">
                  <c:v>1009.3</c:v>
                </c:pt>
                <c:pt idx="430">
                  <c:v>1009.7</c:v>
                </c:pt>
                <c:pt idx="431">
                  <c:v>1009.6</c:v>
                </c:pt>
                <c:pt idx="432">
                  <c:v>1009.3</c:v>
                </c:pt>
                <c:pt idx="433">
                  <c:v>1008.7</c:v>
                </c:pt>
                <c:pt idx="434">
                  <c:v>1008.2</c:v>
                </c:pt>
                <c:pt idx="435">
                  <c:v>1007.8</c:v>
                </c:pt>
                <c:pt idx="436">
                  <c:v>1007.8</c:v>
                </c:pt>
                <c:pt idx="437">
                  <c:v>1008</c:v>
                </c:pt>
                <c:pt idx="438">
                  <c:v>1008.4</c:v>
                </c:pt>
                <c:pt idx="439">
                  <c:v>1008.9</c:v>
                </c:pt>
                <c:pt idx="440">
                  <c:v>1009.4</c:v>
                </c:pt>
                <c:pt idx="441">
                  <c:v>1009.7</c:v>
                </c:pt>
                <c:pt idx="442">
                  <c:v>1009.9</c:v>
                </c:pt>
                <c:pt idx="443">
                  <c:v>1009.6</c:v>
                </c:pt>
                <c:pt idx="444">
                  <c:v>1008.9</c:v>
                </c:pt>
                <c:pt idx="445">
                  <c:v>1008</c:v>
                </c:pt>
                <c:pt idx="446">
                  <c:v>1007</c:v>
                </c:pt>
                <c:pt idx="447">
                  <c:v>1006.5</c:v>
                </c:pt>
                <c:pt idx="448">
                  <c:v>1006.4</c:v>
                </c:pt>
                <c:pt idx="449">
                  <c:v>1006.3</c:v>
                </c:pt>
                <c:pt idx="450">
                  <c:v>1006.6</c:v>
                </c:pt>
                <c:pt idx="451">
                  <c:v>1007</c:v>
                </c:pt>
                <c:pt idx="452">
                  <c:v>1007.5</c:v>
                </c:pt>
                <c:pt idx="453">
                  <c:v>1008.3</c:v>
                </c:pt>
                <c:pt idx="454">
                  <c:v>1008.7</c:v>
                </c:pt>
                <c:pt idx="455">
                  <c:v>1008.6</c:v>
                </c:pt>
                <c:pt idx="456">
                  <c:v>1008.2</c:v>
                </c:pt>
                <c:pt idx="457">
                  <c:v>1007.7</c:v>
                </c:pt>
                <c:pt idx="458">
                  <c:v>1007.6</c:v>
                </c:pt>
                <c:pt idx="459">
                  <c:v>1007.5</c:v>
                </c:pt>
                <c:pt idx="460">
                  <c:v>1007.7</c:v>
                </c:pt>
                <c:pt idx="461">
                  <c:v>1008.1</c:v>
                </c:pt>
                <c:pt idx="462">
                  <c:v>1008.8</c:v>
                </c:pt>
                <c:pt idx="463">
                  <c:v>1009.5</c:v>
                </c:pt>
                <c:pt idx="464">
                  <c:v>1009.8</c:v>
                </c:pt>
                <c:pt idx="465">
                  <c:v>1010</c:v>
                </c:pt>
                <c:pt idx="466">
                  <c:v>1010.1</c:v>
                </c:pt>
                <c:pt idx="467">
                  <c:v>1010</c:v>
                </c:pt>
                <c:pt idx="468">
                  <c:v>1009.6</c:v>
                </c:pt>
                <c:pt idx="469">
                  <c:v>1009</c:v>
                </c:pt>
                <c:pt idx="470">
                  <c:v>1008.3</c:v>
                </c:pt>
                <c:pt idx="471">
                  <c:v>1008</c:v>
                </c:pt>
                <c:pt idx="472">
                  <c:v>1007.7</c:v>
                </c:pt>
                <c:pt idx="473">
                  <c:v>1007.7</c:v>
                </c:pt>
                <c:pt idx="474">
                  <c:v>1007.8</c:v>
                </c:pt>
                <c:pt idx="475">
                  <c:v>1008.2</c:v>
                </c:pt>
                <c:pt idx="476">
                  <c:v>1008.9</c:v>
                </c:pt>
                <c:pt idx="477">
                  <c:v>1009.7</c:v>
                </c:pt>
                <c:pt idx="478">
                  <c:v>1010</c:v>
                </c:pt>
                <c:pt idx="479">
                  <c:v>1009.9</c:v>
                </c:pt>
                <c:pt idx="480">
                  <c:v>1009.7</c:v>
                </c:pt>
                <c:pt idx="481">
                  <c:v>1009.4</c:v>
                </c:pt>
                <c:pt idx="482">
                  <c:v>1008.9</c:v>
                </c:pt>
                <c:pt idx="483">
                  <c:v>1008.6</c:v>
                </c:pt>
                <c:pt idx="484">
                  <c:v>1008.5</c:v>
                </c:pt>
                <c:pt idx="485">
                  <c:v>1008.8</c:v>
                </c:pt>
                <c:pt idx="486">
                  <c:v>1009.6</c:v>
                </c:pt>
                <c:pt idx="487">
                  <c:v>1010.1</c:v>
                </c:pt>
                <c:pt idx="488">
                  <c:v>1010.7</c:v>
                </c:pt>
                <c:pt idx="489">
                  <c:v>1011</c:v>
                </c:pt>
                <c:pt idx="490">
                  <c:v>1011</c:v>
                </c:pt>
                <c:pt idx="491">
                  <c:v>1010.8</c:v>
                </c:pt>
                <c:pt idx="492">
                  <c:v>1010.1</c:v>
                </c:pt>
                <c:pt idx="493">
                  <c:v>1009.5</c:v>
                </c:pt>
                <c:pt idx="494">
                  <c:v>1009.1</c:v>
                </c:pt>
                <c:pt idx="495">
                  <c:v>1008.7</c:v>
                </c:pt>
                <c:pt idx="496">
                  <c:v>1008.4</c:v>
                </c:pt>
                <c:pt idx="497">
                  <c:v>1008.3</c:v>
                </c:pt>
                <c:pt idx="498">
                  <c:v>1008.7</c:v>
                </c:pt>
                <c:pt idx="499">
                  <c:v>1009.4</c:v>
                </c:pt>
                <c:pt idx="500">
                  <c:v>1010.1</c:v>
                </c:pt>
                <c:pt idx="501">
                  <c:v>1010.7</c:v>
                </c:pt>
                <c:pt idx="502">
                  <c:v>1010.8</c:v>
                </c:pt>
                <c:pt idx="503">
                  <c:v>1010.4</c:v>
                </c:pt>
                <c:pt idx="504">
                  <c:v>1009.8</c:v>
                </c:pt>
                <c:pt idx="505">
                  <c:v>1009.3</c:v>
                </c:pt>
                <c:pt idx="506">
                  <c:v>1008.9</c:v>
                </c:pt>
                <c:pt idx="507">
                  <c:v>1008.4</c:v>
                </c:pt>
                <c:pt idx="508">
                  <c:v>1008.5</c:v>
                </c:pt>
                <c:pt idx="509">
                  <c:v>1009</c:v>
                </c:pt>
                <c:pt idx="510">
                  <c:v>1009.2</c:v>
                </c:pt>
                <c:pt idx="511">
                  <c:v>1009.8</c:v>
                </c:pt>
                <c:pt idx="512">
                  <c:v>1010.6</c:v>
                </c:pt>
                <c:pt idx="513">
                  <c:v>1010.9</c:v>
                </c:pt>
                <c:pt idx="514">
                  <c:v>1010.9</c:v>
                </c:pt>
                <c:pt idx="515">
                  <c:v>1010.7</c:v>
                </c:pt>
                <c:pt idx="516">
                  <c:v>1010.2</c:v>
                </c:pt>
                <c:pt idx="517">
                  <c:v>1009.4</c:v>
                </c:pt>
                <c:pt idx="518">
                  <c:v>1008.6</c:v>
                </c:pt>
                <c:pt idx="519">
                  <c:v>1007.9</c:v>
                </c:pt>
                <c:pt idx="520">
                  <c:v>1007.7</c:v>
                </c:pt>
                <c:pt idx="521">
                  <c:v>1007.5</c:v>
                </c:pt>
                <c:pt idx="522">
                  <c:v>1008</c:v>
                </c:pt>
                <c:pt idx="523">
                  <c:v>1008.7</c:v>
                </c:pt>
                <c:pt idx="524">
                  <c:v>1009.2</c:v>
                </c:pt>
                <c:pt idx="525">
                  <c:v>1009.7</c:v>
                </c:pt>
                <c:pt idx="526">
                  <c:v>1009.7</c:v>
                </c:pt>
                <c:pt idx="527">
                  <c:v>1009.8</c:v>
                </c:pt>
                <c:pt idx="528">
                  <c:v>1009.5</c:v>
                </c:pt>
                <c:pt idx="529">
                  <c:v>1008.7</c:v>
                </c:pt>
                <c:pt idx="530">
                  <c:v>1008.4</c:v>
                </c:pt>
                <c:pt idx="531">
                  <c:v>1008.1</c:v>
                </c:pt>
                <c:pt idx="532">
                  <c:v>1008.1</c:v>
                </c:pt>
                <c:pt idx="533">
                  <c:v>1008.3</c:v>
                </c:pt>
                <c:pt idx="534">
                  <c:v>1008.9</c:v>
                </c:pt>
                <c:pt idx="535">
                  <c:v>1009.3</c:v>
                </c:pt>
                <c:pt idx="536">
                  <c:v>1010</c:v>
                </c:pt>
                <c:pt idx="537">
                  <c:v>1010.2</c:v>
                </c:pt>
                <c:pt idx="538">
                  <c:v>1010.4</c:v>
                </c:pt>
                <c:pt idx="539">
                  <c:v>1010.2</c:v>
                </c:pt>
                <c:pt idx="540">
                  <c:v>1009.7</c:v>
                </c:pt>
                <c:pt idx="541">
                  <c:v>1009.3</c:v>
                </c:pt>
                <c:pt idx="542">
                  <c:v>1008.5</c:v>
                </c:pt>
                <c:pt idx="543">
                  <c:v>1008</c:v>
                </c:pt>
                <c:pt idx="544">
                  <c:v>1007.9</c:v>
                </c:pt>
                <c:pt idx="545">
                  <c:v>1007.8</c:v>
                </c:pt>
                <c:pt idx="546">
                  <c:v>1008</c:v>
                </c:pt>
                <c:pt idx="547">
                  <c:v>1008.2</c:v>
                </c:pt>
                <c:pt idx="548">
                  <c:v>1008.7</c:v>
                </c:pt>
                <c:pt idx="549">
                  <c:v>1009.1</c:v>
                </c:pt>
                <c:pt idx="550">
                  <c:v>1009.3</c:v>
                </c:pt>
                <c:pt idx="551">
                  <c:v>1009.3</c:v>
                </c:pt>
                <c:pt idx="552">
                  <c:v>1008.8</c:v>
                </c:pt>
                <c:pt idx="553">
                  <c:v>1008.3</c:v>
                </c:pt>
                <c:pt idx="554">
                  <c:v>1007.8</c:v>
                </c:pt>
                <c:pt idx="555">
                  <c:v>1007.3</c:v>
                </c:pt>
                <c:pt idx="556">
                  <c:v>1007.5</c:v>
                </c:pt>
                <c:pt idx="557">
                  <c:v>1007.7</c:v>
                </c:pt>
                <c:pt idx="558">
                  <c:v>1008.2</c:v>
                </c:pt>
                <c:pt idx="559">
                  <c:v>1009.1</c:v>
                </c:pt>
                <c:pt idx="560">
                  <c:v>1009.8</c:v>
                </c:pt>
                <c:pt idx="561">
                  <c:v>1010.1</c:v>
                </c:pt>
                <c:pt idx="562">
                  <c:v>1010.2</c:v>
                </c:pt>
                <c:pt idx="563">
                  <c:v>1009.9</c:v>
                </c:pt>
                <c:pt idx="564">
                  <c:v>1009.5</c:v>
                </c:pt>
                <c:pt idx="565">
                  <c:v>1008.7</c:v>
                </c:pt>
                <c:pt idx="566">
                  <c:v>1007.8</c:v>
                </c:pt>
                <c:pt idx="567">
                  <c:v>1007.3</c:v>
                </c:pt>
                <c:pt idx="568">
                  <c:v>1007</c:v>
                </c:pt>
                <c:pt idx="569">
                  <c:v>1006.8</c:v>
                </c:pt>
                <c:pt idx="570">
                  <c:v>1007.2</c:v>
                </c:pt>
                <c:pt idx="571">
                  <c:v>1007.5</c:v>
                </c:pt>
                <c:pt idx="572">
                  <c:v>1008</c:v>
                </c:pt>
                <c:pt idx="573">
                  <c:v>1008.6</c:v>
                </c:pt>
                <c:pt idx="574">
                  <c:v>1009</c:v>
                </c:pt>
                <c:pt idx="575">
                  <c:v>1009.1</c:v>
                </c:pt>
                <c:pt idx="576">
                  <c:v>1008.6</c:v>
                </c:pt>
                <c:pt idx="577">
                  <c:v>1008.1</c:v>
                </c:pt>
                <c:pt idx="578">
                  <c:v>1007.6</c:v>
                </c:pt>
                <c:pt idx="579">
                  <c:v>1007.3</c:v>
                </c:pt>
                <c:pt idx="658">
                  <c:v>1010.6</c:v>
                </c:pt>
                <c:pt idx="659">
                  <c:v>1010</c:v>
                </c:pt>
                <c:pt idx="660">
                  <c:v>1009.4</c:v>
                </c:pt>
                <c:pt idx="661">
                  <c:v>1008.5</c:v>
                </c:pt>
                <c:pt idx="662">
                  <c:v>1007.8</c:v>
                </c:pt>
                <c:pt idx="663">
                  <c:v>1007.1</c:v>
                </c:pt>
                <c:pt idx="664">
                  <c:v>1006.7</c:v>
                </c:pt>
                <c:pt idx="665">
                  <c:v>1007</c:v>
                </c:pt>
                <c:pt idx="666">
                  <c:v>1007.7</c:v>
                </c:pt>
                <c:pt idx="667">
                  <c:v>1008.2</c:v>
                </c:pt>
                <c:pt idx="668">
                  <c:v>1009</c:v>
                </c:pt>
                <c:pt idx="669">
                  <c:v>1009.7</c:v>
                </c:pt>
                <c:pt idx="670">
                  <c:v>1009.8</c:v>
                </c:pt>
                <c:pt idx="671">
                  <c:v>1009.5</c:v>
                </c:pt>
                <c:pt idx="672">
                  <c:v>1008.7</c:v>
                </c:pt>
                <c:pt idx="673">
                  <c:v>1008.1</c:v>
                </c:pt>
                <c:pt idx="674">
                  <c:v>1007.9</c:v>
                </c:pt>
                <c:pt idx="675">
                  <c:v>1007.6</c:v>
                </c:pt>
                <c:pt idx="676">
                  <c:v>1007.5</c:v>
                </c:pt>
                <c:pt idx="677">
                  <c:v>1007.6</c:v>
                </c:pt>
                <c:pt idx="678">
                  <c:v>1008</c:v>
                </c:pt>
                <c:pt idx="679">
                  <c:v>1008.6</c:v>
                </c:pt>
                <c:pt idx="680">
                  <c:v>1009.2</c:v>
                </c:pt>
                <c:pt idx="681">
                  <c:v>1009.4</c:v>
                </c:pt>
                <c:pt idx="682">
                  <c:v>1009.6</c:v>
                </c:pt>
                <c:pt idx="683">
                  <c:v>1009.2</c:v>
                </c:pt>
                <c:pt idx="684">
                  <c:v>1008.7</c:v>
                </c:pt>
                <c:pt idx="685">
                  <c:v>1007.9</c:v>
                </c:pt>
                <c:pt idx="686">
                  <c:v>1007</c:v>
                </c:pt>
                <c:pt idx="687">
                  <c:v>1006.3</c:v>
                </c:pt>
                <c:pt idx="688">
                  <c:v>1006</c:v>
                </c:pt>
                <c:pt idx="689">
                  <c:v>1006.1</c:v>
                </c:pt>
                <c:pt idx="690">
                  <c:v>1006.4</c:v>
                </c:pt>
                <c:pt idx="691">
                  <c:v>1007.1</c:v>
                </c:pt>
                <c:pt idx="692">
                  <c:v>1007.8</c:v>
                </c:pt>
                <c:pt idx="693">
                  <c:v>1008.2</c:v>
                </c:pt>
                <c:pt idx="694">
                  <c:v>1008.4</c:v>
                </c:pt>
                <c:pt idx="695">
                  <c:v>1008.3</c:v>
                </c:pt>
                <c:pt idx="696">
                  <c:v>1008</c:v>
                </c:pt>
                <c:pt idx="697">
                  <c:v>1007.3</c:v>
                </c:pt>
                <c:pt idx="698">
                  <c:v>1006.9</c:v>
                </c:pt>
                <c:pt idx="699">
                  <c:v>1006.7</c:v>
                </c:pt>
                <c:pt idx="700">
                  <c:v>1006.8</c:v>
                </c:pt>
                <c:pt idx="701">
                  <c:v>1006.9</c:v>
                </c:pt>
                <c:pt idx="702">
                  <c:v>1007.5</c:v>
                </c:pt>
                <c:pt idx="703">
                  <c:v>1008.3</c:v>
                </c:pt>
                <c:pt idx="704">
                  <c:v>1009.2</c:v>
                </c:pt>
                <c:pt idx="706">
                  <c:v>1009.7</c:v>
                </c:pt>
                <c:pt idx="707">
                  <c:v>1009.5</c:v>
                </c:pt>
                <c:pt idx="708">
                  <c:v>1009</c:v>
                </c:pt>
                <c:pt idx="709">
                  <c:v>1008.3</c:v>
                </c:pt>
                <c:pt idx="710">
                  <c:v>1007.6</c:v>
                </c:pt>
                <c:pt idx="711">
                  <c:v>1007</c:v>
                </c:pt>
                <c:pt idx="712">
                  <c:v>1006.9</c:v>
                </c:pt>
                <c:pt idx="713">
                  <c:v>1006.9</c:v>
                </c:pt>
                <c:pt idx="714">
                  <c:v>1007.2</c:v>
                </c:pt>
                <c:pt idx="715">
                  <c:v>1007.6</c:v>
                </c:pt>
                <c:pt idx="716">
                  <c:v>1008.5</c:v>
                </c:pt>
                <c:pt idx="717">
                  <c:v>1009.4</c:v>
                </c:pt>
                <c:pt idx="718">
                  <c:v>1009.7</c:v>
                </c:pt>
                <c:pt idx="719">
                  <c:v>1009.8</c:v>
                </c:pt>
                <c:pt idx="720">
                  <c:v>1009.4</c:v>
                </c:pt>
                <c:pt idx="721">
                  <c:v>1008.6</c:v>
                </c:pt>
                <c:pt idx="722">
                  <c:v>1008.2</c:v>
                </c:pt>
                <c:pt idx="723">
                  <c:v>1008.2</c:v>
                </c:pt>
                <c:pt idx="724">
                  <c:v>1008.3</c:v>
                </c:pt>
                <c:pt idx="725">
                  <c:v>1008.7</c:v>
                </c:pt>
                <c:pt idx="726">
                  <c:v>1009.3</c:v>
                </c:pt>
                <c:pt idx="727">
                  <c:v>1010.1</c:v>
                </c:pt>
                <c:pt idx="728">
                  <c:v>1010.6</c:v>
                </c:pt>
                <c:pt idx="729">
                  <c:v>1010.7</c:v>
                </c:pt>
                <c:pt idx="730">
                  <c:v>1010.7</c:v>
                </c:pt>
                <c:pt idx="731">
                  <c:v>1010.6</c:v>
                </c:pt>
                <c:pt idx="732">
                  <c:v>1010.2</c:v>
                </c:pt>
                <c:pt idx="733">
                  <c:v>1009.7</c:v>
                </c:pt>
                <c:pt idx="734">
                  <c:v>1008.8</c:v>
                </c:pt>
                <c:pt idx="735">
                  <c:v>1008.1</c:v>
                </c:pt>
                <c:pt idx="736">
                  <c:v>1007.7</c:v>
                </c:pt>
                <c:pt idx="737">
                  <c:v>1007.8</c:v>
                </c:pt>
                <c:pt idx="738">
                  <c:v>1008.1</c:v>
                </c:pt>
                <c:pt idx="739">
                  <c:v>1009.2</c:v>
                </c:pt>
                <c:pt idx="740">
                  <c:v>1009.9</c:v>
                </c:pt>
                <c:pt idx="741">
                  <c:v>1010.5</c:v>
                </c:pt>
                <c:pt idx="742">
                  <c:v>1010.9</c:v>
                </c:pt>
                <c:pt idx="743">
                  <c:v>1011.1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6B0E-4E61-9B5C-F1C13B016D3C}"/>
            </c:ext>
          </c:extLst>
        </c:ser>
        <c:marker val="1"/>
        <c:axId val="162223616"/>
        <c:axId val="162185216"/>
      </c:lineChart>
      <c:catAx>
        <c:axId val="162223616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185216"/>
        <c:crosses val="autoZero"/>
        <c:lblAlgn val="ctr"/>
        <c:lblOffset val="100"/>
        <c:tickLblSkip val="24"/>
        <c:tickMarkSkip val="24"/>
      </c:catAx>
      <c:valAx>
        <c:axId val="162185216"/>
        <c:scaling>
          <c:orientation val="minMax"/>
          <c:max val="1020"/>
          <c:min val="100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(mbar)</a:t>
                </a:r>
              </a:p>
            </c:rich>
          </c:tx>
          <c:layout>
            <c:manualLayout>
              <c:xMode val="edge"/>
              <c:yMode val="edge"/>
              <c:x val="2.0142303994178944E-2"/>
              <c:y val="0.40489006348508738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223616"/>
        <c:crosses val="autoZero"/>
        <c:crossBetween val="midCat"/>
        <c:majorUnit val="2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532891556872252"/>
          <c:y val="0.92802511522818698"/>
          <c:w val="0.32799979210519481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Radiação Solar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9923723395961652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Radiação Solar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Parâmetros!$O$2:$O$745</c:f>
              <c:numCache>
                <c:formatCode>General</c:formatCode>
                <c:ptCount val="744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2</c:v>
                </c:pt>
                <c:pt idx="5">
                  <c:v>3</c:v>
                </c:pt>
                <c:pt idx="6">
                  <c:v>12</c:v>
                </c:pt>
                <c:pt idx="7">
                  <c:v>112</c:v>
                </c:pt>
                <c:pt idx="8">
                  <c:v>358</c:v>
                </c:pt>
                <c:pt idx="9">
                  <c:v>725</c:v>
                </c:pt>
                <c:pt idx="10">
                  <c:v>843</c:v>
                </c:pt>
                <c:pt idx="11">
                  <c:v>929</c:v>
                </c:pt>
                <c:pt idx="12">
                  <c:v>981</c:v>
                </c:pt>
                <c:pt idx="13">
                  <c:v>581</c:v>
                </c:pt>
                <c:pt idx="14">
                  <c:v>532</c:v>
                </c:pt>
                <c:pt idx="15">
                  <c:v>400</c:v>
                </c:pt>
                <c:pt idx="16">
                  <c:v>339</c:v>
                </c:pt>
                <c:pt idx="17">
                  <c:v>127</c:v>
                </c:pt>
                <c:pt idx="18">
                  <c:v>11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3</c:v>
                </c:pt>
                <c:pt idx="24">
                  <c:v>4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2</c:v>
                </c:pt>
                <c:pt idx="30">
                  <c:v>26</c:v>
                </c:pt>
                <c:pt idx="31">
                  <c:v>111</c:v>
                </c:pt>
                <c:pt idx="32">
                  <c:v>353</c:v>
                </c:pt>
                <c:pt idx="33">
                  <c:v>559</c:v>
                </c:pt>
                <c:pt idx="34">
                  <c:v>784</c:v>
                </c:pt>
                <c:pt idx="35">
                  <c:v>955</c:v>
                </c:pt>
                <c:pt idx="36">
                  <c:v>1013</c:v>
                </c:pt>
                <c:pt idx="37">
                  <c:v>574</c:v>
                </c:pt>
                <c:pt idx="38">
                  <c:v>474</c:v>
                </c:pt>
                <c:pt idx="39">
                  <c:v>361</c:v>
                </c:pt>
                <c:pt idx="40">
                  <c:v>365</c:v>
                </c:pt>
                <c:pt idx="41">
                  <c:v>142</c:v>
                </c:pt>
                <c:pt idx="42">
                  <c:v>11</c:v>
                </c:pt>
                <c:pt idx="43">
                  <c:v>2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22</c:v>
                </c:pt>
                <c:pt idx="55">
                  <c:v>129</c:v>
                </c:pt>
                <c:pt idx="56">
                  <c:v>319</c:v>
                </c:pt>
                <c:pt idx="57">
                  <c:v>445</c:v>
                </c:pt>
                <c:pt idx="58">
                  <c:v>416</c:v>
                </c:pt>
                <c:pt idx="59">
                  <c:v>585</c:v>
                </c:pt>
                <c:pt idx="60">
                  <c:v>690</c:v>
                </c:pt>
                <c:pt idx="61">
                  <c:v>820</c:v>
                </c:pt>
                <c:pt idx="64">
                  <c:v>265</c:v>
                </c:pt>
                <c:pt idx="65">
                  <c:v>111</c:v>
                </c:pt>
                <c:pt idx="66">
                  <c:v>12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3</c:v>
                </c:pt>
                <c:pt idx="71">
                  <c:v>3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2</c:v>
                </c:pt>
                <c:pt idx="76">
                  <c:v>3</c:v>
                </c:pt>
                <c:pt idx="77">
                  <c:v>3</c:v>
                </c:pt>
                <c:pt idx="78">
                  <c:v>28</c:v>
                </c:pt>
                <c:pt idx="79">
                  <c:v>124</c:v>
                </c:pt>
                <c:pt idx="80">
                  <c:v>228</c:v>
                </c:pt>
                <c:pt idx="81">
                  <c:v>635</c:v>
                </c:pt>
                <c:pt idx="82">
                  <c:v>749</c:v>
                </c:pt>
                <c:pt idx="83">
                  <c:v>993</c:v>
                </c:pt>
                <c:pt idx="84">
                  <c:v>1038</c:v>
                </c:pt>
                <c:pt idx="85">
                  <c:v>558</c:v>
                </c:pt>
                <c:pt idx="86">
                  <c:v>434</c:v>
                </c:pt>
                <c:pt idx="87">
                  <c:v>330</c:v>
                </c:pt>
                <c:pt idx="88">
                  <c:v>385</c:v>
                </c:pt>
                <c:pt idx="89">
                  <c:v>135</c:v>
                </c:pt>
                <c:pt idx="90">
                  <c:v>11</c:v>
                </c:pt>
                <c:pt idx="91">
                  <c:v>3</c:v>
                </c:pt>
                <c:pt idx="92">
                  <c:v>2</c:v>
                </c:pt>
                <c:pt idx="93">
                  <c:v>2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2</c:v>
                </c:pt>
                <c:pt idx="102">
                  <c:v>25</c:v>
                </c:pt>
                <c:pt idx="103">
                  <c:v>124</c:v>
                </c:pt>
                <c:pt idx="104">
                  <c:v>296</c:v>
                </c:pt>
                <c:pt idx="105">
                  <c:v>588</c:v>
                </c:pt>
                <c:pt idx="106">
                  <c:v>847</c:v>
                </c:pt>
                <c:pt idx="107">
                  <c:v>982</c:v>
                </c:pt>
                <c:pt idx="108">
                  <c:v>982</c:v>
                </c:pt>
                <c:pt idx="109">
                  <c:v>565</c:v>
                </c:pt>
                <c:pt idx="110">
                  <c:v>457</c:v>
                </c:pt>
                <c:pt idx="111">
                  <c:v>286</c:v>
                </c:pt>
                <c:pt idx="112">
                  <c:v>213</c:v>
                </c:pt>
                <c:pt idx="113">
                  <c:v>96</c:v>
                </c:pt>
                <c:pt idx="114">
                  <c:v>15</c:v>
                </c:pt>
                <c:pt idx="115">
                  <c:v>2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2</c:v>
                </c:pt>
                <c:pt idx="126">
                  <c:v>17</c:v>
                </c:pt>
                <c:pt idx="127">
                  <c:v>93</c:v>
                </c:pt>
                <c:pt idx="128">
                  <c:v>322</c:v>
                </c:pt>
                <c:pt idx="129">
                  <c:v>439</c:v>
                </c:pt>
                <c:pt idx="130">
                  <c:v>490</c:v>
                </c:pt>
                <c:pt idx="131">
                  <c:v>603</c:v>
                </c:pt>
                <c:pt idx="132">
                  <c:v>512</c:v>
                </c:pt>
                <c:pt idx="133">
                  <c:v>608</c:v>
                </c:pt>
                <c:pt idx="134">
                  <c:v>393</c:v>
                </c:pt>
                <c:pt idx="135">
                  <c:v>242</c:v>
                </c:pt>
                <c:pt idx="136">
                  <c:v>226</c:v>
                </c:pt>
                <c:pt idx="137">
                  <c:v>67</c:v>
                </c:pt>
                <c:pt idx="138">
                  <c:v>21</c:v>
                </c:pt>
                <c:pt idx="139">
                  <c:v>2</c:v>
                </c:pt>
                <c:pt idx="140">
                  <c:v>3</c:v>
                </c:pt>
                <c:pt idx="141">
                  <c:v>3</c:v>
                </c:pt>
                <c:pt idx="142">
                  <c:v>3</c:v>
                </c:pt>
                <c:pt idx="143">
                  <c:v>3</c:v>
                </c:pt>
                <c:pt idx="144">
                  <c:v>3</c:v>
                </c:pt>
                <c:pt idx="145">
                  <c:v>3</c:v>
                </c:pt>
                <c:pt idx="146">
                  <c:v>3</c:v>
                </c:pt>
                <c:pt idx="147">
                  <c:v>3</c:v>
                </c:pt>
                <c:pt idx="148">
                  <c:v>2</c:v>
                </c:pt>
                <c:pt idx="149">
                  <c:v>3</c:v>
                </c:pt>
                <c:pt idx="150">
                  <c:v>23</c:v>
                </c:pt>
                <c:pt idx="151">
                  <c:v>128</c:v>
                </c:pt>
                <c:pt idx="152">
                  <c:v>328</c:v>
                </c:pt>
                <c:pt idx="153">
                  <c:v>625</c:v>
                </c:pt>
                <c:pt idx="154">
                  <c:v>406</c:v>
                </c:pt>
                <c:pt idx="155">
                  <c:v>504</c:v>
                </c:pt>
                <c:pt idx="156">
                  <c:v>790</c:v>
                </c:pt>
                <c:pt idx="157">
                  <c:v>479</c:v>
                </c:pt>
                <c:pt idx="158">
                  <c:v>400</c:v>
                </c:pt>
                <c:pt idx="159">
                  <c:v>308</c:v>
                </c:pt>
                <c:pt idx="160">
                  <c:v>331</c:v>
                </c:pt>
                <c:pt idx="161">
                  <c:v>157</c:v>
                </c:pt>
                <c:pt idx="162">
                  <c:v>12</c:v>
                </c:pt>
                <c:pt idx="163">
                  <c:v>2</c:v>
                </c:pt>
                <c:pt idx="164">
                  <c:v>3</c:v>
                </c:pt>
                <c:pt idx="165">
                  <c:v>3</c:v>
                </c:pt>
                <c:pt idx="166">
                  <c:v>3</c:v>
                </c:pt>
                <c:pt idx="167">
                  <c:v>3</c:v>
                </c:pt>
                <c:pt idx="168">
                  <c:v>3</c:v>
                </c:pt>
                <c:pt idx="169">
                  <c:v>3</c:v>
                </c:pt>
                <c:pt idx="170">
                  <c:v>3</c:v>
                </c:pt>
                <c:pt idx="171">
                  <c:v>3</c:v>
                </c:pt>
                <c:pt idx="172">
                  <c:v>3</c:v>
                </c:pt>
                <c:pt idx="173">
                  <c:v>2</c:v>
                </c:pt>
                <c:pt idx="178">
                  <c:v>992</c:v>
                </c:pt>
                <c:pt idx="179">
                  <c:v>830</c:v>
                </c:pt>
                <c:pt idx="180">
                  <c:v>1053</c:v>
                </c:pt>
                <c:pt idx="181">
                  <c:v>577</c:v>
                </c:pt>
                <c:pt idx="182">
                  <c:v>313</c:v>
                </c:pt>
                <c:pt idx="183">
                  <c:v>273</c:v>
                </c:pt>
                <c:pt idx="184">
                  <c:v>315</c:v>
                </c:pt>
                <c:pt idx="185">
                  <c:v>77</c:v>
                </c:pt>
                <c:pt idx="186">
                  <c:v>14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3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3</c:v>
                </c:pt>
                <c:pt idx="197">
                  <c:v>2</c:v>
                </c:pt>
                <c:pt idx="198">
                  <c:v>17</c:v>
                </c:pt>
                <c:pt idx="199">
                  <c:v>96</c:v>
                </c:pt>
                <c:pt idx="200">
                  <c:v>287</c:v>
                </c:pt>
                <c:pt idx="201">
                  <c:v>627</c:v>
                </c:pt>
                <c:pt idx="202">
                  <c:v>751</c:v>
                </c:pt>
                <c:pt idx="203">
                  <c:v>1000</c:v>
                </c:pt>
                <c:pt idx="204">
                  <c:v>998</c:v>
                </c:pt>
                <c:pt idx="205">
                  <c:v>588</c:v>
                </c:pt>
                <c:pt idx="206">
                  <c:v>354</c:v>
                </c:pt>
                <c:pt idx="207">
                  <c:v>300</c:v>
                </c:pt>
                <c:pt idx="208">
                  <c:v>358</c:v>
                </c:pt>
                <c:pt idx="209">
                  <c:v>173</c:v>
                </c:pt>
                <c:pt idx="210">
                  <c:v>14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3</c:v>
                </c:pt>
                <c:pt idx="216">
                  <c:v>2</c:v>
                </c:pt>
                <c:pt idx="217">
                  <c:v>3</c:v>
                </c:pt>
                <c:pt idx="218">
                  <c:v>3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17</c:v>
                </c:pt>
                <c:pt idx="223">
                  <c:v>121</c:v>
                </c:pt>
                <c:pt idx="224">
                  <c:v>290</c:v>
                </c:pt>
                <c:pt idx="225">
                  <c:v>598</c:v>
                </c:pt>
                <c:pt idx="226">
                  <c:v>688</c:v>
                </c:pt>
                <c:pt idx="227">
                  <c:v>913</c:v>
                </c:pt>
                <c:pt idx="228">
                  <c:v>860</c:v>
                </c:pt>
                <c:pt idx="229">
                  <c:v>513</c:v>
                </c:pt>
                <c:pt idx="230">
                  <c:v>300</c:v>
                </c:pt>
                <c:pt idx="231">
                  <c:v>277</c:v>
                </c:pt>
                <c:pt idx="232">
                  <c:v>329</c:v>
                </c:pt>
                <c:pt idx="233">
                  <c:v>77</c:v>
                </c:pt>
                <c:pt idx="234">
                  <c:v>10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3</c:v>
                </c:pt>
                <c:pt idx="241">
                  <c:v>3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23</c:v>
                </c:pt>
                <c:pt idx="247">
                  <c:v>82</c:v>
                </c:pt>
                <c:pt idx="248">
                  <c:v>253</c:v>
                </c:pt>
                <c:pt idx="249">
                  <c:v>448</c:v>
                </c:pt>
                <c:pt idx="250">
                  <c:v>460</c:v>
                </c:pt>
                <c:pt idx="251">
                  <c:v>1042</c:v>
                </c:pt>
                <c:pt idx="252">
                  <c:v>1031</c:v>
                </c:pt>
                <c:pt idx="253">
                  <c:v>616</c:v>
                </c:pt>
                <c:pt idx="254">
                  <c:v>327</c:v>
                </c:pt>
                <c:pt idx="255">
                  <c:v>229</c:v>
                </c:pt>
                <c:pt idx="256">
                  <c:v>406</c:v>
                </c:pt>
                <c:pt idx="257">
                  <c:v>170</c:v>
                </c:pt>
                <c:pt idx="258">
                  <c:v>16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3</c:v>
                </c:pt>
                <c:pt idx="265">
                  <c:v>2</c:v>
                </c:pt>
                <c:pt idx="266">
                  <c:v>3</c:v>
                </c:pt>
                <c:pt idx="267">
                  <c:v>3</c:v>
                </c:pt>
                <c:pt idx="268">
                  <c:v>3</c:v>
                </c:pt>
                <c:pt idx="269">
                  <c:v>3</c:v>
                </c:pt>
                <c:pt idx="270">
                  <c:v>25</c:v>
                </c:pt>
                <c:pt idx="271">
                  <c:v>94</c:v>
                </c:pt>
                <c:pt idx="272">
                  <c:v>265</c:v>
                </c:pt>
                <c:pt idx="273">
                  <c:v>517</c:v>
                </c:pt>
                <c:pt idx="274">
                  <c:v>587</c:v>
                </c:pt>
                <c:pt idx="275">
                  <c:v>913</c:v>
                </c:pt>
                <c:pt idx="276">
                  <c:v>1048</c:v>
                </c:pt>
                <c:pt idx="277">
                  <c:v>630</c:v>
                </c:pt>
                <c:pt idx="278">
                  <c:v>296</c:v>
                </c:pt>
                <c:pt idx="279">
                  <c:v>240</c:v>
                </c:pt>
                <c:pt idx="280">
                  <c:v>392</c:v>
                </c:pt>
                <c:pt idx="281">
                  <c:v>165</c:v>
                </c:pt>
                <c:pt idx="282">
                  <c:v>13</c:v>
                </c:pt>
                <c:pt idx="283">
                  <c:v>2</c:v>
                </c:pt>
                <c:pt idx="284">
                  <c:v>2</c:v>
                </c:pt>
                <c:pt idx="285">
                  <c:v>2</c:v>
                </c:pt>
                <c:pt idx="286">
                  <c:v>2</c:v>
                </c:pt>
                <c:pt idx="287">
                  <c:v>2</c:v>
                </c:pt>
                <c:pt idx="288">
                  <c:v>2</c:v>
                </c:pt>
                <c:pt idx="289">
                  <c:v>2</c:v>
                </c:pt>
                <c:pt idx="290">
                  <c:v>2</c:v>
                </c:pt>
                <c:pt idx="291">
                  <c:v>2</c:v>
                </c:pt>
                <c:pt idx="292">
                  <c:v>2</c:v>
                </c:pt>
                <c:pt idx="293">
                  <c:v>2</c:v>
                </c:pt>
                <c:pt idx="294">
                  <c:v>21</c:v>
                </c:pt>
                <c:pt idx="295">
                  <c:v>107</c:v>
                </c:pt>
                <c:pt idx="296">
                  <c:v>260</c:v>
                </c:pt>
                <c:pt idx="297">
                  <c:v>557</c:v>
                </c:pt>
                <c:pt idx="298">
                  <c:v>825</c:v>
                </c:pt>
                <c:pt idx="299">
                  <c:v>922</c:v>
                </c:pt>
                <c:pt idx="300">
                  <c:v>1027</c:v>
                </c:pt>
                <c:pt idx="301">
                  <c:v>626</c:v>
                </c:pt>
                <c:pt idx="302">
                  <c:v>422</c:v>
                </c:pt>
                <c:pt idx="303">
                  <c:v>310</c:v>
                </c:pt>
                <c:pt idx="304">
                  <c:v>346</c:v>
                </c:pt>
                <c:pt idx="305">
                  <c:v>83</c:v>
                </c:pt>
                <c:pt idx="306">
                  <c:v>9</c:v>
                </c:pt>
                <c:pt idx="307">
                  <c:v>3</c:v>
                </c:pt>
                <c:pt idx="308">
                  <c:v>2</c:v>
                </c:pt>
                <c:pt idx="309">
                  <c:v>2</c:v>
                </c:pt>
                <c:pt idx="310">
                  <c:v>2</c:v>
                </c:pt>
                <c:pt idx="311">
                  <c:v>3</c:v>
                </c:pt>
                <c:pt idx="312">
                  <c:v>3</c:v>
                </c:pt>
                <c:pt idx="313">
                  <c:v>3</c:v>
                </c:pt>
                <c:pt idx="314">
                  <c:v>3</c:v>
                </c:pt>
                <c:pt idx="315">
                  <c:v>3</c:v>
                </c:pt>
                <c:pt idx="316">
                  <c:v>3</c:v>
                </c:pt>
                <c:pt idx="317">
                  <c:v>3</c:v>
                </c:pt>
                <c:pt idx="318">
                  <c:v>19</c:v>
                </c:pt>
                <c:pt idx="319">
                  <c:v>108</c:v>
                </c:pt>
                <c:pt idx="320">
                  <c:v>237</c:v>
                </c:pt>
                <c:pt idx="321">
                  <c:v>421</c:v>
                </c:pt>
                <c:pt idx="322">
                  <c:v>735</c:v>
                </c:pt>
                <c:pt idx="323">
                  <c:v>905</c:v>
                </c:pt>
                <c:pt idx="324">
                  <c:v>978</c:v>
                </c:pt>
                <c:pt idx="325">
                  <c:v>590</c:v>
                </c:pt>
                <c:pt idx="326">
                  <c:v>294</c:v>
                </c:pt>
                <c:pt idx="327">
                  <c:v>227</c:v>
                </c:pt>
                <c:pt idx="328">
                  <c:v>339</c:v>
                </c:pt>
                <c:pt idx="329">
                  <c:v>126</c:v>
                </c:pt>
                <c:pt idx="330">
                  <c:v>13</c:v>
                </c:pt>
                <c:pt idx="331">
                  <c:v>2</c:v>
                </c:pt>
                <c:pt idx="332">
                  <c:v>2</c:v>
                </c:pt>
                <c:pt idx="333">
                  <c:v>2</c:v>
                </c:pt>
                <c:pt idx="334">
                  <c:v>2</c:v>
                </c:pt>
                <c:pt idx="335">
                  <c:v>2</c:v>
                </c:pt>
                <c:pt idx="336">
                  <c:v>2</c:v>
                </c:pt>
                <c:pt idx="337">
                  <c:v>2</c:v>
                </c:pt>
                <c:pt idx="338">
                  <c:v>2</c:v>
                </c:pt>
                <c:pt idx="339">
                  <c:v>2</c:v>
                </c:pt>
                <c:pt idx="340">
                  <c:v>3</c:v>
                </c:pt>
                <c:pt idx="341">
                  <c:v>3</c:v>
                </c:pt>
                <c:pt idx="342">
                  <c:v>28</c:v>
                </c:pt>
                <c:pt idx="343">
                  <c:v>131</c:v>
                </c:pt>
                <c:pt idx="344">
                  <c:v>264</c:v>
                </c:pt>
                <c:pt idx="345">
                  <c:v>594</c:v>
                </c:pt>
                <c:pt idx="346">
                  <c:v>502</c:v>
                </c:pt>
                <c:pt idx="347">
                  <c:v>656</c:v>
                </c:pt>
                <c:pt idx="348">
                  <c:v>905</c:v>
                </c:pt>
                <c:pt idx="349">
                  <c:v>605</c:v>
                </c:pt>
                <c:pt idx="350">
                  <c:v>307</c:v>
                </c:pt>
                <c:pt idx="351">
                  <c:v>214</c:v>
                </c:pt>
                <c:pt idx="352">
                  <c:v>386</c:v>
                </c:pt>
                <c:pt idx="353">
                  <c:v>180</c:v>
                </c:pt>
                <c:pt idx="354">
                  <c:v>17</c:v>
                </c:pt>
                <c:pt idx="355">
                  <c:v>2</c:v>
                </c:pt>
                <c:pt idx="356">
                  <c:v>2</c:v>
                </c:pt>
                <c:pt idx="357">
                  <c:v>3</c:v>
                </c:pt>
                <c:pt idx="358">
                  <c:v>3</c:v>
                </c:pt>
                <c:pt idx="359">
                  <c:v>3</c:v>
                </c:pt>
                <c:pt idx="360">
                  <c:v>3</c:v>
                </c:pt>
                <c:pt idx="361">
                  <c:v>3</c:v>
                </c:pt>
                <c:pt idx="362">
                  <c:v>2</c:v>
                </c:pt>
                <c:pt idx="363">
                  <c:v>3</c:v>
                </c:pt>
                <c:pt idx="364">
                  <c:v>4</c:v>
                </c:pt>
                <c:pt idx="365">
                  <c:v>5</c:v>
                </c:pt>
                <c:pt idx="366">
                  <c:v>21</c:v>
                </c:pt>
                <c:pt idx="367">
                  <c:v>86</c:v>
                </c:pt>
                <c:pt idx="368">
                  <c:v>213</c:v>
                </c:pt>
                <c:pt idx="369">
                  <c:v>350</c:v>
                </c:pt>
                <c:pt idx="370">
                  <c:v>396</c:v>
                </c:pt>
                <c:pt idx="371">
                  <c:v>634</c:v>
                </c:pt>
                <c:pt idx="372">
                  <c:v>777</c:v>
                </c:pt>
                <c:pt idx="373">
                  <c:v>614</c:v>
                </c:pt>
                <c:pt idx="374">
                  <c:v>339</c:v>
                </c:pt>
                <c:pt idx="375">
                  <c:v>268</c:v>
                </c:pt>
                <c:pt idx="376">
                  <c:v>300</c:v>
                </c:pt>
                <c:pt idx="377">
                  <c:v>131</c:v>
                </c:pt>
                <c:pt idx="378">
                  <c:v>20</c:v>
                </c:pt>
                <c:pt idx="379">
                  <c:v>2</c:v>
                </c:pt>
                <c:pt idx="380">
                  <c:v>3</c:v>
                </c:pt>
                <c:pt idx="381">
                  <c:v>3</c:v>
                </c:pt>
                <c:pt idx="382">
                  <c:v>3</c:v>
                </c:pt>
                <c:pt idx="383">
                  <c:v>3</c:v>
                </c:pt>
                <c:pt idx="384">
                  <c:v>3</c:v>
                </c:pt>
                <c:pt idx="385">
                  <c:v>3</c:v>
                </c:pt>
                <c:pt idx="386">
                  <c:v>3</c:v>
                </c:pt>
                <c:pt idx="387">
                  <c:v>3</c:v>
                </c:pt>
                <c:pt idx="388">
                  <c:v>3</c:v>
                </c:pt>
                <c:pt idx="389">
                  <c:v>3</c:v>
                </c:pt>
                <c:pt idx="390">
                  <c:v>27</c:v>
                </c:pt>
                <c:pt idx="391">
                  <c:v>119</c:v>
                </c:pt>
                <c:pt idx="392">
                  <c:v>288</c:v>
                </c:pt>
                <c:pt idx="393">
                  <c:v>547</c:v>
                </c:pt>
                <c:pt idx="394">
                  <c:v>485</c:v>
                </c:pt>
                <c:pt idx="397">
                  <c:v>140</c:v>
                </c:pt>
                <c:pt idx="398">
                  <c:v>319</c:v>
                </c:pt>
                <c:pt idx="399">
                  <c:v>266</c:v>
                </c:pt>
                <c:pt idx="400">
                  <c:v>380</c:v>
                </c:pt>
                <c:pt idx="401">
                  <c:v>156</c:v>
                </c:pt>
                <c:pt idx="402">
                  <c:v>16</c:v>
                </c:pt>
                <c:pt idx="403">
                  <c:v>2</c:v>
                </c:pt>
                <c:pt idx="404">
                  <c:v>3</c:v>
                </c:pt>
                <c:pt idx="405">
                  <c:v>3</c:v>
                </c:pt>
                <c:pt idx="406">
                  <c:v>3</c:v>
                </c:pt>
                <c:pt idx="407">
                  <c:v>3</c:v>
                </c:pt>
                <c:pt idx="408">
                  <c:v>2</c:v>
                </c:pt>
                <c:pt idx="409">
                  <c:v>3</c:v>
                </c:pt>
                <c:pt idx="410">
                  <c:v>3</c:v>
                </c:pt>
                <c:pt idx="411">
                  <c:v>2</c:v>
                </c:pt>
                <c:pt idx="412">
                  <c:v>3</c:v>
                </c:pt>
                <c:pt idx="413">
                  <c:v>3</c:v>
                </c:pt>
                <c:pt idx="414">
                  <c:v>19</c:v>
                </c:pt>
                <c:pt idx="415">
                  <c:v>95</c:v>
                </c:pt>
                <c:pt idx="416">
                  <c:v>264</c:v>
                </c:pt>
                <c:pt idx="417">
                  <c:v>508</c:v>
                </c:pt>
                <c:pt idx="418">
                  <c:v>841</c:v>
                </c:pt>
                <c:pt idx="419">
                  <c:v>948</c:v>
                </c:pt>
                <c:pt idx="420">
                  <c:v>899</c:v>
                </c:pt>
                <c:pt idx="421">
                  <c:v>632</c:v>
                </c:pt>
                <c:pt idx="422">
                  <c:v>393</c:v>
                </c:pt>
                <c:pt idx="423">
                  <c:v>269</c:v>
                </c:pt>
                <c:pt idx="424">
                  <c:v>337</c:v>
                </c:pt>
                <c:pt idx="425">
                  <c:v>165</c:v>
                </c:pt>
                <c:pt idx="426">
                  <c:v>15</c:v>
                </c:pt>
                <c:pt idx="427">
                  <c:v>3</c:v>
                </c:pt>
                <c:pt idx="428">
                  <c:v>2</c:v>
                </c:pt>
                <c:pt idx="429">
                  <c:v>3</c:v>
                </c:pt>
                <c:pt idx="430">
                  <c:v>2</c:v>
                </c:pt>
                <c:pt idx="431">
                  <c:v>3</c:v>
                </c:pt>
                <c:pt idx="432">
                  <c:v>3</c:v>
                </c:pt>
                <c:pt idx="433">
                  <c:v>2</c:v>
                </c:pt>
                <c:pt idx="434">
                  <c:v>2</c:v>
                </c:pt>
                <c:pt idx="435">
                  <c:v>3</c:v>
                </c:pt>
                <c:pt idx="436">
                  <c:v>3</c:v>
                </c:pt>
                <c:pt idx="437">
                  <c:v>2</c:v>
                </c:pt>
                <c:pt idx="438">
                  <c:v>33</c:v>
                </c:pt>
                <c:pt idx="439">
                  <c:v>92</c:v>
                </c:pt>
                <c:pt idx="440">
                  <c:v>302</c:v>
                </c:pt>
                <c:pt idx="441">
                  <c:v>594</c:v>
                </c:pt>
                <c:pt idx="442">
                  <c:v>665</c:v>
                </c:pt>
                <c:pt idx="443">
                  <c:v>882</c:v>
                </c:pt>
                <c:pt idx="444">
                  <c:v>896</c:v>
                </c:pt>
                <c:pt idx="445">
                  <c:v>702</c:v>
                </c:pt>
                <c:pt idx="446">
                  <c:v>327</c:v>
                </c:pt>
                <c:pt idx="447">
                  <c:v>212</c:v>
                </c:pt>
                <c:pt idx="448">
                  <c:v>354</c:v>
                </c:pt>
                <c:pt idx="449">
                  <c:v>186</c:v>
                </c:pt>
                <c:pt idx="450">
                  <c:v>18</c:v>
                </c:pt>
                <c:pt idx="451">
                  <c:v>2</c:v>
                </c:pt>
                <c:pt idx="452">
                  <c:v>2</c:v>
                </c:pt>
                <c:pt idx="453">
                  <c:v>2</c:v>
                </c:pt>
                <c:pt idx="454">
                  <c:v>3</c:v>
                </c:pt>
                <c:pt idx="455">
                  <c:v>3</c:v>
                </c:pt>
                <c:pt idx="456">
                  <c:v>3</c:v>
                </c:pt>
                <c:pt idx="457">
                  <c:v>3</c:v>
                </c:pt>
                <c:pt idx="458">
                  <c:v>3</c:v>
                </c:pt>
                <c:pt idx="459">
                  <c:v>3</c:v>
                </c:pt>
                <c:pt idx="460">
                  <c:v>3</c:v>
                </c:pt>
                <c:pt idx="461">
                  <c:v>3</c:v>
                </c:pt>
                <c:pt idx="462">
                  <c:v>15</c:v>
                </c:pt>
                <c:pt idx="463">
                  <c:v>98</c:v>
                </c:pt>
                <c:pt idx="464">
                  <c:v>305</c:v>
                </c:pt>
                <c:pt idx="465">
                  <c:v>384</c:v>
                </c:pt>
                <c:pt idx="466">
                  <c:v>549</c:v>
                </c:pt>
                <c:pt idx="467">
                  <c:v>578</c:v>
                </c:pt>
                <c:pt idx="468">
                  <c:v>699</c:v>
                </c:pt>
                <c:pt idx="469">
                  <c:v>580</c:v>
                </c:pt>
                <c:pt idx="470">
                  <c:v>319</c:v>
                </c:pt>
                <c:pt idx="471">
                  <c:v>291</c:v>
                </c:pt>
                <c:pt idx="472">
                  <c:v>401</c:v>
                </c:pt>
                <c:pt idx="473">
                  <c:v>180</c:v>
                </c:pt>
                <c:pt idx="474">
                  <c:v>19</c:v>
                </c:pt>
                <c:pt idx="475">
                  <c:v>2</c:v>
                </c:pt>
                <c:pt idx="476">
                  <c:v>2</c:v>
                </c:pt>
                <c:pt idx="477">
                  <c:v>3</c:v>
                </c:pt>
                <c:pt idx="478">
                  <c:v>2</c:v>
                </c:pt>
                <c:pt idx="479">
                  <c:v>2</c:v>
                </c:pt>
                <c:pt idx="480">
                  <c:v>3</c:v>
                </c:pt>
                <c:pt idx="481">
                  <c:v>2</c:v>
                </c:pt>
                <c:pt idx="482">
                  <c:v>2</c:v>
                </c:pt>
                <c:pt idx="483">
                  <c:v>3</c:v>
                </c:pt>
                <c:pt idx="484">
                  <c:v>2</c:v>
                </c:pt>
                <c:pt idx="485">
                  <c:v>3</c:v>
                </c:pt>
                <c:pt idx="486">
                  <c:v>21</c:v>
                </c:pt>
                <c:pt idx="487">
                  <c:v>74</c:v>
                </c:pt>
                <c:pt idx="488">
                  <c:v>111</c:v>
                </c:pt>
                <c:pt idx="489">
                  <c:v>458</c:v>
                </c:pt>
                <c:pt idx="490">
                  <c:v>624</c:v>
                </c:pt>
                <c:pt idx="491">
                  <c:v>808</c:v>
                </c:pt>
                <c:pt idx="492">
                  <c:v>1069</c:v>
                </c:pt>
                <c:pt idx="493">
                  <c:v>721</c:v>
                </c:pt>
                <c:pt idx="494">
                  <c:v>326</c:v>
                </c:pt>
                <c:pt idx="495">
                  <c:v>237</c:v>
                </c:pt>
                <c:pt idx="496">
                  <c:v>357</c:v>
                </c:pt>
                <c:pt idx="497">
                  <c:v>166</c:v>
                </c:pt>
                <c:pt idx="498">
                  <c:v>21</c:v>
                </c:pt>
                <c:pt idx="499">
                  <c:v>2</c:v>
                </c:pt>
                <c:pt idx="500">
                  <c:v>3</c:v>
                </c:pt>
                <c:pt idx="501">
                  <c:v>3</c:v>
                </c:pt>
                <c:pt idx="502">
                  <c:v>3</c:v>
                </c:pt>
                <c:pt idx="503">
                  <c:v>3</c:v>
                </c:pt>
                <c:pt idx="504">
                  <c:v>3</c:v>
                </c:pt>
                <c:pt idx="505">
                  <c:v>2</c:v>
                </c:pt>
                <c:pt idx="506">
                  <c:v>3</c:v>
                </c:pt>
                <c:pt idx="507">
                  <c:v>2</c:v>
                </c:pt>
                <c:pt idx="508">
                  <c:v>3</c:v>
                </c:pt>
                <c:pt idx="509">
                  <c:v>2</c:v>
                </c:pt>
                <c:pt idx="510">
                  <c:v>18</c:v>
                </c:pt>
                <c:pt idx="511">
                  <c:v>108</c:v>
                </c:pt>
                <c:pt idx="512">
                  <c:v>237</c:v>
                </c:pt>
                <c:pt idx="513">
                  <c:v>522</c:v>
                </c:pt>
                <c:pt idx="514">
                  <c:v>783</c:v>
                </c:pt>
                <c:pt idx="515">
                  <c:v>927</c:v>
                </c:pt>
                <c:pt idx="516">
                  <c:v>976</c:v>
                </c:pt>
                <c:pt idx="517">
                  <c:v>707</c:v>
                </c:pt>
                <c:pt idx="518">
                  <c:v>341</c:v>
                </c:pt>
                <c:pt idx="519">
                  <c:v>256</c:v>
                </c:pt>
                <c:pt idx="520">
                  <c:v>312</c:v>
                </c:pt>
                <c:pt idx="521">
                  <c:v>150</c:v>
                </c:pt>
                <c:pt idx="522">
                  <c:v>21</c:v>
                </c:pt>
                <c:pt idx="523">
                  <c:v>2</c:v>
                </c:pt>
                <c:pt idx="524">
                  <c:v>2</c:v>
                </c:pt>
                <c:pt idx="525">
                  <c:v>3</c:v>
                </c:pt>
                <c:pt idx="526">
                  <c:v>3</c:v>
                </c:pt>
                <c:pt idx="527">
                  <c:v>3</c:v>
                </c:pt>
                <c:pt idx="528">
                  <c:v>2</c:v>
                </c:pt>
                <c:pt idx="529">
                  <c:v>3</c:v>
                </c:pt>
                <c:pt idx="530">
                  <c:v>3</c:v>
                </c:pt>
                <c:pt idx="531">
                  <c:v>2</c:v>
                </c:pt>
                <c:pt idx="532">
                  <c:v>2</c:v>
                </c:pt>
                <c:pt idx="533">
                  <c:v>2</c:v>
                </c:pt>
                <c:pt idx="534">
                  <c:v>24</c:v>
                </c:pt>
                <c:pt idx="535">
                  <c:v>120</c:v>
                </c:pt>
                <c:pt idx="536">
                  <c:v>251</c:v>
                </c:pt>
                <c:pt idx="537">
                  <c:v>421</c:v>
                </c:pt>
                <c:pt idx="538">
                  <c:v>518</c:v>
                </c:pt>
                <c:pt idx="539">
                  <c:v>798</c:v>
                </c:pt>
                <c:pt idx="540">
                  <c:v>633</c:v>
                </c:pt>
                <c:pt idx="541">
                  <c:v>579</c:v>
                </c:pt>
                <c:pt idx="542">
                  <c:v>401</c:v>
                </c:pt>
                <c:pt idx="543">
                  <c:v>284</c:v>
                </c:pt>
                <c:pt idx="544">
                  <c:v>264</c:v>
                </c:pt>
                <c:pt idx="545">
                  <c:v>125</c:v>
                </c:pt>
                <c:pt idx="546">
                  <c:v>20</c:v>
                </c:pt>
                <c:pt idx="547">
                  <c:v>2</c:v>
                </c:pt>
                <c:pt idx="548">
                  <c:v>2</c:v>
                </c:pt>
                <c:pt idx="549">
                  <c:v>2</c:v>
                </c:pt>
                <c:pt idx="550">
                  <c:v>3</c:v>
                </c:pt>
                <c:pt idx="551">
                  <c:v>3</c:v>
                </c:pt>
                <c:pt idx="552">
                  <c:v>2</c:v>
                </c:pt>
                <c:pt idx="553">
                  <c:v>2</c:v>
                </c:pt>
                <c:pt idx="554">
                  <c:v>3</c:v>
                </c:pt>
                <c:pt idx="555">
                  <c:v>2</c:v>
                </c:pt>
                <c:pt idx="556">
                  <c:v>3</c:v>
                </c:pt>
                <c:pt idx="557">
                  <c:v>3</c:v>
                </c:pt>
                <c:pt idx="558">
                  <c:v>17</c:v>
                </c:pt>
                <c:pt idx="559">
                  <c:v>90</c:v>
                </c:pt>
                <c:pt idx="560">
                  <c:v>209</c:v>
                </c:pt>
                <c:pt idx="561">
                  <c:v>481</c:v>
                </c:pt>
                <c:pt idx="562">
                  <c:v>585</c:v>
                </c:pt>
                <c:pt idx="563">
                  <c:v>612</c:v>
                </c:pt>
                <c:pt idx="564">
                  <c:v>735</c:v>
                </c:pt>
                <c:pt idx="565">
                  <c:v>484</c:v>
                </c:pt>
                <c:pt idx="566">
                  <c:v>348</c:v>
                </c:pt>
                <c:pt idx="567">
                  <c:v>264</c:v>
                </c:pt>
                <c:pt idx="568">
                  <c:v>385</c:v>
                </c:pt>
                <c:pt idx="569">
                  <c:v>110</c:v>
                </c:pt>
                <c:pt idx="570">
                  <c:v>24</c:v>
                </c:pt>
                <c:pt idx="571">
                  <c:v>2</c:v>
                </c:pt>
                <c:pt idx="572">
                  <c:v>2</c:v>
                </c:pt>
                <c:pt idx="573">
                  <c:v>3</c:v>
                </c:pt>
                <c:pt idx="574">
                  <c:v>2</c:v>
                </c:pt>
                <c:pt idx="575">
                  <c:v>3</c:v>
                </c:pt>
                <c:pt idx="576">
                  <c:v>3</c:v>
                </c:pt>
                <c:pt idx="577">
                  <c:v>3</c:v>
                </c:pt>
                <c:pt idx="578">
                  <c:v>3</c:v>
                </c:pt>
                <c:pt idx="579">
                  <c:v>3</c:v>
                </c:pt>
                <c:pt idx="658">
                  <c:v>853</c:v>
                </c:pt>
                <c:pt idx="659">
                  <c:v>791</c:v>
                </c:pt>
                <c:pt idx="660">
                  <c:v>868</c:v>
                </c:pt>
                <c:pt idx="661">
                  <c:v>719</c:v>
                </c:pt>
                <c:pt idx="662">
                  <c:v>336</c:v>
                </c:pt>
                <c:pt idx="663">
                  <c:v>249</c:v>
                </c:pt>
                <c:pt idx="664">
                  <c:v>424</c:v>
                </c:pt>
                <c:pt idx="665">
                  <c:v>130</c:v>
                </c:pt>
                <c:pt idx="666">
                  <c:v>17</c:v>
                </c:pt>
                <c:pt idx="667">
                  <c:v>3</c:v>
                </c:pt>
                <c:pt idx="668">
                  <c:v>3</c:v>
                </c:pt>
                <c:pt idx="669">
                  <c:v>2</c:v>
                </c:pt>
                <c:pt idx="670">
                  <c:v>3</c:v>
                </c:pt>
                <c:pt idx="671">
                  <c:v>3</c:v>
                </c:pt>
                <c:pt idx="672">
                  <c:v>3</c:v>
                </c:pt>
                <c:pt idx="673">
                  <c:v>3</c:v>
                </c:pt>
                <c:pt idx="674">
                  <c:v>3</c:v>
                </c:pt>
                <c:pt idx="675">
                  <c:v>3</c:v>
                </c:pt>
                <c:pt idx="676">
                  <c:v>3</c:v>
                </c:pt>
                <c:pt idx="677">
                  <c:v>3</c:v>
                </c:pt>
                <c:pt idx="678">
                  <c:v>14</c:v>
                </c:pt>
                <c:pt idx="679">
                  <c:v>89</c:v>
                </c:pt>
                <c:pt idx="680">
                  <c:v>299</c:v>
                </c:pt>
                <c:pt idx="681">
                  <c:v>440</c:v>
                </c:pt>
                <c:pt idx="682">
                  <c:v>740</c:v>
                </c:pt>
                <c:pt idx="683">
                  <c:v>1012</c:v>
                </c:pt>
                <c:pt idx="684">
                  <c:v>1031</c:v>
                </c:pt>
                <c:pt idx="685">
                  <c:v>726</c:v>
                </c:pt>
                <c:pt idx="686">
                  <c:v>265</c:v>
                </c:pt>
                <c:pt idx="687">
                  <c:v>222</c:v>
                </c:pt>
                <c:pt idx="688">
                  <c:v>389</c:v>
                </c:pt>
                <c:pt idx="689">
                  <c:v>161</c:v>
                </c:pt>
                <c:pt idx="690">
                  <c:v>25</c:v>
                </c:pt>
                <c:pt idx="691">
                  <c:v>2</c:v>
                </c:pt>
                <c:pt idx="692">
                  <c:v>2</c:v>
                </c:pt>
                <c:pt idx="693">
                  <c:v>2</c:v>
                </c:pt>
                <c:pt idx="694">
                  <c:v>2</c:v>
                </c:pt>
                <c:pt idx="695">
                  <c:v>2</c:v>
                </c:pt>
                <c:pt idx="696">
                  <c:v>2</c:v>
                </c:pt>
                <c:pt idx="697">
                  <c:v>2</c:v>
                </c:pt>
                <c:pt idx="698">
                  <c:v>2</c:v>
                </c:pt>
                <c:pt idx="699">
                  <c:v>3</c:v>
                </c:pt>
                <c:pt idx="700">
                  <c:v>2</c:v>
                </c:pt>
                <c:pt idx="701">
                  <c:v>2</c:v>
                </c:pt>
                <c:pt idx="702">
                  <c:v>14</c:v>
                </c:pt>
                <c:pt idx="703">
                  <c:v>85</c:v>
                </c:pt>
                <c:pt idx="704">
                  <c:v>172</c:v>
                </c:pt>
                <c:pt idx="706">
                  <c:v>803</c:v>
                </c:pt>
                <c:pt idx="707">
                  <c:v>888</c:v>
                </c:pt>
                <c:pt idx="708">
                  <c:v>1020</c:v>
                </c:pt>
                <c:pt idx="709">
                  <c:v>722</c:v>
                </c:pt>
                <c:pt idx="710">
                  <c:v>275</c:v>
                </c:pt>
                <c:pt idx="711">
                  <c:v>261</c:v>
                </c:pt>
                <c:pt idx="712">
                  <c:v>383</c:v>
                </c:pt>
                <c:pt idx="713">
                  <c:v>212</c:v>
                </c:pt>
                <c:pt idx="714">
                  <c:v>26</c:v>
                </c:pt>
                <c:pt idx="715">
                  <c:v>2</c:v>
                </c:pt>
                <c:pt idx="716">
                  <c:v>2</c:v>
                </c:pt>
                <c:pt idx="717">
                  <c:v>2</c:v>
                </c:pt>
                <c:pt idx="718">
                  <c:v>3</c:v>
                </c:pt>
                <c:pt idx="719">
                  <c:v>3</c:v>
                </c:pt>
                <c:pt idx="720">
                  <c:v>3</c:v>
                </c:pt>
                <c:pt idx="721">
                  <c:v>3</c:v>
                </c:pt>
                <c:pt idx="722">
                  <c:v>3</c:v>
                </c:pt>
                <c:pt idx="723">
                  <c:v>3</c:v>
                </c:pt>
                <c:pt idx="724">
                  <c:v>2</c:v>
                </c:pt>
                <c:pt idx="725">
                  <c:v>3</c:v>
                </c:pt>
                <c:pt idx="726">
                  <c:v>11</c:v>
                </c:pt>
                <c:pt idx="727">
                  <c:v>98</c:v>
                </c:pt>
                <c:pt idx="728">
                  <c:v>253</c:v>
                </c:pt>
                <c:pt idx="729">
                  <c:v>426</c:v>
                </c:pt>
                <c:pt idx="730">
                  <c:v>649</c:v>
                </c:pt>
                <c:pt idx="731">
                  <c:v>1014</c:v>
                </c:pt>
                <c:pt idx="732">
                  <c:v>1016</c:v>
                </c:pt>
                <c:pt idx="733">
                  <c:v>716</c:v>
                </c:pt>
                <c:pt idx="734">
                  <c:v>279</c:v>
                </c:pt>
                <c:pt idx="735">
                  <c:v>274</c:v>
                </c:pt>
                <c:pt idx="736">
                  <c:v>381</c:v>
                </c:pt>
                <c:pt idx="737">
                  <c:v>193</c:v>
                </c:pt>
                <c:pt idx="738">
                  <c:v>23</c:v>
                </c:pt>
                <c:pt idx="739">
                  <c:v>2</c:v>
                </c:pt>
                <c:pt idx="740">
                  <c:v>3</c:v>
                </c:pt>
                <c:pt idx="741">
                  <c:v>3</c:v>
                </c:pt>
                <c:pt idx="742">
                  <c:v>3</c:v>
                </c:pt>
                <c:pt idx="743">
                  <c:v>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2E9-4326-AC0E-9E7BC7B0FA68}"/>
            </c:ext>
          </c:extLst>
        </c:ser>
        <c:marker val="1"/>
        <c:axId val="162199808"/>
        <c:axId val="162480512"/>
      </c:lineChart>
      <c:catAx>
        <c:axId val="162199808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480512"/>
        <c:crosses val="autoZero"/>
        <c:lblAlgn val="ctr"/>
        <c:lblOffset val="100"/>
        <c:tickLblSkip val="24"/>
        <c:tickMarkSkip val="24"/>
      </c:catAx>
      <c:valAx>
        <c:axId val="162480512"/>
        <c:scaling>
          <c:orientation val="minMax"/>
          <c:max val="150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(W/m²)</a:t>
                </a:r>
              </a:p>
            </c:rich>
          </c:tx>
          <c:layout>
            <c:manualLayout>
              <c:xMode val="edge"/>
              <c:yMode val="edge"/>
              <c:x val="1.8822171980977635E-2"/>
              <c:y val="0.41967879669950092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199808"/>
        <c:crosses val="autoZero"/>
        <c:crossBetween val="midCat"/>
        <c:majorUnit val="150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6437180718263901"/>
          <c:y val="0.92802507487085584"/>
          <c:w val="0.27651469176109095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Velocidade do Vento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4045177620124219"/>
          <c:y val="4.90352139866482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Velocidade do Vento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Parâmetros!$P$2:$P$745</c:f>
              <c:numCache>
                <c:formatCode>General</c:formatCode>
                <c:ptCount val="744"/>
                <c:pt idx="0">
                  <c:v>2.41</c:v>
                </c:pt>
                <c:pt idx="1">
                  <c:v>2.5499999999999998</c:v>
                </c:pt>
                <c:pt idx="2">
                  <c:v>2.68</c:v>
                </c:pt>
                <c:pt idx="3">
                  <c:v>2.69</c:v>
                </c:pt>
                <c:pt idx="4">
                  <c:v>2.84</c:v>
                </c:pt>
                <c:pt idx="5">
                  <c:v>2.5</c:v>
                </c:pt>
                <c:pt idx="6">
                  <c:v>2.64</c:v>
                </c:pt>
                <c:pt idx="7">
                  <c:v>3.38</c:v>
                </c:pt>
                <c:pt idx="8">
                  <c:v>4.0599999999999996</c:v>
                </c:pt>
                <c:pt idx="9">
                  <c:v>5.33</c:v>
                </c:pt>
                <c:pt idx="10">
                  <c:v>5.52</c:v>
                </c:pt>
                <c:pt idx="11">
                  <c:v>5.6</c:v>
                </c:pt>
                <c:pt idx="12">
                  <c:v>5.37</c:v>
                </c:pt>
                <c:pt idx="13">
                  <c:v>5.22</c:v>
                </c:pt>
                <c:pt idx="14">
                  <c:v>4.93</c:v>
                </c:pt>
                <c:pt idx="15">
                  <c:v>4.6100000000000003</c:v>
                </c:pt>
                <c:pt idx="16">
                  <c:v>4.63</c:v>
                </c:pt>
                <c:pt idx="17">
                  <c:v>4.0199999999999996</c:v>
                </c:pt>
                <c:pt idx="18">
                  <c:v>3.83</c:v>
                </c:pt>
                <c:pt idx="19">
                  <c:v>3.77</c:v>
                </c:pt>
                <c:pt idx="20">
                  <c:v>3.41</c:v>
                </c:pt>
                <c:pt idx="21">
                  <c:v>3.35</c:v>
                </c:pt>
                <c:pt idx="22">
                  <c:v>3.63</c:v>
                </c:pt>
                <c:pt idx="23">
                  <c:v>3.65</c:v>
                </c:pt>
                <c:pt idx="24">
                  <c:v>3.93</c:v>
                </c:pt>
                <c:pt idx="25">
                  <c:v>4.09</c:v>
                </c:pt>
                <c:pt idx="26">
                  <c:v>3.48</c:v>
                </c:pt>
                <c:pt idx="27">
                  <c:v>2.75</c:v>
                </c:pt>
                <c:pt idx="28">
                  <c:v>3.43</c:v>
                </c:pt>
                <c:pt idx="29">
                  <c:v>2.95</c:v>
                </c:pt>
                <c:pt idx="30">
                  <c:v>2.74</c:v>
                </c:pt>
                <c:pt idx="31">
                  <c:v>3.33</c:v>
                </c:pt>
                <c:pt idx="32">
                  <c:v>4.99</c:v>
                </c:pt>
                <c:pt idx="33">
                  <c:v>5.01</c:v>
                </c:pt>
                <c:pt idx="34">
                  <c:v>5.23</c:v>
                </c:pt>
                <c:pt idx="35">
                  <c:v>5.57</c:v>
                </c:pt>
                <c:pt idx="36">
                  <c:v>5.24</c:v>
                </c:pt>
                <c:pt idx="37">
                  <c:v>5.26</c:v>
                </c:pt>
                <c:pt idx="38">
                  <c:v>4.74</c:v>
                </c:pt>
                <c:pt idx="39">
                  <c:v>4.55</c:v>
                </c:pt>
                <c:pt idx="40">
                  <c:v>4.17</c:v>
                </c:pt>
                <c:pt idx="41">
                  <c:v>4.32</c:v>
                </c:pt>
                <c:pt idx="42">
                  <c:v>3.54</c:v>
                </c:pt>
                <c:pt idx="43">
                  <c:v>3.34</c:v>
                </c:pt>
                <c:pt idx="44">
                  <c:v>3.53</c:v>
                </c:pt>
                <c:pt idx="45">
                  <c:v>3.1</c:v>
                </c:pt>
                <c:pt idx="46">
                  <c:v>2.81</c:v>
                </c:pt>
                <c:pt idx="47">
                  <c:v>3.04</c:v>
                </c:pt>
                <c:pt idx="48">
                  <c:v>3.34</c:v>
                </c:pt>
                <c:pt idx="49">
                  <c:v>2.66</c:v>
                </c:pt>
                <c:pt idx="50">
                  <c:v>2.5499999999999998</c:v>
                </c:pt>
                <c:pt idx="51">
                  <c:v>2.61</c:v>
                </c:pt>
                <c:pt idx="52">
                  <c:v>2.48</c:v>
                </c:pt>
                <c:pt idx="53">
                  <c:v>2.2000000000000002</c:v>
                </c:pt>
                <c:pt idx="54">
                  <c:v>2.41</c:v>
                </c:pt>
                <c:pt idx="55">
                  <c:v>2.67</c:v>
                </c:pt>
                <c:pt idx="56">
                  <c:v>3.52</c:v>
                </c:pt>
                <c:pt idx="57">
                  <c:v>4.12</c:v>
                </c:pt>
                <c:pt idx="58">
                  <c:v>4.38</c:v>
                </c:pt>
                <c:pt idx="59">
                  <c:v>4.32</c:v>
                </c:pt>
                <c:pt idx="60">
                  <c:v>4.37</c:v>
                </c:pt>
                <c:pt idx="61">
                  <c:v>4.75</c:v>
                </c:pt>
                <c:pt idx="64">
                  <c:v>4.0599999999999996</c:v>
                </c:pt>
                <c:pt idx="65">
                  <c:v>4.0599999999999996</c:v>
                </c:pt>
                <c:pt idx="66">
                  <c:v>3.31</c:v>
                </c:pt>
                <c:pt idx="67">
                  <c:v>2.69</c:v>
                </c:pt>
                <c:pt idx="68">
                  <c:v>2.91</c:v>
                </c:pt>
                <c:pt idx="69">
                  <c:v>2.89</c:v>
                </c:pt>
                <c:pt idx="70">
                  <c:v>2.77</c:v>
                </c:pt>
                <c:pt idx="71">
                  <c:v>2.92</c:v>
                </c:pt>
                <c:pt idx="72">
                  <c:v>3.25</c:v>
                </c:pt>
                <c:pt idx="73">
                  <c:v>3.19</c:v>
                </c:pt>
                <c:pt idx="74">
                  <c:v>2.62</c:v>
                </c:pt>
                <c:pt idx="75">
                  <c:v>2.95</c:v>
                </c:pt>
                <c:pt idx="76">
                  <c:v>2.75</c:v>
                </c:pt>
                <c:pt idx="77">
                  <c:v>2.98</c:v>
                </c:pt>
                <c:pt idx="78">
                  <c:v>3.01</c:v>
                </c:pt>
                <c:pt idx="79">
                  <c:v>3.48</c:v>
                </c:pt>
                <c:pt idx="80">
                  <c:v>4.29</c:v>
                </c:pt>
                <c:pt idx="81">
                  <c:v>4.67</c:v>
                </c:pt>
                <c:pt idx="82">
                  <c:v>4.6900000000000004</c:v>
                </c:pt>
                <c:pt idx="83">
                  <c:v>5.0999999999999996</c:v>
                </c:pt>
                <c:pt idx="84">
                  <c:v>5.59</c:v>
                </c:pt>
                <c:pt idx="85">
                  <c:v>5.16</c:v>
                </c:pt>
                <c:pt idx="86">
                  <c:v>5.0599999999999996</c:v>
                </c:pt>
                <c:pt idx="87">
                  <c:v>4.78</c:v>
                </c:pt>
                <c:pt idx="88">
                  <c:v>4.13</c:v>
                </c:pt>
                <c:pt idx="89">
                  <c:v>4.09</c:v>
                </c:pt>
                <c:pt idx="90">
                  <c:v>3.83</c:v>
                </c:pt>
                <c:pt idx="91">
                  <c:v>3.48</c:v>
                </c:pt>
                <c:pt idx="92">
                  <c:v>2.81</c:v>
                </c:pt>
                <c:pt idx="93">
                  <c:v>2.92</c:v>
                </c:pt>
                <c:pt idx="94">
                  <c:v>3.52</c:v>
                </c:pt>
                <c:pt idx="95">
                  <c:v>3.26</c:v>
                </c:pt>
                <c:pt idx="96">
                  <c:v>3.04</c:v>
                </c:pt>
                <c:pt idx="97">
                  <c:v>3.49</c:v>
                </c:pt>
                <c:pt idx="98">
                  <c:v>3.31</c:v>
                </c:pt>
                <c:pt idx="99">
                  <c:v>3.5</c:v>
                </c:pt>
                <c:pt idx="100">
                  <c:v>3.21</c:v>
                </c:pt>
                <c:pt idx="101">
                  <c:v>3.31</c:v>
                </c:pt>
                <c:pt idx="102">
                  <c:v>3.8</c:v>
                </c:pt>
                <c:pt idx="103">
                  <c:v>3.86</c:v>
                </c:pt>
                <c:pt idx="104">
                  <c:v>4.72</c:v>
                </c:pt>
                <c:pt idx="105">
                  <c:v>4.96</c:v>
                </c:pt>
                <c:pt idx="106">
                  <c:v>5.24</c:v>
                </c:pt>
                <c:pt idx="107">
                  <c:v>5.12</c:v>
                </c:pt>
                <c:pt idx="108">
                  <c:v>5.22</c:v>
                </c:pt>
                <c:pt idx="109">
                  <c:v>5.68</c:v>
                </c:pt>
                <c:pt idx="110">
                  <c:v>5.18</c:v>
                </c:pt>
                <c:pt idx="111">
                  <c:v>4.34</c:v>
                </c:pt>
                <c:pt idx="112">
                  <c:v>3.7</c:v>
                </c:pt>
                <c:pt idx="113">
                  <c:v>3.39</c:v>
                </c:pt>
                <c:pt idx="114">
                  <c:v>3.32</c:v>
                </c:pt>
                <c:pt idx="115">
                  <c:v>2.59</c:v>
                </c:pt>
                <c:pt idx="116">
                  <c:v>3.16</c:v>
                </c:pt>
                <c:pt idx="117">
                  <c:v>2.97</c:v>
                </c:pt>
                <c:pt idx="118">
                  <c:v>2.83</c:v>
                </c:pt>
                <c:pt idx="119">
                  <c:v>3.01</c:v>
                </c:pt>
                <c:pt idx="120">
                  <c:v>2.69</c:v>
                </c:pt>
                <c:pt idx="121">
                  <c:v>2.68</c:v>
                </c:pt>
                <c:pt idx="122">
                  <c:v>2.5</c:v>
                </c:pt>
                <c:pt idx="123">
                  <c:v>2.42</c:v>
                </c:pt>
                <c:pt idx="124">
                  <c:v>2.27</c:v>
                </c:pt>
                <c:pt idx="125">
                  <c:v>2.12</c:v>
                </c:pt>
                <c:pt idx="126">
                  <c:v>1.99</c:v>
                </c:pt>
                <c:pt idx="127">
                  <c:v>2.84</c:v>
                </c:pt>
                <c:pt idx="128">
                  <c:v>4.1100000000000003</c:v>
                </c:pt>
                <c:pt idx="129">
                  <c:v>4.21</c:v>
                </c:pt>
                <c:pt idx="130">
                  <c:v>4.66</c:v>
                </c:pt>
                <c:pt idx="131">
                  <c:v>4.3600000000000003</c:v>
                </c:pt>
                <c:pt idx="132">
                  <c:v>4.37</c:v>
                </c:pt>
                <c:pt idx="133">
                  <c:v>4.26</c:v>
                </c:pt>
                <c:pt idx="134">
                  <c:v>4.34</c:v>
                </c:pt>
                <c:pt idx="135">
                  <c:v>4.1399999999999997</c:v>
                </c:pt>
                <c:pt idx="136">
                  <c:v>3.73</c:v>
                </c:pt>
                <c:pt idx="137">
                  <c:v>3.25</c:v>
                </c:pt>
                <c:pt idx="138">
                  <c:v>2.98</c:v>
                </c:pt>
                <c:pt idx="139">
                  <c:v>3.08</c:v>
                </c:pt>
                <c:pt idx="140">
                  <c:v>2.97</c:v>
                </c:pt>
                <c:pt idx="141">
                  <c:v>3.11</c:v>
                </c:pt>
                <c:pt idx="142">
                  <c:v>2.73</c:v>
                </c:pt>
                <c:pt idx="143">
                  <c:v>2.42</c:v>
                </c:pt>
                <c:pt idx="144">
                  <c:v>2.85</c:v>
                </c:pt>
                <c:pt idx="145">
                  <c:v>3.14</c:v>
                </c:pt>
                <c:pt idx="146">
                  <c:v>3.03</c:v>
                </c:pt>
                <c:pt idx="147">
                  <c:v>2.6</c:v>
                </c:pt>
                <c:pt idx="148">
                  <c:v>2.93</c:v>
                </c:pt>
                <c:pt idx="149">
                  <c:v>2.4500000000000002</c:v>
                </c:pt>
                <c:pt idx="150">
                  <c:v>2.57</c:v>
                </c:pt>
                <c:pt idx="151">
                  <c:v>2.69</c:v>
                </c:pt>
                <c:pt idx="152">
                  <c:v>5.19</c:v>
                </c:pt>
                <c:pt idx="153">
                  <c:v>5.04</c:v>
                </c:pt>
                <c:pt idx="154">
                  <c:v>4.59</c:v>
                </c:pt>
                <c:pt idx="155">
                  <c:v>4.7699999999999996</c:v>
                </c:pt>
                <c:pt idx="156">
                  <c:v>4.75</c:v>
                </c:pt>
                <c:pt idx="157">
                  <c:v>4.62</c:v>
                </c:pt>
                <c:pt idx="158">
                  <c:v>4.46</c:v>
                </c:pt>
                <c:pt idx="159">
                  <c:v>4.8600000000000003</c:v>
                </c:pt>
                <c:pt idx="160">
                  <c:v>4.8</c:v>
                </c:pt>
                <c:pt idx="161">
                  <c:v>4.5199999999999996</c:v>
                </c:pt>
                <c:pt idx="162">
                  <c:v>3.68</c:v>
                </c:pt>
                <c:pt idx="163">
                  <c:v>2.9</c:v>
                </c:pt>
                <c:pt idx="164">
                  <c:v>3.48</c:v>
                </c:pt>
                <c:pt idx="165">
                  <c:v>3.64</c:v>
                </c:pt>
                <c:pt idx="166">
                  <c:v>4.3099999999999996</c:v>
                </c:pt>
                <c:pt idx="167">
                  <c:v>4.5</c:v>
                </c:pt>
                <c:pt idx="168">
                  <c:v>4.38</c:v>
                </c:pt>
                <c:pt idx="169">
                  <c:v>3.95</c:v>
                </c:pt>
                <c:pt idx="170">
                  <c:v>3.7</c:v>
                </c:pt>
                <c:pt idx="171">
                  <c:v>3.53</c:v>
                </c:pt>
                <c:pt idx="172">
                  <c:v>3.31</c:v>
                </c:pt>
                <c:pt idx="173">
                  <c:v>2.83</c:v>
                </c:pt>
                <c:pt idx="178">
                  <c:v>4.99</c:v>
                </c:pt>
                <c:pt idx="179">
                  <c:v>4.9400000000000004</c:v>
                </c:pt>
                <c:pt idx="180">
                  <c:v>5.17</c:v>
                </c:pt>
                <c:pt idx="181">
                  <c:v>5.23</c:v>
                </c:pt>
                <c:pt idx="182">
                  <c:v>5.34</c:v>
                </c:pt>
                <c:pt idx="183">
                  <c:v>4.96</c:v>
                </c:pt>
                <c:pt idx="184">
                  <c:v>4.21</c:v>
                </c:pt>
                <c:pt idx="185">
                  <c:v>4.21</c:v>
                </c:pt>
                <c:pt idx="186">
                  <c:v>3.78</c:v>
                </c:pt>
                <c:pt idx="187">
                  <c:v>3.81</c:v>
                </c:pt>
                <c:pt idx="188">
                  <c:v>3.26</c:v>
                </c:pt>
                <c:pt idx="189">
                  <c:v>2.76</c:v>
                </c:pt>
                <c:pt idx="190">
                  <c:v>2.72</c:v>
                </c:pt>
                <c:pt idx="191">
                  <c:v>2.95</c:v>
                </c:pt>
                <c:pt idx="192">
                  <c:v>2.64</c:v>
                </c:pt>
                <c:pt idx="193">
                  <c:v>2.4700000000000002</c:v>
                </c:pt>
                <c:pt idx="194">
                  <c:v>2.52</c:v>
                </c:pt>
                <c:pt idx="195">
                  <c:v>2.64</c:v>
                </c:pt>
                <c:pt idx="196">
                  <c:v>1.91</c:v>
                </c:pt>
                <c:pt idx="197">
                  <c:v>1.66</c:v>
                </c:pt>
                <c:pt idx="198">
                  <c:v>1.52</c:v>
                </c:pt>
                <c:pt idx="199">
                  <c:v>2.06</c:v>
                </c:pt>
                <c:pt idx="200">
                  <c:v>3.08</c:v>
                </c:pt>
                <c:pt idx="201">
                  <c:v>3.82</c:v>
                </c:pt>
                <c:pt idx="202">
                  <c:v>4.3099999999999996</c:v>
                </c:pt>
                <c:pt idx="203">
                  <c:v>4.5999999999999996</c:v>
                </c:pt>
                <c:pt idx="204">
                  <c:v>4.0599999999999996</c:v>
                </c:pt>
                <c:pt idx="205">
                  <c:v>4.4400000000000004</c:v>
                </c:pt>
                <c:pt idx="206">
                  <c:v>4.49</c:v>
                </c:pt>
                <c:pt idx="207">
                  <c:v>4.05</c:v>
                </c:pt>
                <c:pt idx="208">
                  <c:v>3.88</c:v>
                </c:pt>
                <c:pt idx="209">
                  <c:v>4.17</c:v>
                </c:pt>
                <c:pt idx="210">
                  <c:v>3.32</c:v>
                </c:pt>
                <c:pt idx="211">
                  <c:v>3.08</c:v>
                </c:pt>
                <c:pt idx="212">
                  <c:v>2.72</c:v>
                </c:pt>
                <c:pt idx="213">
                  <c:v>2.36</c:v>
                </c:pt>
                <c:pt idx="214">
                  <c:v>2.13</c:v>
                </c:pt>
                <c:pt idx="215">
                  <c:v>2.2799999999999998</c:v>
                </c:pt>
                <c:pt idx="216">
                  <c:v>2.36</c:v>
                </c:pt>
                <c:pt idx="217">
                  <c:v>2.83</c:v>
                </c:pt>
                <c:pt idx="218">
                  <c:v>2.97</c:v>
                </c:pt>
                <c:pt idx="219">
                  <c:v>2.86</c:v>
                </c:pt>
                <c:pt idx="220">
                  <c:v>2.37</c:v>
                </c:pt>
                <c:pt idx="221">
                  <c:v>1.88</c:v>
                </c:pt>
                <c:pt idx="222">
                  <c:v>2.17</c:v>
                </c:pt>
                <c:pt idx="223">
                  <c:v>2.78</c:v>
                </c:pt>
                <c:pt idx="224">
                  <c:v>3.65</c:v>
                </c:pt>
                <c:pt idx="225">
                  <c:v>4</c:v>
                </c:pt>
                <c:pt idx="226">
                  <c:v>4.18</c:v>
                </c:pt>
                <c:pt idx="227">
                  <c:v>4.3099999999999996</c:v>
                </c:pt>
                <c:pt idx="228">
                  <c:v>3.77</c:v>
                </c:pt>
                <c:pt idx="229">
                  <c:v>3.95</c:v>
                </c:pt>
                <c:pt idx="230">
                  <c:v>4.22</c:v>
                </c:pt>
                <c:pt idx="231">
                  <c:v>4.21</c:v>
                </c:pt>
                <c:pt idx="232">
                  <c:v>3.85</c:v>
                </c:pt>
                <c:pt idx="233">
                  <c:v>3.36</c:v>
                </c:pt>
                <c:pt idx="234">
                  <c:v>2.98</c:v>
                </c:pt>
                <c:pt idx="235">
                  <c:v>2.76</c:v>
                </c:pt>
                <c:pt idx="236">
                  <c:v>2.67</c:v>
                </c:pt>
                <c:pt idx="237">
                  <c:v>2.71</c:v>
                </c:pt>
                <c:pt idx="238">
                  <c:v>2.19</c:v>
                </c:pt>
                <c:pt idx="239">
                  <c:v>2.5299999999999998</c:v>
                </c:pt>
                <c:pt idx="240">
                  <c:v>2.87</c:v>
                </c:pt>
                <c:pt idx="241">
                  <c:v>2.76</c:v>
                </c:pt>
                <c:pt idx="242">
                  <c:v>2.63</c:v>
                </c:pt>
                <c:pt idx="243">
                  <c:v>2.11</c:v>
                </c:pt>
                <c:pt idx="244">
                  <c:v>1.91</c:v>
                </c:pt>
                <c:pt idx="245">
                  <c:v>1.97</c:v>
                </c:pt>
                <c:pt idx="246">
                  <c:v>1.57</c:v>
                </c:pt>
                <c:pt idx="247">
                  <c:v>1.72</c:v>
                </c:pt>
                <c:pt idx="248">
                  <c:v>3.43</c:v>
                </c:pt>
                <c:pt idx="249">
                  <c:v>3.18</c:v>
                </c:pt>
                <c:pt idx="250">
                  <c:v>3.72</c:v>
                </c:pt>
                <c:pt idx="251">
                  <c:v>4.76</c:v>
                </c:pt>
                <c:pt idx="252">
                  <c:v>4.96</c:v>
                </c:pt>
                <c:pt idx="253">
                  <c:v>5.28</c:v>
                </c:pt>
                <c:pt idx="254">
                  <c:v>5.68</c:v>
                </c:pt>
                <c:pt idx="255">
                  <c:v>5.74</c:v>
                </c:pt>
                <c:pt idx="256">
                  <c:v>4.6500000000000004</c:v>
                </c:pt>
                <c:pt idx="257">
                  <c:v>4.16</c:v>
                </c:pt>
                <c:pt idx="258">
                  <c:v>3.7</c:v>
                </c:pt>
                <c:pt idx="259">
                  <c:v>2.72</c:v>
                </c:pt>
                <c:pt idx="260">
                  <c:v>2.98</c:v>
                </c:pt>
                <c:pt idx="261">
                  <c:v>2.93</c:v>
                </c:pt>
                <c:pt idx="262">
                  <c:v>2.84</c:v>
                </c:pt>
                <c:pt idx="263">
                  <c:v>3.05</c:v>
                </c:pt>
                <c:pt idx="264">
                  <c:v>3.21</c:v>
                </c:pt>
                <c:pt idx="265">
                  <c:v>3.11</c:v>
                </c:pt>
                <c:pt idx="266">
                  <c:v>3.68</c:v>
                </c:pt>
                <c:pt idx="267">
                  <c:v>3.65</c:v>
                </c:pt>
                <c:pt idx="268">
                  <c:v>3.07</c:v>
                </c:pt>
                <c:pt idx="269">
                  <c:v>3.7</c:v>
                </c:pt>
                <c:pt idx="270">
                  <c:v>2.91</c:v>
                </c:pt>
                <c:pt idx="271">
                  <c:v>2.95</c:v>
                </c:pt>
                <c:pt idx="272">
                  <c:v>3.45</c:v>
                </c:pt>
                <c:pt idx="273">
                  <c:v>4.71</c:v>
                </c:pt>
                <c:pt idx="274">
                  <c:v>4.6500000000000004</c:v>
                </c:pt>
                <c:pt idx="275">
                  <c:v>5.0199999999999996</c:v>
                </c:pt>
                <c:pt idx="276">
                  <c:v>5.54</c:v>
                </c:pt>
                <c:pt idx="277">
                  <c:v>5.27</c:v>
                </c:pt>
                <c:pt idx="278">
                  <c:v>4.93</c:v>
                </c:pt>
                <c:pt idx="279">
                  <c:v>4.83</c:v>
                </c:pt>
                <c:pt idx="280">
                  <c:v>4.4400000000000004</c:v>
                </c:pt>
                <c:pt idx="281">
                  <c:v>3.94</c:v>
                </c:pt>
                <c:pt idx="282">
                  <c:v>3.58</c:v>
                </c:pt>
                <c:pt idx="283">
                  <c:v>3.33</c:v>
                </c:pt>
                <c:pt idx="284">
                  <c:v>3.15</c:v>
                </c:pt>
                <c:pt idx="285">
                  <c:v>3.1</c:v>
                </c:pt>
                <c:pt idx="286">
                  <c:v>3.05</c:v>
                </c:pt>
                <c:pt idx="287">
                  <c:v>2.78</c:v>
                </c:pt>
                <c:pt idx="288">
                  <c:v>3.4</c:v>
                </c:pt>
                <c:pt idx="289">
                  <c:v>3.14</c:v>
                </c:pt>
                <c:pt idx="290">
                  <c:v>3.09</c:v>
                </c:pt>
                <c:pt idx="291">
                  <c:v>2.63</c:v>
                </c:pt>
                <c:pt idx="292">
                  <c:v>1.53</c:v>
                </c:pt>
                <c:pt idx="293">
                  <c:v>1.6</c:v>
                </c:pt>
                <c:pt idx="294">
                  <c:v>2.06</c:v>
                </c:pt>
                <c:pt idx="295">
                  <c:v>2.59</c:v>
                </c:pt>
                <c:pt idx="296">
                  <c:v>3.82</c:v>
                </c:pt>
                <c:pt idx="297">
                  <c:v>3.74</c:v>
                </c:pt>
                <c:pt idx="298">
                  <c:v>4.24</c:v>
                </c:pt>
                <c:pt idx="299">
                  <c:v>5.21</c:v>
                </c:pt>
                <c:pt idx="300">
                  <c:v>4.82</c:v>
                </c:pt>
                <c:pt idx="301">
                  <c:v>5.08</c:v>
                </c:pt>
                <c:pt idx="302">
                  <c:v>4.42</c:v>
                </c:pt>
                <c:pt idx="303">
                  <c:v>4.58</c:v>
                </c:pt>
                <c:pt idx="304">
                  <c:v>4.5199999999999996</c:v>
                </c:pt>
                <c:pt idx="305">
                  <c:v>4.58</c:v>
                </c:pt>
                <c:pt idx="306">
                  <c:v>3.56</c:v>
                </c:pt>
                <c:pt idx="307">
                  <c:v>2.5099999999999998</c:v>
                </c:pt>
                <c:pt idx="308">
                  <c:v>2.2599999999999998</c:v>
                </c:pt>
                <c:pt idx="309">
                  <c:v>2.69</c:v>
                </c:pt>
                <c:pt idx="310">
                  <c:v>3.18</c:v>
                </c:pt>
                <c:pt idx="311">
                  <c:v>3.52</c:v>
                </c:pt>
                <c:pt idx="312">
                  <c:v>3.73</c:v>
                </c:pt>
                <c:pt idx="313">
                  <c:v>3.22</c:v>
                </c:pt>
                <c:pt idx="314">
                  <c:v>3.35</c:v>
                </c:pt>
                <c:pt idx="315">
                  <c:v>3.3</c:v>
                </c:pt>
                <c:pt idx="316">
                  <c:v>3.71</c:v>
                </c:pt>
                <c:pt idx="317">
                  <c:v>3.67</c:v>
                </c:pt>
                <c:pt idx="318">
                  <c:v>3.37</c:v>
                </c:pt>
                <c:pt idx="319">
                  <c:v>3.67</c:v>
                </c:pt>
                <c:pt idx="320">
                  <c:v>4.1399999999999997</c:v>
                </c:pt>
                <c:pt idx="321">
                  <c:v>4.28</c:v>
                </c:pt>
                <c:pt idx="322">
                  <c:v>4.82</c:v>
                </c:pt>
                <c:pt idx="323">
                  <c:v>4.8</c:v>
                </c:pt>
                <c:pt idx="324">
                  <c:v>4.67</c:v>
                </c:pt>
                <c:pt idx="325">
                  <c:v>4.2</c:v>
                </c:pt>
                <c:pt idx="326">
                  <c:v>4.55</c:v>
                </c:pt>
                <c:pt idx="327">
                  <c:v>4.03</c:v>
                </c:pt>
                <c:pt idx="328">
                  <c:v>3.79</c:v>
                </c:pt>
                <c:pt idx="329">
                  <c:v>3.41</c:v>
                </c:pt>
                <c:pt idx="330">
                  <c:v>3.12</c:v>
                </c:pt>
                <c:pt idx="331">
                  <c:v>2.11</c:v>
                </c:pt>
                <c:pt idx="332">
                  <c:v>2.17</c:v>
                </c:pt>
                <c:pt idx="333">
                  <c:v>2.19</c:v>
                </c:pt>
                <c:pt idx="334">
                  <c:v>2.0299999999999998</c:v>
                </c:pt>
                <c:pt idx="335">
                  <c:v>2</c:v>
                </c:pt>
                <c:pt idx="336">
                  <c:v>2.48</c:v>
                </c:pt>
                <c:pt idx="337">
                  <c:v>2.74</c:v>
                </c:pt>
                <c:pt idx="338">
                  <c:v>2.69</c:v>
                </c:pt>
                <c:pt idx="339">
                  <c:v>2.67</c:v>
                </c:pt>
                <c:pt idx="340">
                  <c:v>2.79</c:v>
                </c:pt>
                <c:pt idx="341">
                  <c:v>2.88</c:v>
                </c:pt>
                <c:pt idx="342">
                  <c:v>2.72</c:v>
                </c:pt>
                <c:pt idx="343">
                  <c:v>2.48</c:v>
                </c:pt>
                <c:pt idx="344">
                  <c:v>3.76</c:v>
                </c:pt>
                <c:pt idx="345">
                  <c:v>3.56</c:v>
                </c:pt>
                <c:pt idx="346">
                  <c:v>4.2</c:v>
                </c:pt>
                <c:pt idx="347">
                  <c:v>3.83</c:v>
                </c:pt>
                <c:pt idx="348">
                  <c:v>4.79</c:v>
                </c:pt>
                <c:pt idx="349">
                  <c:v>4.62</c:v>
                </c:pt>
                <c:pt idx="350">
                  <c:v>4.72</c:v>
                </c:pt>
                <c:pt idx="351">
                  <c:v>3.83</c:v>
                </c:pt>
                <c:pt idx="352">
                  <c:v>4.09</c:v>
                </c:pt>
                <c:pt idx="353">
                  <c:v>3.5</c:v>
                </c:pt>
                <c:pt idx="354">
                  <c:v>3.5</c:v>
                </c:pt>
                <c:pt idx="355">
                  <c:v>3.06</c:v>
                </c:pt>
                <c:pt idx="356">
                  <c:v>2.64</c:v>
                </c:pt>
                <c:pt idx="357">
                  <c:v>3.08</c:v>
                </c:pt>
                <c:pt idx="358">
                  <c:v>3.02</c:v>
                </c:pt>
                <c:pt idx="359">
                  <c:v>2.96</c:v>
                </c:pt>
                <c:pt idx="360">
                  <c:v>2.76</c:v>
                </c:pt>
                <c:pt idx="361">
                  <c:v>2.84</c:v>
                </c:pt>
                <c:pt idx="362">
                  <c:v>2.71</c:v>
                </c:pt>
                <c:pt idx="363">
                  <c:v>2.5</c:v>
                </c:pt>
                <c:pt idx="364">
                  <c:v>2.42</c:v>
                </c:pt>
                <c:pt idx="365">
                  <c:v>2.23</c:v>
                </c:pt>
                <c:pt idx="366">
                  <c:v>1.87</c:v>
                </c:pt>
                <c:pt idx="367">
                  <c:v>1.83</c:v>
                </c:pt>
                <c:pt idx="368">
                  <c:v>3.09</c:v>
                </c:pt>
                <c:pt idx="369">
                  <c:v>3.65</c:v>
                </c:pt>
                <c:pt idx="370">
                  <c:v>2.84</c:v>
                </c:pt>
                <c:pt idx="371">
                  <c:v>3.37</c:v>
                </c:pt>
                <c:pt idx="372">
                  <c:v>3.86</c:v>
                </c:pt>
                <c:pt idx="373">
                  <c:v>4.3899999999999997</c:v>
                </c:pt>
                <c:pt idx="374">
                  <c:v>4.17</c:v>
                </c:pt>
                <c:pt idx="375">
                  <c:v>4.3</c:v>
                </c:pt>
                <c:pt idx="376">
                  <c:v>3.94</c:v>
                </c:pt>
                <c:pt idx="377">
                  <c:v>3.71</c:v>
                </c:pt>
                <c:pt idx="378">
                  <c:v>2.63</c:v>
                </c:pt>
                <c:pt idx="379">
                  <c:v>2.46</c:v>
                </c:pt>
                <c:pt idx="380">
                  <c:v>2.54</c:v>
                </c:pt>
                <c:pt idx="381">
                  <c:v>2.94</c:v>
                </c:pt>
                <c:pt idx="382">
                  <c:v>2.87</c:v>
                </c:pt>
                <c:pt idx="383">
                  <c:v>3.35</c:v>
                </c:pt>
                <c:pt idx="384">
                  <c:v>3.06</c:v>
                </c:pt>
                <c:pt idx="385">
                  <c:v>2.9</c:v>
                </c:pt>
                <c:pt idx="386">
                  <c:v>2.48</c:v>
                </c:pt>
                <c:pt idx="387">
                  <c:v>2.62</c:v>
                </c:pt>
                <c:pt idx="388">
                  <c:v>2.2400000000000002</c:v>
                </c:pt>
                <c:pt idx="389">
                  <c:v>2.63</c:v>
                </c:pt>
                <c:pt idx="390">
                  <c:v>2.44</c:v>
                </c:pt>
                <c:pt idx="391">
                  <c:v>3.25</c:v>
                </c:pt>
                <c:pt idx="392">
                  <c:v>3.86</c:v>
                </c:pt>
                <c:pt idx="393">
                  <c:v>4.51</c:v>
                </c:pt>
                <c:pt idx="394">
                  <c:v>4.7</c:v>
                </c:pt>
                <c:pt idx="397">
                  <c:v>5.14</c:v>
                </c:pt>
                <c:pt idx="398">
                  <c:v>4.82</c:v>
                </c:pt>
                <c:pt idx="399">
                  <c:v>4.51</c:v>
                </c:pt>
                <c:pt idx="400">
                  <c:v>4.3</c:v>
                </c:pt>
                <c:pt idx="401">
                  <c:v>4.13</c:v>
                </c:pt>
                <c:pt idx="402">
                  <c:v>3.51</c:v>
                </c:pt>
                <c:pt idx="403">
                  <c:v>3.28</c:v>
                </c:pt>
                <c:pt idx="404">
                  <c:v>2.93</c:v>
                </c:pt>
                <c:pt idx="405">
                  <c:v>3.27</c:v>
                </c:pt>
                <c:pt idx="406">
                  <c:v>3.36</c:v>
                </c:pt>
                <c:pt idx="407">
                  <c:v>3.11</c:v>
                </c:pt>
                <c:pt idx="408">
                  <c:v>3.42</c:v>
                </c:pt>
                <c:pt idx="409">
                  <c:v>3.29</c:v>
                </c:pt>
                <c:pt idx="410">
                  <c:v>3.01</c:v>
                </c:pt>
                <c:pt idx="411">
                  <c:v>3.48</c:v>
                </c:pt>
                <c:pt idx="412">
                  <c:v>2.83</c:v>
                </c:pt>
                <c:pt idx="413">
                  <c:v>2.77</c:v>
                </c:pt>
                <c:pt idx="414">
                  <c:v>2.93</c:v>
                </c:pt>
                <c:pt idx="415">
                  <c:v>3.04</c:v>
                </c:pt>
                <c:pt idx="416">
                  <c:v>3.9</c:v>
                </c:pt>
                <c:pt idx="417">
                  <c:v>4.5</c:v>
                </c:pt>
                <c:pt idx="418">
                  <c:v>4.6399999999999997</c:v>
                </c:pt>
                <c:pt idx="419">
                  <c:v>4.96</c:v>
                </c:pt>
                <c:pt idx="420">
                  <c:v>4.6100000000000003</c:v>
                </c:pt>
                <c:pt idx="421">
                  <c:v>4.88</c:v>
                </c:pt>
                <c:pt idx="422">
                  <c:v>4.62</c:v>
                </c:pt>
                <c:pt idx="423">
                  <c:v>5.27</c:v>
                </c:pt>
                <c:pt idx="424">
                  <c:v>4.68</c:v>
                </c:pt>
                <c:pt idx="425">
                  <c:v>4.45</c:v>
                </c:pt>
                <c:pt idx="426">
                  <c:v>3.68</c:v>
                </c:pt>
                <c:pt idx="427">
                  <c:v>3.24</c:v>
                </c:pt>
                <c:pt idx="428">
                  <c:v>3.13</c:v>
                </c:pt>
                <c:pt idx="429">
                  <c:v>3.09</c:v>
                </c:pt>
                <c:pt idx="430">
                  <c:v>3.05</c:v>
                </c:pt>
                <c:pt idx="431">
                  <c:v>3.52</c:v>
                </c:pt>
                <c:pt idx="432">
                  <c:v>2.93</c:v>
                </c:pt>
                <c:pt idx="433">
                  <c:v>2.78</c:v>
                </c:pt>
                <c:pt idx="434">
                  <c:v>2.91</c:v>
                </c:pt>
                <c:pt idx="435">
                  <c:v>2.85</c:v>
                </c:pt>
                <c:pt idx="436">
                  <c:v>2.9</c:v>
                </c:pt>
                <c:pt idx="437">
                  <c:v>2.74</c:v>
                </c:pt>
                <c:pt idx="438">
                  <c:v>2.4900000000000002</c:v>
                </c:pt>
                <c:pt idx="439">
                  <c:v>3.06</c:v>
                </c:pt>
                <c:pt idx="440">
                  <c:v>3.58</c:v>
                </c:pt>
                <c:pt idx="441">
                  <c:v>4.1900000000000004</c:v>
                </c:pt>
                <c:pt idx="442">
                  <c:v>4.4800000000000004</c:v>
                </c:pt>
                <c:pt idx="443">
                  <c:v>4.84</c:v>
                </c:pt>
                <c:pt idx="444">
                  <c:v>4.8899999999999997</c:v>
                </c:pt>
                <c:pt idx="445">
                  <c:v>4.8099999999999996</c:v>
                </c:pt>
                <c:pt idx="446">
                  <c:v>5.24</c:v>
                </c:pt>
                <c:pt idx="447">
                  <c:v>4.7</c:v>
                </c:pt>
                <c:pt idx="448">
                  <c:v>4.1100000000000003</c:v>
                </c:pt>
                <c:pt idx="449">
                  <c:v>3.73</c:v>
                </c:pt>
                <c:pt idx="450">
                  <c:v>3.15</c:v>
                </c:pt>
                <c:pt idx="451">
                  <c:v>2.7</c:v>
                </c:pt>
                <c:pt idx="452">
                  <c:v>2.88</c:v>
                </c:pt>
                <c:pt idx="453">
                  <c:v>2.82</c:v>
                </c:pt>
                <c:pt idx="454">
                  <c:v>3.24</c:v>
                </c:pt>
                <c:pt idx="455">
                  <c:v>3.6</c:v>
                </c:pt>
                <c:pt idx="456">
                  <c:v>3.35</c:v>
                </c:pt>
                <c:pt idx="457">
                  <c:v>3.69</c:v>
                </c:pt>
                <c:pt idx="458">
                  <c:v>3.6</c:v>
                </c:pt>
                <c:pt idx="459">
                  <c:v>3.38</c:v>
                </c:pt>
                <c:pt idx="460">
                  <c:v>3.15</c:v>
                </c:pt>
                <c:pt idx="461">
                  <c:v>3.36</c:v>
                </c:pt>
                <c:pt idx="462">
                  <c:v>2.93</c:v>
                </c:pt>
                <c:pt idx="463">
                  <c:v>3.38</c:v>
                </c:pt>
                <c:pt idx="464">
                  <c:v>3.93</c:v>
                </c:pt>
                <c:pt idx="465">
                  <c:v>4.41</c:v>
                </c:pt>
                <c:pt idx="466">
                  <c:v>4.5599999999999996</c:v>
                </c:pt>
                <c:pt idx="467">
                  <c:v>4.51</c:v>
                </c:pt>
                <c:pt idx="468">
                  <c:v>5.19</c:v>
                </c:pt>
                <c:pt idx="469">
                  <c:v>4.99</c:v>
                </c:pt>
                <c:pt idx="470">
                  <c:v>4.75</c:v>
                </c:pt>
                <c:pt idx="471">
                  <c:v>4.41</c:v>
                </c:pt>
                <c:pt idx="472">
                  <c:v>4.09</c:v>
                </c:pt>
                <c:pt idx="473">
                  <c:v>3.87</c:v>
                </c:pt>
                <c:pt idx="474">
                  <c:v>3.56</c:v>
                </c:pt>
                <c:pt idx="475">
                  <c:v>3</c:v>
                </c:pt>
                <c:pt idx="476">
                  <c:v>3.19</c:v>
                </c:pt>
                <c:pt idx="477">
                  <c:v>3.39</c:v>
                </c:pt>
                <c:pt idx="478">
                  <c:v>3.24</c:v>
                </c:pt>
                <c:pt idx="479">
                  <c:v>3.19</c:v>
                </c:pt>
                <c:pt idx="480">
                  <c:v>2.88</c:v>
                </c:pt>
                <c:pt idx="481">
                  <c:v>2.58</c:v>
                </c:pt>
                <c:pt idx="482">
                  <c:v>2.5499999999999998</c:v>
                </c:pt>
                <c:pt idx="483">
                  <c:v>2.23</c:v>
                </c:pt>
                <c:pt idx="484">
                  <c:v>2.37</c:v>
                </c:pt>
                <c:pt idx="485">
                  <c:v>2.2200000000000002</c:v>
                </c:pt>
                <c:pt idx="486">
                  <c:v>1.86</c:v>
                </c:pt>
                <c:pt idx="487">
                  <c:v>1.64</c:v>
                </c:pt>
                <c:pt idx="488">
                  <c:v>2.5299999999999998</c:v>
                </c:pt>
                <c:pt idx="489">
                  <c:v>2.66</c:v>
                </c:pt>
                <c:pt idx="490">
                  <c:v>4.45</c:v>
                </c:pt>
                <c:pt idx="491">
                  <c:v>4.16</c:v>
                </c:pt>
                <c:pt idx="492">
                  <c:v>4.84</c:v>
                </c:pt>
                <c:pt idx="493">
                  <c:v>5.0599999999999996</c:v>
                </c:pt>
                <c:pt idx="494">
                  <c:v>4.22</c:v>
                </c:pt>
                <c:pt idx="495">
                  <c:v>4</c:v>
                </c:pt>
                <c:pt idx="496">
                  <c:v>4.03</c:v>
                </c:pt>
                <c:pt idx="497">
                  <c:v>3.81</c:v>
                </c:pt>
                <c:pt idx="498">
                  <c:v>3.46</c:v>
                </c:pt>
                <c:pt idx="499">
                  <c:v>3.33</c:v>
                </c:pt>
                <c:pt idx="500">
                  <c:v>2.98</c:v>
                </c:pt>
                <c:pt idx="501">
                  <c:v>3.26</c:v>
                </c:pt>
                <c:pt idx="502">
                  <c:v>2.9</c:v>
                </c:pt>
                <c:pt idx="503">
                  <c:v>3.08</c:v>
                </c:pt>
                <c:pt idx="504">
                  <c:v>3.2</c:v>
                </c:pt>
                <c:pt idx="505">
                  <c:v>3.11</c:v>
                </c:pt>
                <c:pt idx="506">
                  <c:v>3.01</c:v>
                </c:pt>
                <c:pt idx="507">
                  <c:v>2.84</c:v>
                </c:pt>
                <c:pt idx="508">
                  <c:v>2.87</c:v>
                </c:pt>
                <c:pt idx="509">
                  <c:v>2.52</c:v>
                </c:pt>
                <c:pt idx="510">
                  <c:v>2.29</c:v>
                </c:pt>
                <c:pt idx="511">
                  <c:v>2.56</c:v>
                </c:pt>
                <c:pt idx="512">
                  <c:v>3.61</c:v>
                </c:pt>
                <c:pt idx="513">
                  <c:v>4.3600000000000003</c:v>
                </c:pt>
                <c:pt idx="514">
                  <c:v>4.78</c:v>
                </c:pt>
                <c:pt idx="515">
                  <c:v>4.3600000000000003</c:v>
                </c:pt>
                <c:pt idx="516">
                  <c:v>4.5599999999999996</c:v>
                </c:pt>
                <c:pt idx="517">
                  <c:v>4.34</c:v>
                </c:pt>
                <c:pt idx="518">
                  <c:v>5.0999999999999996</c:v>
                </c:pt>
                <c:pt idx="519">
                  <c:v>5.13</c:v>
                </c:pt>
                <c:pt idx="520">
                  <c:v>4.66</c:v>
                </c:pt>
                <c:pt idx="521">
                  <c:v>4.5</c:v>
                </c:pt>
                <c:pt idx="522">
                  <c:v>3.47</c:v>
                </c:pt>
                <c:pt idx="523">
                  <c:v>2.78</c:v>
                </c:pt>
                <c:pt idx="524">
                  <c:v>2.39</c:v>
                </c:pt>
                <c:pt idx="525">
                  <c:v>2.6</c:v>
                </c:pt>
                <c:pt idx="526">
                  <c:v>2.8</c:v>
                </c:pt>
                <c:pt idx="527">
                  <c:v>2.87</c:v>
                </c:pt>
                <c:pt idx="528">
                  <c:v>2.57</c:v>
                </c:pt>
                <c:pt idx="529">
                  <c:v>2.66</c:v>
                </c:pt>
                <c:pt idx="530">
                  <c:v>3.06</c:v>
                </c:pt>
                <c:pt idx="531">
                  <c:v>2.7</c:v>
                </c:pt>
                <c:pt idx="532">
                  <c:v>1.93</c:v>
                </c:pt>
                <c:pt idx="533">
                  <c:v>2.0499999999999998</c:v>
                </c:pt>
                <c:pt idx="534">
                  <c:v>2.0699999999999998</c:v>
                </c:pt>
                <c:pt idx="535">
                  <c:v>2.08</c:v>
                </c:pt>
                <c:pt idx="536">
                  <c:v>3.59</c:v>
                </c:pt>
                <c:pt idx="537">
                  <c:v>3.86</c:v>
                </c:pt>
                <c:pt idx="538">
                  <c:v>4.12</c:v>
                </c:pt>
                <c:pt idx="539">
                  <c:v>4.7300000000000004</c:v>
                </c:pt>
                <c:pt idx="540">
                  <c:v>4.7699999999999996</c:v>
                </c:pt>
                <c:pt idx="541">
                  <c:v>4.7699999999999996</c:v>
                </c:pt>
                <c:pt idx="542">
                  <c:v>4.1900000000000004</c:v>
                </c:pt>
                <c:pt idx="543">
                  <c:v>3.88</c:v>
                </c:pt>
                <c:pt idx="544">
                  <c:v>3.59</c:v>
                </c:pt>
                <c:pt idx="545">
                  <c:v>2.92</c:v>
                </c:pt>
                <c:pt idx="546">
                  <c:v>2.7</c:v>
                </c:pt>
                <c:pt idx="547">
                  <c:v>2.2799999999999998</c:v>
                </c:pt>
                <c:pt idx="548">
                  <c:v>2.94</c:v>
                </c:pt>
                <c:pt idx="549">
                  <c:v>3.09</c:v>
                </c:pt>
                <c:pt idx="550">
                  <c:v>3.17</c:v>
                </c:pt>
                <c:pt idx="551">
                  <c:v>3.14</c:v>
                </c:pt>
                <c:pt idx="552">
                  <c:v>3.08</c:v>
                </c:pt>
                <c:pt idx="553">
                  <c:v>2.54</c:v>
                </c:pt>
                <c:pt idx="554">
                  <c:v>2.74</c:v>
                </c:pt>
                <c:pt idx="555">
                  <c:v>2.44</c:v>
                </c:pt>
                <c:pt idx="556">
                  <c:v>2.92</c:v>
                </c:pt>
                <c:pt idx="557">
                  <c:v>2.85</c:v>
                </c:pt>
                <c:pt idx="558">
                  <c:v>2.64</c:v>
                </c:pt>
                <c:pt idx="559">
                  <c:v>2.5499999999999998</c:v>
                </c:pt>
                <c:pt idx="560">
                  <c:v>3.61</c:v>
                </c:pt>
                <c:pt idx="561">
                  <c:v>4.07</c:v>
                </c:pt>
                <c:pt idx="562">
                  <c:v>4.07</c:v>
                </c:pt>
                <c:pt idx="563">
                  <c:v>4.6399999999999997</c:v>
                </c:pt>
                <c:pt idx="564">
                  <c:v>4.5599999999999996</c:v>
                </c:pt>
                <c:pt idx="565">
                  <c:v>4.22</c:v>
                </c:pt>
                <c:pt idx="566">
                  <c:v>4.66</c:v>
                </c:pt>
                <c:pt idx="567">
                  <c:v>4.6399999999999997</c:v>
                </c:pt>
                <c:pt idx="568">
                  <c:v>4.32</c:v>
                </c:pt>
                <c:pt idx="569">
                  <c:v>4.42</c:v>
                </c:pt>
                <c:pt idx="570">
                  <c:v>3.96</c:v>
                </c:pt>
                <c:pt idx="571">
                  <c:v>3.29</c:v>
                </c:pt>
                <c:pt idx="572">
                  <c:v>2.78</c:v>
                </c:pt>
                <c:pt idx="573">
                  <c:v>3.18</c:v>
                </c:pt>
                <c:pt idx="574">
                  <c:v>3.08</c:v>
                </c:pt>
                <c:pt idx="575">
                  <c:v>2.78</c:v>
                </c:pt>
                <c:pt idx="576">
                  <c:v>3.17</c:v>
                </c:pt>
                <c:pt idx="577">
                  <c:v>2.7</c:v>
                </c:pt>
                <c:pt idx="578">
                  <c:v>2.68</c:v>
                </c:pt>
                <c:pt idx="579">
                  <c:v>2.75</c:v>
                </c:pt>
                <c:pt idx="658">
                  <c:v>5.75</c:v>
                </c:pt>
                <c:pt idx="659">
                  <c:v>5.42</c:v>
                </c:pt>
                <c:pt idx="660">
                  <c:v>5.48</c:v>
                </c:pt>
                <c:pt idx="661">
                  <c:v>5.07</c:v>
                </c:pt>
                <c:pt idx="662">
                  <c:v>5.33</c:v>
                </c:pt>
                <c:pt idx="663">
                  <c:v>5.23</c:v>
                </c:pt>
                <c:pt idx="664">
                  <c:v>4.09</c:v>
                </c:pt>
                <c:pt idx="665">
                  <c:v>4.6399999999999997</c:v>
                </c:pt>
                <c:pt idx="666">
                  <c:v>4.32</c:v>
                </c:pt>
                <c:pt idx="667">
                  <c:v>3.41</c:v>
                </c:pt>
                <c:pt idx="668">
                  <c:v>3.37</c:v>
                </c:pt>
                <c:pt idx="669">
                  <c:v>3.48</c:v>
                </c:pt>
                <c:pt idx="670">
                  <c:v>3.4</c:v>
                </c:pt>
                <c:pt idx="671">
                  <c:v>3.61</c:v>
                </c:pt>
                <c:pt idx="672">
                  <c:v>3.8</c:v>
                </c:pt>
                <c:pt idx="673">
                  <c:v>3.76</c:v>
                </c:pt>
                <c:pt idx="674">
                  <c:v>3.16</c:v>
                </c:pt>
                <c:pt idx="675">
                  <c:v>3.46</c:v>
                </c:pt>
                <c:pt idx="676">
                  <c:v>3.78</c:v>
                </c:pt>
                <c:pt idx="677">
                  <c:v>3.46</c:v>
                </c:pt>
                <c:pt idx="678">
                  <c:v>3.01</c:v>
                </c:pt>
                <c:pt idx="679">
                  <c:v>2.65</c:v>
                </c:pt>
                <c:pt idx="680">
                  <c:v>3.69</c:v>
                </c:pt>
                <c:pt idx="681">
                  <c:v>4.4000000000000004</c:v>
                </c:pt>
                <c:pt idx="682">
                  <c:v>4.92</c:v>
                </c:pt>
                <c:pt idx="683">
                  <c:v>5.59</c:v>
                </c:pt>
                <c:pt idx="684">
                  <c:v>5.38</c:v>
                </c:pt>
                <c:pt idx="685">
                  <c:v>5.37</c:v>
                </c:pt>
                <c:pt idx="686">
                  <c:v>5.42</c:v>
                </c:pt>
                <c:pt idx="687">
                  <c:v>4.97</c:v>
                </c:pt>
                <c:pt idx="688">
                  <c:v>4.74</c:v>
                </c:pt>
                <c:pt idx="689">
                  <c:v>3.96</c:v>
                </c:pt>
                <c:pt idx="690">
                  <c:v>4.0599999999999996</c:v>
                </c:pt>
                <c:pt idx="691">
                  <c:v>3.42</c:v>
                </c:pt>
                <c:pt idx="692">
                  <c:v>3.01</c:v>
                </c:pt>
                <c:pt idx="693">
                  <c:v>2.62</c:v>
                </c:pt>
                <c:pt idx="694">
                  <c:v>2.21</c:v>
                </c:pt>
                <c:pt idx="695">
                  <c:v>2.17</c:v>
                </c:pt>
                <c:pt idx="696">
                  <c:v>2.2999999999999998</c:v>
                </c:pt>
                <c:pt idx="697">
                  <c:v>2.63</c:v>
                </c:pt>
                <c:pt idx="698">
                  <c:v>2.15</c:v>
                </c:pt>
                <c:pt idx="699">
                  <c:v>2.7</c:v>
                </c:pt>
                <c:pt idx="700">
                  <c:v>2.5</c:v>
                </c:pt>
                <c:pt idx="701">
                  <c:v>2.2599999999999998</c:v>
                </c:pt>
                <c:pt idx="702">
                  <c:v>2.11</c:v>
                </c:pt>
                <c:pt idx="703">
                  <c:v>2.52</c:v>
                </c:pt>
                <c:pt idx="704">
                  <c:v>2.97</c:v>
                </c:pt>
                <c:pt idx="706">
                  <c:v>4.5199999999999996</c:v>
                </c:pt>
                <c:pt idx="707">
                  <c:v>4.34</c:v>
                </c:pt>
                <c:pt idx="708">
                  <c:v>4.5999999999999996</c:v>
                </c:pt>
                <c:pt idx="709">
                  <c:v>4.38</c:v>
                </c:pt>
                <c:pt idx="710">
                  <c:v>4.6100000000000003</c:v>
                </c:pt>
                <c:pt idx="711">
                  <c:v>4.7</c:v>
                </c:pt>
                <c:pt idx="712">
                  <c:v>4.43</c:v>
                </c:pt>
                <c:pt idx="713">
                  <c:v>3.78</c:v>
                </c:pt>
                <c:pt idx="714">
                  <c:v>3.28</c:v>
                </c:pt>
                <c:pt idx="715">
                  <c:v>2.02</c:v>
                </c:pt>
                <c:pt idx="716">
                  <c:v>2.0699999999999998</c:v>
                </c:pt>
                <c:pt idx="717">
                  <c:v>2.0499999999999998</c:v>
                </c:pt>
                <c:pt idx="718">
                  <c:v>2.2000000000000002</c:v>
                </c:pt>
                <c:pt idx="719">
                  <c:v>2.69</c:v>
                </c:pt>
                <c:pt idx="720">
                  <c:v>2.82</c:v>
                </c:pt>
                <c:pt idx="721">
                  <c:v>2.88</c:v>
                </c:pt>
                <c:pt idx="722">
                  <c:v>2.2999999999999998</c:v>
                </c:pt>
                <c:pt idx="723">
                  <c:v>2.5499999999999998</c:v>
                </c:pt>
                <c:pt idx="724">
                  <c:v>2.68</c:v>
                </c:pt>
                <c:pt idx="725">
                  <c:v>2.94</c:v>
                </c:pt>
                <c:pt idx="726">
                  <c:v>2.54</c:v>
                </c:pt>
                <c:pt idx="727">
                  <c:v>2.61</c:v>
                </c:pt>
                <c:pt idx="728">
                  <c:v>3.11</c:v>
                </c:pt>
                <c:pt idx="729">
                  <c:v>3.55</c:v>
                </c:pt>
                <c:pt idx="730">
                  <c:v>4.32</c:v>
                </c:pt>
                <c:pt idx="731">
                  <c:v>4.87</c:v>
                </c:pt>
                <c:pt idx="732">
                  <c:v>4.58</c:v>
                </c:pt>
                <c:pt idx="733">
                  <c:v>4.5199999999999996</c:v>
                </c:pt>
                <c:pt idx="734">
                  <c:v>4.53</c:v>
                </c:pt>
                <c:pt idx="735">
                  <c:v>4.54</c:v>
                </c:pt>
                <c:pt idx="736">
                  <c:v>4.1900000000000004</c:v>
                </c:pt>
                <c:pt idx="737">
                  <c:v>3.44</c:v>
                </c:pt>
                <c:pt idx="738">
                  <c:v>3.37</c:v>
                </c:pt>
                <c:pt idx="739">
                  <c:v>2.93</c:v>
                </c:pt>
                <c:pt idx="740">
                  <c:v>3.07</c:v>
                </c:pt>
                <c:pt idx="741">
                  <c:v>3.65</c:v>
                </c:pt>
                <c:pt idx="742">
                  <c:v>3.28</c:v>
                </c:pt>
                <c:pt idx="743">
                  <c:v>3.11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1AF5-4F77-94C9-552A1A2ABB9C}"/>
            </c:ext>
          </c:extLst>
        </c:ser>
        <c:marker val="1"/>
        <c:axId val="162507008"/>
        <c:axId val="162320768"/>
      </c:lineChart>
      <c:catAx>
        <c:axId val="162507008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320768"/>
        <c:crosses val="autoZero"/>
        <c:lblAlgn val="ctr"/>
        <c:lblOffset val="100"/>
        <c:tickLblSkip val="24"/>
        <c:tickMarkSkip val="24"/>
      </c:catAx>
      <c:valAx>
        <c:axId val="162320768"/>
        <c:scaling>
          <c:orientation val="minMax"/>
          <c:max val="1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(m/s)</a:t>
                </a:r>
              </a:p>
            </c:rich>
          </c:tx>
          <c:layout>
            <c:manualLayout>
              <c:xMode val="edge"/>
              <c:yMode val="edge"/>
              <c:x val="2.5422832046984232E-2"/>
              <c:y val="0.4217914728729884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507008"/>
        <c:crosses val="autoZero"/>
        <c:crossBetween val="midCat"/>
        <c:majorUnit val="1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3928931160832632"/>
          <c:y val="0.92802511522818698"/>
          <c:w val="0.32007900002598688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Direção do Vento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40583789402562298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Direção do Vento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Parâmetros!$Q$2:$Q$745</c:f>
              <c:numCache>
                <c:formatCode>General</c:formatCode>
                <c:ptCount val="744"/>
                <c:pt idx="0">
                  <c:v>66.599999999999994</c:v>
                </c:pt>
                <c:pt idx="1">
                  <c:v>70.88</c:v>
                </c:pt>
                <c:pt idx="2">
                  <c:v>70.19</c:v>
                </c:pt>
                <c:pt idx="3">
                  <c:v>76.28</c:v>
                </c:pt>
                <c:pt idx="4">
                  <c:v>78.17</c:v>
                </c:pt>
                <c:pt idx="5">
                  <c:v>87.15</c:v>
                </c:pt>
                <c:pt idx="6">
                  <c:v>92.7</c:v>
                </c:pt>
                <c:pt idx="7">
                  <c:v>98.77</c:v>
                </c:pt>
                <c:pt idx="8">
                  <c:v>99.45</c:v>
                </c:pt>
                <c:pt idx="9">
                  <c:v>77.069999999999993</c:v>
                </c:pt>
                <c:pt idx="10">
                  <c:v>75.89</c:v>
                </c:pt>
                <c:pt idx="11">
                  <c:v>67.97</c:v>
                </c:pt>
                <c:pt idx="12">
                  <c:v>62.69</c:v>
                </c:pt>
                <c:pt idx="13">
                  <c:v>55.97</c:v>
                </c:pt>
                <c:pt idx="14">
                  <c:v>43.41</c:v>
                </c:pt>
                <c:pt idx="15">
                  <c:v>42.8</c:v>
                </c:pt>
                <c:pt idx="16">
                  <c:v>44.81</c:v>
                </c:pt>
                <c:pt idx="17">
                  <c:v>31.95</c:v>
                </c:pt>
                <c:pt idx="18">
                  <c:v>42.19</c:v>
                </c:pt>
                <c:pt idx="19">
                  <c:v>39.229999999999997</c:v>
                </c:pt>
                <c:pt idx="20">
                  <c:v>47.02</c:v>
                </c:pt>
                <c:pt idx="21">
                  <c:v>46.69</c:v>
                </c:pt>
                <c:pt idx="22">
                  <c:v>48.3</c:v>
                </c:pt>
                <c:pt idx="23">
                  <c:v>48.41</c:v>
                </c:pt>
                <c:pt idx="24">
                  <c:v>54.01</c:v>
                </c:pt>
                <c:pt idx="25">
                  <c:v>63.23</c:v>
                </c:pt>
                <c:pt idx="26">
                  <c:v>60.73</c:v>
                </c:pt>
                <c:pt idx="27">
                  <c:v>77.150000000000006</c:v>
                </c:pt>
                <c:pt idx="28">
                  <c:v>66.06</c:v>
                </c:pt>
                <c:pt idx="29">
                  <c:v>72.61</c:v>
                </c:pt>
                <c:pt idx="30">
                  <c:v>77.760000000000005</c:v>
                </c:pt>
                <c:pt idx="31">
                  <c:v>74.86</c:v>
                </c:pt>
                <c:pt idx="32">
                  <c:v>78.39</c:v>
                </c:pt>
                <c:pt idx="33">
                  <c:v>73.430000000000007</c:v>
                </c:pt>
                <c:pt idx="34">
                  <c:v>72.27</c:v>
                </c:pt>
                <c:pt idx="35">
                  <c:v>74.180000000000007</c:v>
                </c:pt>
                <c:pt idx="36">
                  <c:v>68.55</c:v>
                </c:pt>
                <c:pt idx="37">
                  <c:v>65.94</c:v>
                </c:pt>
                <c:pt idx="38">
                  <c:v>64.89</c:v>
                </c:pt>
                <c:pt idx="39">
                  <c:v>58.39</c:v>
                </c:pt>
                <c:pt idx="40">
                  <c:v>58.84</c:v>
                </c:pt>
                <c:pt idx="41">
                  <c:v>35.159999999999997</c:v>
                </c:pt>
                <c:pt idx="42">
                  <c:v>42.17</c:v>
                </c:pt>
                <c:pt idx="43">
                  <c:v>44.98</c:v>
                </c:pt>
                <c:pt idx="44">
                  <c:v>43.83</c:v>
                </c:pt>
                <c:pt idx="45">
                  <c:v>47.37</c:v>
                </c:pt>
                <c:pt idx="46">
                  <c:v>48.65</c:v>
                </c:pt>
                <c:pt idx="47">
                  <c:v>55.23</c:v>
                </c:pt>
                <c:pt idx="48">
                  <c:v>53.35</c:v>
                </c:pt>
                <c:pt idx="49">
                  <c:v>57.78</c:v>
                </c:pt>
                <c:pt idx="50">
                  <c:v>60.12</c:v>
                </c:pt>
                <c:pt idx="51">
                  <c:v>52.93</c:v>
                </c:pt>
                <c:pt idx="52">
                  <c:v>56.65</c:v>
                </c:pt>
                <c:pt idx="53">
                  <c:v>57.02</c:v>
                </c:pt>
                <c:pt idx="54">
                  <c:v>61.52</c:v>
                </c:pt>
                <c:pt idx="55">
                  <c:v>74.03</c:v>
                </c:pt>
                <c:pt idx="56">
                  <c:v>69.41</c:v>
                </c:pt>
                <c:pt idx="57">
                  <c:v>64.95</c:v>
                </c:pt>
                <c:pt idx="58">
                  <c:v>70.209999999999994</c:v>
                </c:pt>
                <c:pt idx="59">
                  <c:v>68.430000000000007</c:v>
                </c:pt>
                <c:pt idx="60">
                  <c:v>58.17</c:v>
                </c:pt>
                <c:pt idx="61">
                  <c:v>50.99</c:v>
                </c:pt>
                <c:pt idx="64">
                  <c:v>49.34</c:v>
                </c:pt>
                <c:pt idx="65">
                  <c:v>43.15</c:v>
                </c:pt>
                <c:pt idx="66">
                  <c:v>43.45</c:v>
                </c:pt>
                <c:pt idx="67">
                  <c:v>47.2</c:v>
                </c:pt>
                <c:pt idx="68">
                  <c:v>40.4</c:v>
                </c:pt>
                <c:pt idx="69">
                  <c:v>45.99</c:v>
                </c:pt>
                <c:pt idx="70">
                  <c:v>47.99</c:v>
                </c:pt>
                <c:pt idx="71">
                  <c:v>53.85</c:v>
                </c:pt>
                <c:pt idx="72">
                  <c:v>52.99</c:v>
                </c:pt>
                <c:pt idx="73">
                  <c:v>56.5</c:v>
                </c:pt>
                <c:pt idx="74">
                  <c:v>54.38</c:v>
                </c:pt>
                <c:pt idx="75">
                  <c:v>62.64</c:v>
                </c:pt>
                <c:pt idx="76">
                  <c:v>74.88</c:v>
                </c:pt>
                <c:pt idx="77">
                  <c:v>73.45</c:v>
                </c:pt>
                <c:pt idx="78">
                  <c:v>78.41</c:v>
                </c:pt>
                <c:pt idx="79">
                  <c:v>85.22</c:v>
                </c:pt>
                <c:pt idx="80">
                  <c:v>73.87</c:v>
                </c:pt>
                <c:pt idx="81">
                  <c:v>70.599999999999994</c:v>
                </c:pt>
                <c:pt idx="82">
                  <c:v>72.08</c:v>
                </c:pt>
                <c:pt idx="83">
                  <c:v>67.92</c:v>
                </c:pt>
                <c:pt idx="84">
                  <c:v>63.91</c:v>
                </c:pt>
                <c:pt idx="85">
                  <c:v>70.47</c:v>
                </c:pt>
                <c:pt idx="86">
                  <c:v>67.069999999999993</c:v>
                </c:pt>
                <c:pt idx="87">
                  <c:v>63.04</c:v>
                </c:pt>
                <c:pt idx="88">
                  <c:v>55.83</c:v>
                </c:pt>
                <c:pt idx="89">
                  <c:v>45.97</c:v>
                </c:pt>
                <c:pt idx="90">
                  <c:v>43.01</c:v>
                </c:pt>
                <c:pt idx="91">
                  <c:v>42.31</c:v>
                </c:pt>
                <c:pt idx="92">
                  <c:v>46.92</c:v>
                </c:pt>
                <c:pt idx="93">
                  <c:v>49.15</c:v>
                </c:pt>
                <c:pt idx="94">
                  <c:v>50.48</c:v>
                </c:pt>
                <c:pt idx="95">
                  <c:v>53.12</c:v>
                </c:pt>
                <c:pt idx="96">
                  <c:v>58.38</c:v>
                </c:pt>
                <c:pt idx="97">
                  <c:v>54.77</c:v>
                </c:pt>
                <c:pt idx="98">
                  <c:v>65.3</c:v>
                </c:pt>
                <c:pt idx="99">
                  <c:v>62.26</c:v>
                </c:pt>
                <c:pt idx="100">
                  <c:v>66.510000000000005</c:v>
                </c:pt>
                <c:pt idx="101">
                  <c:v>66.17</c:v>
                </c:pt>
                <c:pt idx="102">
                  <c:v>66.459999999999994</c:v>
                </c:pt>
                <c:pt idx="103">
                  <c:v>68.44</c:v>
                </c:pt>
                <c:pt idx="104">
                  <c:v>73.31</c:v>
                </c:pt>
                <c:pt idx="105">
                  <c:v>67.680000000000007</c:v>
                </c:pt>
                <c:pt idx="106">
                  <c:v>72.13</c:v>
                </c:pt>
                <c:pt idx="107">
                  <c:v>64.87</c:v>
                </c:pt>
                <c:pt idx="108">
                  <c:v>63.3</c:v>
                </c:pt>
                <c:pt idx="109">
                  <c:v>67.180000000000007</c:v>
                </c:pt>
                <c:pt idx="110">
                  <c:v>61.18</c:v>
                </c:pt>
                <c:pt idx="111">
                  <c:v>59.15</c:v>
                </c:pt>
                <c:pt idx="112">
                  <c:v>42.76</c:v>
                </c:pt>
                <c:pt idx="113">
                  <c:v>45.01</c:v>
                </c:pt>
                <c:pt idx="114">
                  <c:v>45.18</c:v>
                </c:pt>
                <c:pt idx="115">
                  <c:v>40.44</c:v>
                </c:pt>
                <c:pt idx="116">
                  <c:v>43.93</c:v>
                </c:pt>
                <c:pt idx="117">
                  <c:v>44.53</c:v>
                </c:pt>
                <c:pt idx="118">
                  <c:v>44.58</c:v>
                </c:pt>
                <c:pt idx="119">
                  <c:v>49.17</c:v>
                </c:pt>
                <c:pt idx="120">
                  <c:v>56.48</c:v>
                </c:pt>
                <c:pt idx="121">
                  <c:v>62.97</c:v>
                </c:pt>
                <c:pt idx="122">
                  <c:v>63.45</c:v>
                </c:pt>
                <c:pt idx="123">
                  <c:v>68.569999999999993</c:v>
                </c:pt>
                <c:pt idx="124">
                  <c:v>63.97</c:v>
                </c:pt>
                <c:pt idx="125">
                  <c:v>73.5</c:v>
                </c:pt>
                <c:pt idx="126">
                  <c:v>72.08</c:v>
                </c:pt>
                <c:pt idx="127">
                  <c:v>65.92</c:v>
                </c:pt>
                <c:pt idx="128">
                  <c:v>59.2</c:v>
                </c:pt>
                <c:pt idx="129">
                  <c:v>66.13</c:v>
                </c:pt>
                <c:pt idx="130">
                  <c:v>64.45</c:v>
                </c:pt>
                <c:pt idx="131">
                  <c:v>72.17</c:v>
                </c:pt>
                <c:pt idx="132">
                  <c:v>65.849999999999994</c:v>
                </c:pt>
                <c:pt idx="133">
                  <c:v>62.07</c:v>
                </c:pt>
                <c:pt idx="134">
                  <c:v>61.41</c:v>
                </c:pt>
                <c:pt idx="135">
                  <c:v>63.97</c:v>
                </c:pt>
                <c:pt idx="136">
                  <c:v>59.71</c:v>
                </c:pt>
                <c:pt idx="137">
                  <c:v>56.21</c:v>
                </c:pt>
                <c:pt idx="138">
                  <c:v>47.97</c:v>
                </c:pt>
                <c:pt idx="139">
                  <c:v>41.95</c:v>
                </c:pt>
                <c:pt idx="140">
                  <c:v>36.450000000000003</c:v>
                </c:pt>
                <c:pt idx="141">
                  <c:v>41.44</c:v>
                </c:pt>
                <c:pt idx="142">
                  <c:v>47.34</c:v>
                </c:pt>
                <c:pt idx="143">
                  <c:v>53.84</c:v>
                </c:pt>
                <c:pt idx="144">
                  <c:v>50.42</c:v>
                </c:pt>
                <c:pt idx="145">
                  <c:v>54.61</c:v>
                </c:pt>
                <c:pt idx="146">
                  <c:v>65.03</c:v>
                </c:pt>
                <c:pt idx="147">
                  <c:v>67.25</c:v>
                </c:pt>
                <c:pt idx="148">
                  <c:v>65.900000000000006</c:v>
                </c:pt>
                <c:pt idx="149">
                  <c:v>77.709999999999994</c:v>
                </c:pt>
                <c:pt idx="150">
                  <c:v>92.24</c:v>
                </c:pt>
                <c:pt idx="151">
                  <c:v>101.21</c:v>
                </c:pt>
                <c:pt idx="152">
                  <c:v>78.53</c:v>
                </c:pt>
                <c:pt idx="153">
                  <c:v>79.92</c:v>
                </c:pt>
                <c:pt idx="154">
                  <c:v>77.540000000000006</c:v>
                </c:pt>
                <c:pt idx="155">
                  <c:v>78.86</c:v>
                </c:pt>
                <c:pt idx="156">
                  <c:v>72.11</c:v>
                </c:pt>
                <c:pt idx="157">
                  <c:v>67.8</c:v>
                </c:pt>
                <c:pt idx="158">
                  <c:v>76.56</c:v>
                </c:pt>
                <c:pt idx="159">
                  <c:v>61.66</c:v>
                </c:pt>
                <c:pt idx="160">
                  <c:v>38.369999999999997</c:v>
                </c:pt>
                <c:pt idx="161">
                  <c:v>42.1</c:v>
                </c:pt>
                <c:pt idx="162">
                  <c:v>44.16</c:v>
                </c:pt>
                <c:pt idx="163">
                  <c:v>51.97</c:v>
                </c:pt>
                <c:pt idx="164">
                  <c:v>55.88</c:v>
                </c:pt>
                <c:pt idx="165">
                  <c:v>53.26</c:v>
                </c:pt>
                <c:pt idx="166">
                  <c:v>55.97</c:v>
                </c:pt>
                <c:pt idx="167">
                  <c:v>57.02</c:v>
                </c:pt>
                <c:pt idx="168">
                  <c:v>59.4</c:v>
                </c:pt>
                <c:pt idx="169">
                  <c:v>63.03</c:v>
                </c:pt>
                <c:pt idx="170">
                  <c:v>62.66</c:v>
                </c:pt>
                <c:pt idx="171">
                  <c:v>69.09</c:v>
                </c:pt>
                <c:pt idx="172">
                  <c:v>76.959999999999994</c:v>
                </c:pt>
                <c:pt idx="173">
                  <c:v>87.04</c:v>
                </c:pt>
                <c:pt idx="178">
                  <c:v>73.02</c:v>
                </c:pt>
                <c:pt idx="179">
                  <c:v>75.2</c:v>
                </c:pt>
                <c:pt idx="180">
                  <c:v>68.58</c:v>
                </c:pt>
                <c:pt idx="181">
                  <c:v>63.11</c:v>
                </c:pt>
                <c:pt idx="182">
                  <c:v>68.48</c:v>
                </c:pt>
                <c:pt idx="183">
                  <c:v>58.77</c:v>
                </c:pt>
                <c:pt idx="184">
                  <c:v>44.98</c:v>
                </c:pt>
                <c:pt idx="185">
                  <c:v>31.08</c:v>
                </c:pt>
                <c:pt idx="186">
                  <c:v>37.03</c:v>
                </c:pt>
                <c:pt idx="187">
                  <c:v>44.28</c:v>
                </c:pt>
                <c:pt idx="188">
                  <c:v>41.7</c:v>
                </c:pt>
                <c:pt idx="189">
                  <c:v>46.96</c:v>
                </c:pt>
                <c:pt idx="190">
                  <c:v>46.81</c:v>
                </c:pt>
                <c:pt idx="191">
                  <c:v>51.46</c:v>
                </c:pt>
                <c:pt idx="192">
                  <c:v>51.07</c:v>
                </c:pt>
                <c:pt idx="193">
                  <c:v>52.8</c:v>
                </c:pt>
                <c:pt idx="194">
                  <c:v>53.8</c:v>
                </c:pt>
                <c:pt idx="195">
                  <c:v>60.91</c:v>
                </c:pt>
                <c:pt idx="196">
                  <c:v>71.94</c:v>
                </c:pt>
                <c:pt idx="197">
                  <c:v>82.73</c:v>
                </c:pt>
                <c:pt idx="198">
                  <c:v>134.11000000000001</c:v>
                </c:pt>
                <c:pt idx="199">
                  <c:v>120.32</c:v>
                </c:pt>
                <c:pt idx="200">
                  <c:v>100.13</c:v>
                </c:pt>
                <c:pt idx="201">
                  <c:v>72.83</c:v>
                </c:pt>
                <c:pt idx="202">
                  <c:v>65.08</c:v>
                </c:pt>
                <c:pt idx="203">
                  <c:v>57.44</c:v>
                </c:pt>
                <c:pt idx="204">
                  <c:v>61.14</c:v>
                </c:pt>
                <c:pt idx="205">
                  <c:v>62.64</c:v>
                </c:pt>
                <c:pt idx="206">
                  <c:v>68.72</c:v>
                </c:pt>
                <c:pt idx="207">
                  <c:v>47.33</c:v>
                </c:pt>
                <c:pt idx="208">
                  <c:v>42.28</c:v>
                </c:pt>
                <c:pt idx="209">
                  <c:v>37.5</c:v>
                </c:pt>
                <c:pt idx="210">
                  <c:v>39.82</c:v>
                </c:pt>
                <c:pt idx="211">
                  <c:v>31.65</c:v>
                </c:pt>
                <c:pt idx="212">
                  <c:v>32.799999999999997</c:v>
                </c:pt>
                <c:pt idx="213">
                  <c:v>38.130000000000003</c:v>
                </c:pt>
                <c:pt idx="214">
                  <c:v>47.51</c:v>
                </c:pt>
                <c:pt idx="215">
                  <c:v>45.35</c:v>
                </c:pt>
                <c:pt idx="216">
                  <c:v>49.25</c:v>
                </c:pt>
                <c:pt idx="217">
                  <c:v>42.08</c:v>
                </c:pt>
                <c:pt idx="218">
                  <c:v>45.34</c:v>
                </c:pt>
                <c:pt idx="219">
                  <c:v>49.15</c:v>
                </c:pt>
                <c:pt idx="220">
                  <c:v>54.58</c:v>
                </c:pt>
                <c:pt idx="221">
                  <c:v>59.25</c:v>
                </c:pt>
                <c:pt idx="222">
                  <c:v>55.02</c:v>
                </c:pt>
                <c:pt idx="223">
                  <c:v>63.88</c:v>
                </c:pt>
                <c:pt idx="224">
                  <c:v>60.95</c:v>
                </c:pt>
                <c:pt idx="225">
                  <c:v>57.39</c:v>
                </c:pt>
                <c:pt idx="226">
                  <c:v>55.36</c:v>
                </c:pt>
                <c:pt idx="227">
                  <c:v>62.02</c:v>
                </c:pt>
                <c:pt idx="228">
                  <c:v>60.05</c:v>
                </c:pt>
                <c:pt idx="229">
                  <c:v>49.86</c:v>
                </c:pt>
                <c:pt idx="230">
                  <c:v>59.38</c:v>
                </c:pt>
                <c:pt idx="231">
                  <c:v>62.03</c:v>
                </c:pt>
                <c:pt idx="232">
                  <c:v>44.19</c:v>
                </c:pt>
                <c:pt idx="233">
                  <c:v>57.52</c:v>
                </c:pt>
                <c:pt idx="234">
                  <c:v>45.67</c:v>
                </c:pt>
                <c:pt idx="235">
                  <c:v>46.94</c:v>
                </c:pt>
                <c:pt idx="236">
                  <c:v>45.64</c:v>
                </c:pt>
                <c:pt idx="237">
                  <c:v>43.96</c:v>
                </c:pt>
                <c:pt idx="238">
                  <c:v>46.99</c:v>
                </c:pt>
                <c:pt idx="239">
                  <c:v>51.82</c:v>
                </c:pt>
                <c:pt idx="240">
                  <c:v>57.49</c:v>
                </c:pt>
                <c:pt idx="241">
                  <c:v>58.08</c:v>
                </c:pt>
                <c:pt idx="242">
                  <c:v>65.77</c:v>
                </c:pt>
                <c:pt idx="243">
                  <c:v>68.27</c:v>
                </c:pt>
                <c:pt idx="244">
                  <c:v>69.23</c:v>
                </c:pt>
                <c:pt idx="245">
                  <c:v>74.790000000000006</c:v>
                </c:pt>
                <c:pt idx="246">
                  <c:v>129.46</c:v>
                </c:pt>
                <c:pt idx="247">
                  <c:v>112.6</c:v>
                </c:pt>
                <c:pt idx="248">
                  <c:v>115.58</c:v>
                </c:pt>
                <c:pt idx="249">
                  <c:v>103.5</c:v>
                </c:pt>
                <c:pt idx="250">
                  <c:v>95.83</c:v>
                </c:pt>
                <c:pt idx="251">
                  <c:v>70.33</c:v>
                </c:pt>
                <c:pt idx="252">
                  <c:v>66.11</c:v>
                </c:pt>
                <c:pt idx="253">
                  <c:v>62.16</c:v>
                </c:pt>
                <c:pt idx="254">
                  <c:v>66.55</c:v>
                </c:pt>
                <c:pt idx="255">
                  <c:v>59.04</c:v>
                </c:pt>
                <c:pt idx="256">
                  <c:v>46.6</c:v>
                </c:pt>
                <c:pt idx="257">
                  <c:v>46.32</c:v>
                </c:pt>
                <c:pt idx="258">
                  <c:v>48.06</c:v>
                </c:pt>
                <c:pt idx="259">
                  <c:v>53.62</c:v>
                </c:pt>
                <c:pt idx="260">
                  <c:v>56.12</c:v>
                </c:pt>
                <c:pt idx="261">
                  <c:v>59.84</c:v>
                </c:pt>
                <c:pt idx="262">
                  <c:v>55.82</c:v>
                </c:pt>
                <c:pt idx="263">
                  <c:v>57</c:v>
                </c:pt>
                <c:pt idx="264">
                  <c:v>53.78</c:v>
                </c:pt>
                <c:pt idx="265">
                  <c:v>55.23</c:v>
                </c:pt>
                <c:pt idx="266">
                  <c:v>58.89</c:v>
                </c:pt>
                <c:pt idx="267">
                  <c:v>67.87</c:v>
                </c:pt>
                <c:pt idx="268">
                  <c:v>70.77</c:v>
                </c:pt>
                <c:pt idx="269">
                  <c:v>90.36</c:v>
                </c:pt>
                <c:pt idx="270">
                  <c:v>112.86</c:v>
                </c:pt>
                <c:pt idx="271">
                  <c:v>126.03</c:v>
                </c:pt>
                <c:pt idx="272">
                  <c:v>119.72</c:v>
                </c:pt>
                <c:pt idx="273">
                  <c:v>109.14</c:v>
                </c:pt>
                <c:pt idx="274">
                  <c:v>91.64</c:v>
                </c:pt>
                <c:pt idx="275">
                  <c:v>78.25</c:v>
                </c:pt>
                <c:pt idx="276">
                  <c:v>74.42</c:v>
                </c:pt>
                <c:pt idx="277">
                  <c:v>65.36</c:v>
                </c:pt>
                <c:pt idx="278">
                  <c:v>58.52</c:v>
                </c:pt>
                <c:pt idx="279">
                  <c:v>53.44</c:v>
                </c:pt>
                <c:pt idx="280">
                  <c:v>43.59</c:v>
                </c:pt>
                <c:pt idx="281">
                  <c:v>51.64</c:v>
                </c:pt>
                <c:pt idx="282">
                  <c:v>52.24</c:v>
                </c:pt>
                <c:pt idx="283">
                  <c:v>41.57</c:v>
                </c:pt>
                <c:pt idx="284">
                  <c:v>41.31</c:v>
                </c:pt>
                <c:pt idx="285">
                  <c:v>42.47</c:v>
                </c:pt>
                <c:pt idx="286">
                  <c:v>51.36</c:v>
                </c:pt>
                <c:pt idx="287">
                  <c:v>51.4</c:v>
                </c:pt>
                <c:pt idx="288">
                  <c:v>50.27</c:v>
                </c:pt>
                <c:pt idx="289">
                  <c:v>59.19</c:v>
                </c:pt>
                <c:pt idx="290">
                  <c:v>62.17</c:v>
                </c:pt>
                <c:pt idx="291">
                  <c:v>67.16</c:v>
                </c:pt>
                <c:pt idx="292">
                  <c:v>107.35</c:v>
                </c:pt>
                <c:pt idx="293">
                  <c:v>133.27000000000001</c:v>
                </c:pt>
                <c:pt idx="294">
                  <c:v>136.46</c:v>
                </c:pt>
                <c:pt idx="295">
                  <c:v>141.38</c:v>
                </c:pt>
                <c:pt idx="296">
                  <c:v>114.42</c:v>
                </c:pt>
                <c:pt idx="297">
                  <c:v>92.78</c:v>
                </c:pt>
                <c:pt idx="298">
                  <c:v>73.069999999999993</c:v>
                </c:pt>
                <c:pt idx="299">
                  <c:v>69.48</c:v>
                </c:pt>
                <c:pt idx="300">
                  <c:v>68.19</c:v>
                </c:pt>
                <c:pt idx="301">
                  <c:v>57.06</c:v>
                </c:pt>
                <c:pt idx="302">
                  <c:v>58.35</c:v>
                </c:pt>
                <c:pt idx="303">
                  <c:v>44.69</c:v>
                </c:pt>
                <c:pt idx="304">
                  <c:v>37.42</c:v>
                </c:pt>
                <c:pt idx="305">
                  <c:v>31.89</c:v>
                </c:pt>
                <c:pt idx="306">
                  <c:v>40.58</c:v>
                </c:pt>
                <c:pt idx="307">
                  <c:v>49.84</c:v>
                </c:pt>
                <c:pt idx="308">
                  <c:v>52.22</c:v>
                </c:pt>
                <c:pt idx="309">
                  <c:v>53.98</c:v>
                </c:pt>
                <c:pt idx="310">
                  <c:v>49.28</c:v>
                </c:pt>
                <c:pt idx="311">
                  <c:v>56.75</c:v>
                </c:pt>
                <c:pt idx="312">
                  <c:v>57.02</c:v>
                </c:pt>
                <c:pt idx="313">
                  <c:v>55.33</c:v>
                </c:pt>
                <c:pt idx="314">
                  <c:v>68.14</c:v>
                </c:pt>
                <c:pt idx="315">
                  <c:v>70.760000000000005</c:v>
                </c:pt>
                <c:pt idx="316">
                  <c:v>84.88</c:v>
                </c:pt>
                <c:pt idx="317">
                  <c:v>86.79</c:v>
                </c:pt>
                <c:pt idx="318">
                  <c:v>89.77</c:v>
                </c:pt>
                <c:pt idx="319">
                  <c:v>98.36</c:v>
                </c:pt>
                <c:pt idx="320">
                  <c:v>85.38</c:v>
                </c:pt>
                <c:pt idx="321">
                  <c:v>99.11</c:v>
                </c:pt>
                <c:pt idx="322">
                  <c:v>82.98</c:v>
                </c:pt>
                <c:pt idx="323">
                  <c:v>68.680000000000007</c:v>
                </c:pt>
                <c:pt idx="324">
                  <c:v>65.88</c:v>
                </c:pt>
                <c:pt idx="325">
                  <c:v>61.59</c:v>
                </c:pt>
                <c:pt idx="326">
                  <c:v>61.54</c:v>
                </c:pt>
                <c:pt idx="327">
                  <c:v>56.52</c:v>
                </c:pt>
                <c:pt idx="328">
                  <c:v>43.12</c:v>
                </c:pt>
                <c:pt idx="329">
                  <c:v>44.87</c:v>
                </c:pt>
                <c:pt idx="330">
                  <c:v>36.369999999999997</c:v>
                </c:pt>
                <c:pt idx="331">
                  <c:v>45.29</c:v>
                </c:pt>
                <c:pt idx="332">
                  <c:v>48.03</c:v>
                </c:pt>
                <c:pt idx="333">
                  <c:v>45.83</c:v>
                </c:pt>
                <c:pt idx="334">
                  <c:v>48.55</c:v>
                </c:pt>
                <c:pt idx="335">
                  <c:v>58.25</c:v>
                </c:pt>
                <c:pt idx="336">
                  <c:v>55.01</c:v>
                </c:pt>
                <c:pt idx="337">
                  <c:v>57.32</c:v>
                </c:pt>
                <c:pt idx="338">
                  <c:v>63.44</c:v>
                </c:pt>
                <c:pt idx="339">
                  <c:v>67.180000000000007</c:v>
                </c:pt>
                <c:pt idx="340">
                  <c:v>69.959999999999994</c:v>
                </c:pt>
                <c:pt idx="341">
                  <c:v>74.7</c:v>
                </c:pt>
                <c:pt idx="342">
                  <c:v>76.08</c:v>
                </c:pt>
                <c:pt idx="343">
                  <c:v>77.84</c:v>
                </c:pt>
                <c:pt idx="344">
                  <c:v>107.72</c:v>
                </c:pt>
                <c:pt idx="345">
                  <c:v>108.72</c:v>
                </c:pt>
                <c:pt idx="346">
                  <c:v>79.069999999999993</c:v>
                </c:pt>
                <c:pt idx="347">
                  <c:v>61.18</c:v>
                </c:pt>
                <c:pt idx="348">
                  <c:v>57.44</c:v>
                </c:pt>
                <c:pt idx="349">
                  <c:v>47.58</c:v>
                </c:pt>
                <c:pt idx="350">
                  <c:v>52.25</c:v>
                </c:pt>
                <c:pt idx="351">
                  <c:v>49.83</c:v>
                </c:pt>
                <c:pt idx="352">
                  <c:v>40.07</c:v>
                </c:pt>
                <c:pt idx="353">
                  <c:v>23.44</c:v>
                </c:pt>
                <c:pt idx="354">
                  <c:v>27.34</c:v>
                </c:pt>
                <c:pt idx="355">
                  <c:v>24.45</c:v>
                </c:pt>
                <c:pt idx="356">
                  <c:v>32.1</c:v>
                </c:pt>
                <c:pt idx="357">
                  <c:v>38.14</c:v>
                </c:pt>
                <c:pt idx="358">
                  <c:v>44.71</c:v>
                </c:pt>
                <c:pt idx="359">
                  <c:v>42.14</c:v>
                </c:pt>
                <c:pt idx="360">
                  <c:v>47.79</c:v>
                </c:pt>
                <c:pt idx="361">
                  <c:v>49.69</c:v>
                </c:pt>
                <c:pt idx="362">
                  <c:v>48.04</c:v>
                </c:pt>
                <c:pt idx="363">
                  <c:v>48.76</c:v>
                </c:pt>
                <c:pt idx="364">
                  <c:v>54.31</c:v>
                </c:pt>
                <c:pt idx="365">
                  <c:v>67.7</c:v>
                </c:pt>
                <c:pt idx="366">
                  <c:v>69.39</c:v>
                </c:pt>
                <c:pt idx="367">
                  <c:v>72.52</c:v>
                </c:pt>
                <c:pt idx="368">
                  <c:v>67.36</c:v>
                </c:pt>
                <c:pt idx="369">
                  <c:v>93.9</c:v>
                </c:pt>
                <c:pt idx="370">
                  <c:v>72.180000000000007</c:v>
                </c:pt>
                <c:pt idx="371">
                  <c:v>63.67</c:v>
                </c:pt>
                <c:pt idx="372">
                  <c:v>66.83</c:v>
                </c:pt>
                <c:pt idx="373">
                  <c:v>53.47</c:v>
                </c:pt>
                <c:pt idx="374">
                  <c:v>55.32</c:v>
                </c:pt>
                <c:pt idx="375">
                  <c:v>57.9</c:v>
                </c:pt>
                <c:pt idx="376">
                  <c:v>50.03</c:v>
                </c:pt>
                <c:pt idx="377">
                  <c:v>47.09</c:v>
                </c:pt>
                <c:pt idx="378">
                  <c:v>55.06</c:v>
                </c:pt>
                <c:pt idx="379">
                  <c:v>42.37</c:v>
                </c:pt>
                <c:pt idx="380">
                  <c:v>44.77</c:v>
                </c:pt>
                <c:pt idx="381">
                  <c:v>43.45</c:v>
                </c:pt>
                <c:pt idx="382">
                  <c:v>42.96</c:v>
                </c:pt>
                <c:pt idx="383">
                  <c:v>43.03</c:v>
                </c:pt>
                <c:pt idx="384">
                  <c:v>42.69</c:v>
                </c:pt>
                <c:pt idx="385">
                  <c:v>45.16</c:v>
                </c:pt>
                <c:pt idx="386">
                  <c:v>50.65</c:v>
                </c:pt>
                <c:pt idx="387">
                  <c:v>54.21</c:v>
                </c:pt>
                <c:pt idx="388">
                  <c:v>55.14</c:v>
                </c:pt>
                <c:pt idx="389">
                  <c:v>49.83</c:v>
                </c:pt>
                <c:pt idx="390">
                  <c:v>63.2</c:v>
                </c:pt>
                <c:pt idx="391">
                  <c:v>66.67</c:v>
                </c:pt>
                <c:pt idx="392">
                  <c:v>59.14</c:v>
                </c:pt>
                <c:pt idx="393">
                  <c:v>59.19</c:v>
                </c:pt>
                <c:pt idx="394">
                  <c:v>56.84</c:v>
                </c:pt>
                <c:pt idx="397">
                  <c:v>66.2</c:v>
                </c:pt>
                <c:pt idx="398">
                  <c:v>48.68</c:v>
                </c:pt>
                <c:pt idx="399">
                  <c:v>52.17</c:v>
                </c:pt>
                <c:pt idx="400">
                  <c:v>37.659999999999997</c:v>
                </c:pt>
                <c:pt idx="401">
                  <c:v>48.42</c:v>
                </c:pt>
                <c:pt idx="402">
                  <c:v>46.33</c:v>
                </c:pt>
                <c:pt idx="403">
                  <c:v>48.3</c:v>
                </c:pt>
                <c:pt idx="404">
                  <c:v>46.39</c:v>
                </c:pt>
                <c:pt idx="405">
                  <c:v>46.04</c:v>
                </c:pt>
                <c:pt idx="406">
                  <c:v>48.26</c:v>
                </c:pt>
                <c:pt idx="407">
                  <c:v>52.26</c:v>
                </c:pt>
                <c:pt idx="408">
                  <c:v>50.44</c:v>
                </c:pt>
                <c:pt idx="409">
                  <c:v>50.09</c:v>
                </c:pt>
                <c:pt idx="410">
                  <c:v>57.59</c:v>
                </c:pt>
                <c:pt idx="411">
                  <c:v>52.25</c:v>
                </c:pt>
                <c:pt idx="412">
                  <c:v>56.3</c:v>
                </c:pt>
                <c:pt idx="413">
                  <c:v>59.05</c:v>
                </c:pt>
                <c:pt idx="414">
                  <c:v>65.55</c:v>
                </c:pt>
                <c:pt idx="415">
                  <c:v>63.35</c:v>
                </c:pt>
                <c:pt idx="416">
                  <c:v>64.040000000000006</c:v>
                </c:pt>
                <c:pt idx="417">
                  <c:v>59.24</c:v>
                </c:pt>
                <c:pt idx="418">
                  <c:v>57.26</c:v>
                </c:pt>
                <c:pt idx="419">
                  <c:v>54.04</c:v>
                </c:pt>
                <c:pt idx="420">
                  <c:v>56.99</c:v>
                </c:pt>
                <c:pt idx="421">
                  <c:v>59.05</c:v>
                </c:pt>
                <c:pt idx="422">
                  <c:v>50.08</c:v>
                </c:pt>
                <c:pt idx="423">
                  <c:v>44.88</c:v>
                </c:pt>
                <c:pt idx="424">
                  <c:v>36.9</c:v>
                </c:pt>
                <c:pt idx="425">
                  <c:v>38.380000000000003</c:v>
                </c:pt>
                <c:pt idx="426">
                  <c:v>39.590000000000003</c:v>
                </c:pt>
                <c:pt idx="427">
                  <c:v>41.63</c:v>
                </c:pt>
                <c:pt idx="428">
                  <c:v>44.97</c:v>
                </c:pt>
                <c:pt idx="429">
                  <c:v>46.01</c:v>
                </c:pt>
                <c:pt idx="430">
                  <c:v>45.45</c:v>
                </c:pt>
                <c:pt idx="431">
                  <c:v>45.92</c:v>
                </c:pt>
                <c:pt idx="432">
                  <c:v>53.47</c:v>
                </c:pt>
                <c:pt idx="433">
                  <c:v>51.05</c:v>
                </c:pt>
                <c:pt idx="434">
                  <c:v>47.81</c:v>
                </c:pt>
                <c:pt idx="435">
                  <c:v>53.83</c:v>
                </c:pt>
                <c:pt idx="436">
                  <c:v>60.15</c:v>
                </c:pt>
                <c:pt idx="437">
                  <c:v>62.52</c:v>
                </c:pt>
                <c:pt idx="438">
                  <c:v>65.61</c:v>
                </c:pt>
                <c:pt idx="439">
                  <c:v>67.19</c:v>
                </c:pt>
                <c:pt idx="440">
                  <c:v>70.040000000000006</c:v>
                </c:pt>
                <c:pt idx="441">
                  <c:v>66.81</c:v>
                </c:pt>
                <c:pt idx="442">
                  <c:v>71.31</c:v>
                </c:pt>
                <c:pt idx="443">
                  <c:v>78.069999999999993</c:v>
                </c:pt>
                <c:pt idx="444">
                  <c:v>66.61</c:v>
                </c:pt>
                <c:pt idx="445">
                  <c:v>57.68</c:v>
                </c:pt>
                <c:pt idx="446">
                  <c:v>52.4</c:v>
                </c:pt>
                <c:pt idx="447">
                  <c:v>55.93</c:v>
                </c:pt>
                <c:pt idx="448">
                  <c:v>55.94</c:v>
                </c:pt>
                <c:pt idx="449">
                  <c:v>57.26</c:v>
                </c:pt>
                <c:pt idx="450">
                  <c:v>51.34</c:v>
                </c:pt>
                <c:pt idx="451">
                  <c:v>51.92</c:v>
                </c:pt>
                <c:pt idx="452">
                  <c:v>46.41</c:v>
                </c:pt>
                <c:pt idx="453">
                  <c:v>46.49</c:v>
                </c:pt>
                <c:pt idx="454">
                  <c:v>43.22</c:v>
                </c:pt>
                <c:pt idx="455">
                  <c:v>43.13</c:v>
                </c:pt>
                <c:pt idx="456">
                  <c:v>44.98</c:v>
                </c:pt>
                <c:pt idx="457">
                  <c:v>39.31</c:v>
                </c:pt>
                <c:pt idx="458">
                  <c:v>40.65</c:v>
                </c:pt>
                <c:pt idx="459">
                  <c:v>44.68</c:v>
                </c:pt>
                <c:pt idx="460">
                  <c:v>53.52</c:v>
                </c:pt>
                <c:pt idx="461">
                  <c:v>53.35</c:v>
                </c:pt>
                <c:pt idx="462">
                  <c:v>56.63</c:v>
                </c:pt>
                <c:pt idx="463">
                  <c:v>59.1</c:v>
                </c:pt>
                <c:pt idx="464">
                  <c:v>65.81</c:v>
                </c:pt>
                <c:pt idx="465">
                  <c:v>58.79</c:v>
                </c:pt>
                <c:pt idx="466">
                  <c:v>60.35</c:v>
                </c:pt>
                <c:pt idx="467">
                  <c:v>59.38</c:v>
                </c:pt>
                <c:pt idx="468">
                  <c:v>53.56</c:v>
                </c:pt>
                <c:pt idx="469">
                  <c:v>60</c:v>
                </c:pt>
                <c:pt idx="470">
                  <c:v>60.43</c:v>
                </c:pt>
                <c:pt idx="471">
                  <c:v>56.33</c:v>
                </c:pt>
                <c:pt idx="472">
                  <c:v>56.46</c:v>
                </c:pt>
                <c:pt idx="473">
                  <c:v>47.34</c:v>
                </c:pt>
                <c:pt idx="474">
                  <c:v>42.62</c:v>
                </c:pt>
                <c:pt idx="475">
                  <c:v>45.51</c:v>
                </c:pt>
                <c:pt idx="476">
                  <c:v>41.36</c:v>
                </c:pt>
                <c:pt idx="477">
                  <c:v>41.64</c:v>
                </c:pt>
                <c:pt idx="478">
                  <c:v>43.51</c:v>
                </c:pt>
                <c:pt idx="479">
                  <c:v>47.51</c:v>
                </c:pt>
                <c:pt idx="480">
                  <c:v>47.33</c:v>
                </c:pt>
                <c:pt idx="481">
                  <c:v>49.66</c:v>
                </c:pt>
                <c:pt idx="482">
                  <c:v>51.71</c:v>
                </c:pt>
                <c:pt idx="483">
                  <c:v>48.51</c:v>
                </c:pt>
                <c:pt idx="484">
                  <c:v>55.61</c:v>
                </c:pt>
                <c:pt idx="485">
                  <c:v>80.930000000000007</c:v>
                </c:pt>
                <c:pt idx="486">
                  <c:v>113.39</c:v>
                </c:pt>
                <c:pt idx="487">
                  <c:v>119.52</c:v>
                </c:pt>
                <c:pt idx="488">
                  <c:v>97.2</c:v>
                </c:pt>
                <c:pt idx="489">
                  <c:v>101.73</c:v>
                </c:pt>
                <c:pt idx="490">
                  <c:v>67.430000000000007</c:v>
                </c:pt>
                <c:pt idx="491">
                  <c:v>69.290000000000006</c:v>
                </c:pt>
                <c:pt idx="492">
                  <c:v>68.86</c:v>
                </c:pt>
                <c:pt idx="493">
                  <c:v>54.57</c:v>
                </c:pt>
                <c:pt idx="494">
                  <c:v>59.05</c:v>
                </c:pt>
                <c:pt idx="495">
                  <c:v>68.67</c:v>
                </c:pt>
                <c:pt idx="496">
                  <c:v>55.96</c:v>
                </c:pt>
                <c:pt idx="497">
                  <c:v>45.72</c:v>
                </c:pt>
                <c:pt idx="498">
                  <c:v>43.02</c:v>
                </c:pt>
                <c:pt idx="499">
                  <c:v>39.75</c:v>
                </c:pt>
                <c:pt idx="500">
                  <c:v>40.03</c:v>
                </c:pt>
                <c:pt idx="501">
                  <c:v>41.68</c:v>
                </c:pt>
                <c:pt idx="502">
                  <c:v>42.95</c:v>
                </c:pt>
                <c:pt idx="503">
                  <c:v>44.65</c:v>
                </c:pt>
                <c:pt idx="504">
                  <c:v>52.7</c:v>
                </c:pt>
                <c:pt idx="505">
                  <c:v>62.09</c:v>
                </c:pt>
                <c:pt idx="506">
                  <c:v>55.19</c:v>
                </c:pt>
                <c:pt idx="507">
                  <c:v>66.12</c:v>
                </c:pt>
                <c:pt idx="508">
                  <c:v>69.959999999999994</c:v>
                </c:pt>
                <c:pt idx="509">
                  <c:v>70.069999999999993</c:v>
                </c:pt>
                <c:pt idx="510">
                  <c:v>72.41</c:v>
                </c:pt>
                <c:pt idx="511">
                  <c:v>76.3</c:v>
                </c:pt>
                <c:pt idx="512">
                  <c:v>83.12</c:v>
                </c:pt>
                <c:pt idx="513">
                  <c:v>75.290000000000006</c:v>
                </c:pt>
                <c:pt idx="514">
                  <c:v>66.900000000000006</c:v>
                </c:pt>
                <c:pt idx="515">
                  <c:v>57.27</c:v>
                </c:pt>
                <c:pt idx="516">
                  <c:v>56.92</c:v>
                </c:pt>
                <c:pt idx="517">
                  <c:v>53.93</c:v>
                </c:pt>
                <c:pt idx="518">
                  <c:v>58.87</c:v>
                </c:pt>
                <c:pt idx="519">
                  <c:v>49.93</c:v>
                </c:pt>
                <c:pt idx="520">
                  <c:v>57.62</c:v>
                </c:pt>
                <c:pt idx="521">
                  <c:v>44.12</c:v>
                </c:pt>
                <c:pt idx="522">
                  <c:v>42.84</c:v>
                </c:pt>
                <c:pt idx="523">
                  <c:v>48.05</c:v>
                </c:pt>
                <c:pt idx="524">
                  <c:v>43.84</c:v>
                </c:pt>
                <c:pt idx="525">
                  <c:v>42.96</c:v>
                </c:pt>
                <c:pt idx="526">
                  <c:v>44.27</c:v>
                </c:pt>
                <c:pt idx="527">
                  <c:v>48.6</c:v>
                </c:pt>
                <c:pt idx="528">
                  <c:v>49.12</c:v>
                </c:pt>
                <c:pt idx="529">
                  <c:v>59.22</c:v>
                </c:pt>
                <c:pt idx="530">
                  <c:v>64</c:v>
                </c:pt>
                <c:pt idx="531">
                  <c:v>66.66</c:v>
                </c:pt>
                <c:pt idx="532">
                  <c:v>77.510000000000005</c:v>
                </c:pt>
                <c:pt idx="533">
                  <c:v>87.54</c:v>
                </c:pt>
                <c:pt idx="534">
                  <c:v>81.8</c:v>
                </c:pt>
                <c:pt idx="535">
                  <c:v>78.73</c:v>
                </c:pt>
                <c:pt idx="536">
                  <c:v>63.13</c:v>
                </c:pt>
                <c:pt idx="537">
                  <c:v>67.290000000000006</c:v>
                </c:pt>
                <c:pt idx="538">
                  <c:v>67.83</c:v>
                </c:pt>
                <c:pt idx="539">
                  <c:v>59.68</c:v>
                </c:pt>
                <c:pt idx="540">
                  <c:v>55.58</c:v>
                </c:pt>
                <c:pt idx="541">
                  <c:v>57.34</c:v>
                </c:pt>
                <c:pt idx="542">
                  <c:v>59.02</c:v>
                </c:pt>
                <c:pt idx="543">
                  <c:v>50.21</c:v>
                </c:pt>
                <c:pt idx="544">
                  <c:v>57.03</c:v>
                </c:pt>
                <c:pt idx="545">
                  <c:v>51.06</c:v>
                </c:pt>
                <c:pt idx="546">
                  <c:v>51.48</c:v>
                </c:pt>
                <c:pt idx="547">
                  <c:v>47.1</c:v>
                </c:pt>
                <c:pt idx="548">
                  <c:v>46.51</c:v>
                </c:pt>
                <c:pt idx="549">
                  <c:v>45.11</c:v>
                </c:pt>
                <c:pt idx="550">
                  <c:v>48.69</c:v>
                </c:pt>
                <c:pt idx="551">
                  <c:v>49.21</c:v>
                </c:pt>
                <c:pt idx="552">
                  <c:v>55.62</c:v>
                </c:pt>
                <c:pt idx="553">
                  <c:v>57.07</c:v>
                </c:pt>
                <c:pt idx="554">
                  <c:v>60.77</c:v>
                </c:pt>
                <c:pt idx="555">
                  <c:v>59.77</c:v>
                </c:pt>
                <c:pt idx="556">
                  <c:v>64.599999999999994</c:v>
                </c:pt>
                <c:pt idx="557">
                  <c:v>66.260000000000005</c:v>
                </c:pt>
                <c:pt idx="558">
                  <c:v>66.23</c:v>
                </c:pt>
                <c:pt idx="559">
                  <c:v>66.069999999999993</c:v>
                </c:pt>
                <c:pt idx="560">
                  <c:v>60.99</c:v>
                </c:pt>
                <c:pt idx="561">
                  <c:v>58.07</c:v>
                </c:pt>
                <c:pt idx="562">
                  <c:v>56.53</c:v>
                </c:pt>
                <c:pt idx="563">
                  <c:v>64.05</c:v>
                </c:pt>
                <c:pt idx="564">
                  <c:v>60.43</c:v>
                </c:pt>
                <c:pt idx="565">
                  <c:v>56.54</c:v>
                </c:pt>
                <c:pt idx="566">
                  <c:v>58.33</c:v>
                </c:pt>
                <c:pt idx="567">
                  <c:v>50.67</c:v>
                </c:pt>
                <c:pt idx="568">
                  <c:v>55.3</c:v>
                </c:pt>
                <c:pt idx="569">
                  <c:v>45.89</c:v>
                </c:pt>
                <c:pt idx="570">
                  <c:v>43.72</c:v>
                </c:pt>
                <c:pt idx="571">
                  <c:v>41.47</c:v>
                </c:pt>
                <c:pt idx="572">
                  <c:v>47.23</c:v>
                </c:pt>
                <c:pt idx="573">
                  <c:v>42.36</c:v>
                </c:pt>
                <c:pt idx="574">
                  <c:v>48.11</c:v>
                </c:pt>
                <c:pt idx="575">
                  <c:v>51.01</c:v>
                </c:pt>
                <c:pt idx="576">
                  <c:v>49.09</c:v>
                </c:pt>
                <c:pt idx="577">
                  <c:v>44.86</c:v>
                </c:pt>
                <c:pt idx="578">
                  <c:v>49.44</c:v>
                </c:pt>
                <c:pt idx="579">
                  <c:v>50.42</c:v>
                </c:pt>
                <c:pt idx="658">
                  <c:v>76.12</c:v>
                </c:pt>
                <c:pt idx="659">
                  <c:v>73.31</c:v>
                </c:pt>
                <c:pt idx="660">
                  <c:v>65.41</c:v>
                </c:pt>
                <c:pt idx="661">
                  <c:v>59.53</c:v>
                </c:pt>
                <c:pt idx="662">
                  <c:v>50.09</c:v>
                </c:pt>
                <c:pt idx="663">
                  <c:v>52.77</c:v>
                </c:pt>
                <c:pt idx="664">
                  <c:v>42.98</c:v>
                </c:pt>
                <c:pt idx="665">
                  <c:v>40.92</c:v>
                </c:pt>
                <c:pt idx="666">
                  <c:v>47.67</c:v>
                </c:pt>
                <c:pt idx="667">
                  <c:v>52.3</c:v>
                </c:pt>
                <c:pt idx="668">
                  <c:v>58.85</c:v>
                </c:pt>
                <c:pt idx="669">
                  <c:v>58.71</c:v>
                </c:pt>
                <c:pt idx="670">
                  <c:v>55.86</c:v>
                </c:pt>
                <c:pt idx="671">
                  <c:v>61.16</c:v>
                </c:pt>
                <c:pt idx="672">
                  <c:v>65.599999999999994</c:v>
                </c:pt>
                <c:pt idx="673">
                  <c:v>64.89</c:v>
                </c:pt>
                <c:pt idx="674">
                  <c:v>68.02</c:v>
                </c:pt>
                <c:pt idx="675">
                  <c:v>77.5</c:v>
                </c:pt>
                <c:pt idx="676">
                  <c:v>77.44</c:v>
                </c:pt>
                <c:pt idx="677">
                  <c:v>80.849999999999994</c:v>
                </c:pt>
                <c:pt idx="678">
                  <c:v>98.64</c:v>
                </c:pt>
                <c:pt idx="679">
                  <c:v>125.91</c:v>
                </c:pt>
                <c:pt idx="680">
                  <c:v>114.17</c:v>
                </c:pt>
                <c:pt idx="681">
                  <c:v>103.81</c:v>
                </c:pt>
                <c:pt idx="682">
                  <c:v>75.599999999999994</c:v>
                </c:pt>
                <c:pt idx="683">
                  <c:v>71.88</c:v>
                </c:pt>
                <c:pt idx="684">
                  <c:v>73.69</c:v>
                </c:pt>
                <c:pt idx="685">
                  <c:v>69.97</c:v>
                </c:pt>
                <c:pt idx="686">
                  <c:v>64.3</c:v>
                </c:pt>
                <c:pt idx="687">
                  <c:v>60.62</c:v>
                </c:pt>
                <c:pt idx="688">
                  <c:v>52.7</c:v>
                </c:pt>
                <c:pt idx="689">
                  <c:v>41.33</c:v>
                </c:pt>
                <c:pt idx="690">
                  <c:v>37.130000000000003</c:v>
                </c:pt>
                <c:pt idx="691">
                  <c:v>39.020000000000003</c:v>
                </c:pt>
                <c:pt idx="692">
                  <c:v>43.78</c:v>
                </c:pt>
                <c:pt idx="693">
                  <c:v>44.24</c:v>
                </c:pt>
                <c:pt idx="694">
                  <c:v>56.14</c:v>
                </c:pt>
                <c:pt idx="695">
                  <c:v>55.52</c:v>
                </c:pt>
                <c:pt idx="696">
                  <c:v>55.49</c:v>
                </c:pt>
                <c:pt idx="697">
                  <c:v>54.43</c:v>
                </c:pt>
                <c:pt idx="698">
                  <c:v>59.57</c:v>
                </c:pt>
                <c:pt idx="699">
                  <c:v>63.25</c:v>
                </c:pt>
                <c:pt idx="700">
                  <c:v>69.709999999999994</c:v>
                </c:pt>
                <c:pt idx="701">
                  <c:v>68.14</c:v>
                </c:pt>
                <c:pt idx="702">
                  <c:v>75.38</c:v>
                </c:pt>
                <c:pt idx="703">
                  <c:v>72.099999999999994</c:v>
                </c:pt>
                <c:pt idx="704">
                  <c:v>99.99</c:v>
                </c:pt>
                <c:pt idx="706">
                  <c:v>75.56</c:v>
                </c:pt>
                <c:pt idx="707">
                  <c:v>66.489999999999995</c:v>
                </c:pt>
                <c:pt idx="708">
                  <c:v>63.46</c:v>
                </c:pt>
                <c:pt idx="709">
                  <c:v>66.45</c:v>
                </c:pt>
                <c:pt idx="710">
                  <c:v>57.27</c:v>
                </c:pt>
                <c:pt idx="711">
                  <c:v>49.2</c:v>
                </c:pt>
                <c:pt idx="712">
                  <c:v>44.26</c:v>
                </c:pt>
                <c:pt idx="713">
                  <c:v>44.49</c:v>
                </c:pt>
                <c:pt idx="714">
                  <c:v>44.26</c:v>
                </c:pt>
                <c:pt idx="715">
                  <c:v>43.57</c:v>
                </c:pt>
                <c:pt idx="716">
                  <c:v>48.55</c:v>
                </c:pt>
                <c:pt idx="717">
                  <c:v>46.63</c:v>
                </c:pt>
                <c:pt idx="718">
                  <c:v>52.68</c:v>
                </c:pt>
                <c:pt idx="719">
                  <c:v>59.05</c:v>
                </c:pt>
                <c:pt idx="720">
                  <c:v>66.150000000000006</c:v>
                </c:pt>
                <c:pt idx="721">
                  <c:v>66.760000000000005</c:v>
                </c:pt>
                <c:pt idx="722">
                  <c:v>71.11</c:v>
                </c:pt>
                <c:pt idx="723">
                  <c:v>71.97</c:v>
                </c:pt>
                <c:pt idx="724">
                  <c:v>78.22</c:v>
                </c:pt>
                <c:pt idx="725">
                  <c:v>85.45</c:v>
                </c:pt>
                <c:pt idx="726">
                  <c:v>92.73</c:v>
                </c:pt>
                <c:pt idx="727">
                  <c:v>113.04</c:v>
                </c:pt>
                <c:pt idx="728">
                  <c:v>117.94</c:v>
                </c:pt>
                <c:pt idx="729">
                  <c:v>104.07</c:v>
                </c:pt>
                <c:pt idx="730">
                  <c:v>83.4</c:v>
                </c:pt>
                <c:pt idx="731">
                  <c:v>67.13</c:v>
                </c:pt>
                <c:pt idx="732">
                  <c:v>65.989999999999995</c:v>
                </c:pt>
                <c:pt idx="733">
                  <c:v>66.42</c:v>
                </c:pt>
                <c:pt idx="734">
                  <c:v>56.08</c:v>
                </c:pt>
                <c:pt idx="735">
                  <c:v>50.07</c:v>
                </c:pt>
                <c:pt idx="736">
                  <c:v>46.38</c:v>
                </c:pt>
                <c:pt idx="737">
                  <c:v>35.78</c:v>
                </c:pt>
                <c:pt idx="738">
                  <c:v>38.1</c:v>
                </c:pt>
                <c:pt idx="739">
                  <c:v>26.62</c:v>
                </c:pt>
                <c:pt idx="740">
                  <c:v>34.39</c:v>
                </c:pt>
                <c:pt idx="741">
                  <c:v>43.27</c:v>
                </c:pt>
                <c:pt idx="742">
                  <c:v>45.57</c:v>
                </c:pt>
                <c:pt idx="743">
                  <c:v>48.18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6DE-4FEE-94E6-295F47D5B46E}"/>
            </c:ext>
          </c:extLst>
        </c:ser>
        <c:marker val="1"/>
        <c:axId val="162547968"/>
        <c:axId val="162681216"/>
      </c:lineChart>
      <c:catAx>
        <c:axId val="162547968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681216"/>
        <c:crosses val="autoZero"/>
        <c:lblAlgn val="ctr"/>
        <c:lblOffset val="100"/>
        <c:tickLblSkip val="24"/>
        <c:tickMarkSkip val="24"/>
      </c:catAx>
      <c:valAx>
        <c:axId val="162681216"/>
        <c:scaling>
          <c:orientation val="minMax"/>
          <c:max val="36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(°)</a:t>
                </a:r>
              </a:p>
            </c:rich>
          </c:tx>
          <c:layout>
            <c:manualLayout>
              <c:xMode val="edge"/>
              <c:yMode val="edge"/>
              <c:x val="2.0142303994178944E-2"/>
              <c:y val="0.4217914728729884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547968"/>
        <c:crosses val="autoZero"/>
        <c:crossBetween val="midCat"/>
        <c:majorUnit val="45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406094436215274"/>
          <c:y val="0.93013779140167419"/>
          <c:w val="0.3227192640523896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Precipitação Pluviométrica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9527683792001267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Precipitação Pluviométrica - Acumulado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Parâmetros!$R$2:$R$745</c:f>
              <c:numCache>
                <c:formatCode>General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1.8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1.6</c:v>
                </c:pt>
                <c:pt idx="130">
                  <c:v>0</c:v>
                </c:pt>
                <c:pt idx="131">
                  <c:v>0</c:v>
                </c:pt>
                <c:pt idx="132">
                  <c:v>0.8</c:v>
                </c:pt>
                <c:pt idx="133">
                  <c:v>0.2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0.2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0.2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0.4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0.2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4</c:v>
                </c:pt>
                <c:pt idx="370">
                  <c:v>0</c:v>
                </c:pt>
                <c:pt idx="371">
                  <c:v>0.2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0.2</c:v>
                </c:pt>
                <c:pt idx="441">
                  <c:v>0</c:v>
                </c:pt>
                <c:pt idx="442">
                  <c:v>0</c:v>
                </c:pt>
                <c:pt idx="443">
                  <c:v>0.2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6.6</c:v>
                </c:pt>
                <c:pt idx="487">
                  <c:v>1</c:v>
                </c:pt>
                <c:pt idx="488">
                  <c:v>4</c:v>
                </c:pt>
                <c:pt idx="489">
                  <c:v>0</c:v>
                </c:pt>
                <c:pt idx="490">
                  <c:v>0.4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0.2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0.8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0DC-4A1F-9240-B9A922D0AC71}"/>
            </c:ext>
          </c:extLst>
        </c:ser>
        <c:marker val="1"/>
        <c:axId val="162715904"/>
        <c:axId val="162599296"/>
      </c:lineChart>
      <c:catAx>
        <c:axId val="162715904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Data/Hora</a:t>
                </a:r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599296"/>
        <c:crosses val="autoZero"/>
        <c:lblAlgn val="ctr"/>
        <c:lblOffset val="100"/>
        <c:tickLblSkip val="24"/>
        <c:tickMarkSkip val="24"/>
      </c:catAx>
      <c:valAx>
        <c:axId val="162599296"/>
        <c:scaling>
          <c:orientation val="minMax"/>
          <c:max val="1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(mm)</a:t>
                </a:r>
              </a:p>
            </c:rich>
          </c:tx>
          <c:layout>
            <c:manualLayout>
              <c:xMode val="edge"/>
              <c:yMode val="edge"/>
              <c:x val="2.5422832046984232E-2"/>
              <c:y val="0.41756612052601322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2715904"/>
        <c:crosses val="autoZero"/>
        <c:crossBetween val="midCat"/>
        <c:majorUnit val="1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1816719939710525"/>
          <c:y val="0.92802511522818698"/>
          <c:w val="0.36628362048803287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Ozônio (O3)</c:v>
          </c:tx>
          <c:spPr>
            <a:ln w="22225">
              <a:solidFill>
                <a:srgbClr val="0000CC"/>
              </a:solidFill>
            </a:ln>
          </c:spPr>
          <c:marker>
            <c:symbol val="diamond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cat>
            <c:numRef>
              <c:f>'CALC. O3'!$A$13:$A$43</c:f>
              <c:numCache>
                <c:formatCode>dd/mm/yy;@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O3'!$O$13:$O$43</c:f>
              <c:numCache>
                <c:formatCode>0</c:formatCode>
                <c:ptCount val="31"/>
                <c:pt idx="0">
                  <c:v>19.37687334</c:v>
                </c:pt>
                <c:pt idx="1">
                  <c:v>16.225951504000001</c:v>
                </c:pt>
                <c:pt idx="2">
                  <c:v>14.740247507989199</c:v>
                </c:pt>
                <c:pt idx="3">
                  <c:v>13.6314888</c:v>
                </c:pt>
                <c:pt idx="4">
                  <c:v>15.142472136</c:v>
                </c:pt>
                <c:pt idx="5">
                  <c:v>15.905643515999998</c:v>
                </c:pt>
                <c:pt idx="6">
                  <c:v>13.394377692000001</c:v>
                </c:pt>
                <c:pt idx="7">
                  <c:v>15.635518958050799</c:v>
                </c:pt>
                <c:pt idx="8">
                  <c:v>16.598737523999997</c:v>
                </c:pt>
                <c:pt idx="9">
                  <c:v>16.227231455999998</c:v>
                </c:pt>
                <c:pt idx="10">
                  <c:v>16.556499107999997</c:v>
                </c:pt>
                <c:pt idx="11">
                  <c:v>22.122370379999996</c:v>
                </c:pt>
                <c:pt idx="12">
                  <c:v>21.594390180000001</c:v>
                </c:pt>
                <c:pt idx="13">
                  <c:v>19.30487604</c:v>
                </c:pt>
                <c:pt idx="14">
                  <c:v>17.7833331</c:v>
                </c:pt>
                <c:pt idx="15">
                  <c:v>16.534419935999999</c:v>
                </c:pt>
                <c:pt idx="16">
                  <c:v>15.582834885777601</c:v>
                </c:pt>
                <c:pt idx="17">
                  <c:v>15.830766323999999</c:v>
                </c:pt>
                <c:pt idx="18">
                  <c:v>17.844770795999999</c:v>
                </c:pt>
                <c:pt idx="19">
                  <c:v>19.194480180000003</c:v>
                </c:pt>
                <c:pt idx="20">
                  <c:v>16.439383499999998</c:v>
                </c:pt>
                <c:pt idx="21">
                  <c:v>18.597382571999997</c:v>
                </c:pt>
                <c:pt idx="22">
                  <c:v>18.155799131999999</c:v>
                </c:pt>
                <c:pt idx="23">
                  <c:v>17.676777095999995</c:v>
                </c:pt>
                <c:pt idx="24">
                  <c:v>19.541933582008795</c:v>
                </c:pt>
                <c:pt idx="25">
                  <c:v>20.973869738389197</c:v>
                </c:pt>
                <c:pt idx="26">
                  <c:v>17.798329177625995</c:v>
                </c:pt>
                <c:pt idx="27">
                  <c:v>22.136280354356405</c:v>
                </c:pt>
                <c:pt idx="28">
                  <c:v>21.971656031999999</c:v>
                </c:pt>
                <c:pt idx="29">
                  <c:v>17.185001252571425</c:v>
                </c:pt>
                <c:pt idx="30">
                  <c:v>17.704616051999999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5C8-4E0B-A958-C8B4C628806A}"/>
            </c:ext>
          </c:extLst>
        </c:ser>
        <c:marker val="1"/>
        <c:axId val="183886592"/>
        <c:axId val="183888128"/>
      </c:lineChart>
      <c:catAx>
        <c:axId val="183886592"/>
        <c:scaling>
          <c:orientation val="minMax"/>
        </c:scaling>
        <c:axPos val="b"/>
        <c:numFmt formatCode="dd/mm/yyyy" sourceLinked="0"/>
        <c:tickLblPos val="nextTo"/>
        <c:crossAx val="183888128"/>
        <c:crosses val="autoZero"/>
        <c:lblAlgn val="ctr"/>
        <c:lblOffset val="100"/>
        <c:tickLblSkip val="1"/>
        <c:tickMarkSkip val="1"/>
        <c:noMultiLvlLbl val="1"/>
      </c:catAx>
      <c:valAx>
        <c:axId val="183888128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83886592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869644575621359"/>
          <c:y val="0.42963130721513065"/>
          <c:w val="0.1090035040952318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Concentrações de Monóxido</a:t>
            </a:r>
            <a:r>
              <a:rPr lang="pt-BR" baseline="0"/>
              <a:t> de Carbono</a:t>
            </a:r>
            <a:endParaRPr lang="pt-BR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4511182141836233"/>
          <c:y val="5.1147890160135857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33333333345E-2"/>
          <c:y val="0.19897959183673491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Monóxido de Carbono [ppm] - Médias de 1 Hora</c:v>
          </c:tx>
          <c:spPr>
            <a:ln w="12700">
              <a:solidFill>
                <a:srgbClr val="0000CC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Parâmetros!$E$2:$E$745</c:f>
              <c:numCache>
                <c:formatCode>General</c:formatCode>
                <c:ptCount val="744"/>
                <c:pt idx="19">
                  <c:v>0.17</c:v>
                </c:pt>
                <c:pt idx="20">
                  <c:v>0.16</c:v>
                </c:pt>
                <c:pt idx="21">
                  <c:v>0.13</c:v>
                </c:pt>
                <c:pt idx="22">
                  <c:v>0.14000000000000001</c:v>
                </c:pt>
                <c:pt idx="23">
                  <c:v>0.13</c:v>
                </c:pt>
                <c:pt idx="24">
                  <c:v>0.12</c:v>
                </c:pt>
                <c:pt idx="25">
                  <c:v>7.0000000000000007E-2</c:v>
                </c:pt>
                <c:pt idx="26">
                  <c:v>7.0000000000000007E-2</c:v>
                </c:pt>
                <c:pt idx="27">
                  <c:v>0.08</c:v>
                </c:pt>
                <c:pt idx="28">
                  <c:v>7.0000000000000007E-2</c:v>
                </c:pt>
                <c:pt idx="29">
                  <c:v>0.08</c:v>
                </c:pt>
                <c:pt idx="30">
                  <c:v>0.08</c:v>
                </c:pt>
                <c:pt idx="31">
                  <c:v>0.11</c:v>
                </c:pt>
                <c:pt idx="32">
                  <c:v>0.13</c:v>
                </c:pt>
                <c:pt idx="36">
                  <c:v>0.33</c:v>
                </c:pt>
                <c:pt idx="37">
                  <c:v>0.37</c:v>
                </c:pt>
                <c:pt idx="38">
                  <c:v>0.38</c:v>
                </c:pt>
                <c:pt idx="39">
                  <c:v>0.38</c:v>
                </c:pt>
                <c:pt idx="40">
                  <c:v>0.5</c:v>
                </c:pt>
                <c:pt idx="41">
                  <c:v>0.43</c:v>
                </c:pt>
                <c:pt idx="42">
                  <c:v>0.55000000000000004</c:v>
                </c:pt>
                <c:pt idx="43">
                  <c:v>0.49</c:v>
                </c:pt>
                <c:pt idx="44">
                  <c:v>0.45</c:v>
                </c:pt>
                <c:pt idx="45">
                  <c:v>0.44</c:v>
                </c:pt>
                <c:pt idx="46">
                  <c:v>0.44</c:v>
                </c:pt>
                <c:pt idx="47">
                  <c:v>0.45</c:v>
                </c:pt>
                <c:pt idx="48">
                  <c:v>0.41</c:v>
                </c:pt>
                <c:pt idx="49">
                  <c:v>0.22</c:v>
                </c:pt>
                <c:pt idx="50">
                  <c:v>0.21</c:v>
                </c:pt>
                <c:pt idx="51">
                  <c:v>0.21</c:v>
                </c:pt>
                <c:pt idx="52">
                  <c:v>0.19</c:v>
                </c:pt>
                <c:pt idx="53">
                  <c:v>0.19</c:v>
                </c:pt>
                <c:pt idx="54">
                  <c:v>0.2</c:v>
                </c:pt>
                <c:pt idx="55">
                  <c:v>0.25</c:v>
                </c:pt>
                <c:pt idx="56">
                  <c:v>0.28999999999999998</c:v>
                </c:pt>
                <c:pt idx="57">
                  <c:v>0.27</c:v>
                </c:pt>
                <c:pt idx="58">
                  <c:v>0.23</c:v>
                </c:pt>
                <c:pt idx="59">
                  <c:v>0.2</c:v>
                </c:pt>
                <c:pt idx="60">
                  <c:v>0.21</c:v>
                </c:pt>
                <c:pt idx="61">
                  <c:v>0.20982300000000001</c:v>
                </c:pt>
                <c:pt idx="62">
                  <c:v>0.20982300000000001</c:v>
                </c:pt>
                <c:pt idx="63">
                  <c:v>0.20982300000000001</c:v>
                </c:pt>
                <c:pt idx="64">
                  <c:v>0.20985599999999999</c:v>
                </c:pt>
                <c:pt idx="65">
                  <c:v>0.3</c:v>
                </c:pt>
                <c:pt idx="66">
                  <c:v>0.42</c:v>
                </c:pt>
                <c:pt idx="67">
                  <c:v>0.34</c:v>
                </c:pt>
                <c:pt idx="68">
                  <c:v>0.36</c:v>
                </c:pt>
                <c:pt idx="69">
                  <c:v>0.36</c:v>
                </c:pt>
                <c:pt idx="70">
                  <c:v>0.35</c:v>
                </c:pt>
                <c:pt idx="71">
                  <c:v>0.34</c:v>
                </c:pt>
                <c:pt idx="72">
                  <c:v>0.31</c:v>
                </c:pt>
                <c:pt idx="73">
                  <c:v>0.13</c:v>
                </c:pt>
                <c:pt idx="74">
                  <c:v>0.12</c:v>
                </c:pt>
                <c:pt idx="75">
                  <c:v>0.14000000000000001</c:v>
                </c:pt>
                <c:pt idx="76">
                  <c:v>0.12</c:v>
                </c:pt>
                <c:pt idx="77">
                  <c:v>0.12</c:v>
                </c:pt>
                <c:pt idx="78">
                  <c:v>0.14000000000000001</c:v>
                </c:pt>
                <c:pt idx="79">
                  <c:v>0.16</c:v>
                </c:pt>
                <c:pt idx="80">
                  <c:v>0.18</c:v>
                </c:pt>
                <c:pt idx="81">
                  <c:v>0.16</c:v>
                </c:pt>
                <c:pt idx="82">
                  <c:v>0.19</c:v>
                </c:pt>
                <c:pt idx="83">
                  <c:v>0.16</c:v>
                </c:pt>
                <c:pt idx="84">
                  <c:v>0.15</c:v>
                </c:pt>
                <c:pt idx="85">
                  <c:v>0.16</c:v>
                </c:pt>
                <c:pt idx="86">
                  <c:v>0.15</c:v>
                </c:pt>
                <c:pt idx="87">
                  <c:v>0.14000000000000001</c:v>
                </c:pt>
                <c:pt idx="88">
                  <c:v>0.15</c:v>
                </c:pt>
                <c:pt idx="89">
                  <c:v>0.2</c:v>
                </c:pt>
                <c:pt idx="90">
                  <c:v>0.31</c:v>
                </c:pt>
                <c:pt idx="91">
                  <c:v>0.22</c:v>
                </c:pt>
                <c:pt idx="92">
                  <c:v>0.21</c:v>
                </c:pt>
                <c:pt idx="93">
                  <c:v>0.19</c:v>
                </c:pt>
                <c:pt idx="94">
                  <c:v>0.17</c:v>
                </c:pt>
                <c:pt idx="95">
                  <c:v>0.17</c:v>
                </c:pt>
                <c:pt idx="96">
                  <c:v>0.17</c:v>
                </c:pt>
                <c:pt idx="97">
                  <c:v>0.14000000000000001</c:v>
                </c:pt>
                <c:pt idx="98">
                  <c:v>0.13</c:v>
                </c:pt>
                <c:pt idx="99">
                  <c:v>0.13</c:v>
                </c:pt>
                <c:pt idx="100">
                  <c:v>0.12</c:v>
                </c:pt>
                <c:pt idx="101">
                  <c:v>0.12</c:v>
                </c:pt>
                <c:pt idx="102">
                  <c:v>0.12</c:v>
                </c:pt>
                <c:pt idx="103">
                  <c:v>0.14000000000000001</c:v>
                </c:pt>
                <c:pt idx="104">
                  <c:v>0.15</c:v>
                </c:pt>
                <c:pt idx="105">
                  <c:v>0.14000000000000001</c:v>
                </c:pt>
                <c:pt idx="106">
                  <c:v>0.13</c:v>
                </c:pt>
                <c:pt idx="107">
                  <c:v>0.12</c:v>
                </c:pt>
                <c:pt idx="108">
                  <c:v>0.14000000000000001</c:v>
                </c:pt>
                <c:pt idx="109">
                  <c:v>0.13</c:v>
                </c:pt>
                <c:pt idx="110">
                  <c:v>0.12</c:v>
                </c:pt>
                <c:pt idx="111">
                  <c:v>0.14000000000000001</c:v>
                </c:pt>
                <c:pt idx="112">
                  <c:v>0.14000000000000001</c:v>
                </c:pt>
                <c:pt idx="113">
                  <c:v>0.14000000000000001</c:v>
                </c:pt>
                <c:pt idx="114">
                  <c:v>0.15</c:v>
                </c:pt>
                <c:pt idx="115">
                  <c:v>0.16</c:v>
                </c:pt>
                <c:pt idx="116">
                  <c:v>0.15</c:v>
                </c:pt>
                <c:pt idx="117">
                  <c:v>0.15</c:v>
                </c:pt>
                <c:pt idx="118">
                  <c:v>0.14000000000000001</c:v>
                </c:pt>
                <c:pt idx="119">
                  <c:v>0.15</c:v>
                </c:pt>
                <c:pt idx="120">
                  <c:v>0.16</c:v>
                </c:pt>
                <c:pt idx="121">
                  <c:v>0.18</c:v>
                </c:pt>
                <c:pt idx="122">
                  <c:v>0.18</c:v>
                </c:pt>
                <c:pt idx="123">
                  <c:v>0.18</c:v>
                </c:pt>
                <c:pt idx="124">
                  <c:v>0.17</c:v>
                </c:pt>
                <c:pt idx="125">
                  <c:v>0.18</c:v>
                </c:pt>
                <c:pt idx="126">
                  <c:v>0.19</c:v>
                </c:pt>
                <c:pt idx="127">
                  <c:v>0.2</c:v>
                </c:pt>
                <c:pt idx="128">
                  <c:v>0.2</c:v>
                </c:pt>
                <c:pt idx="129">
                  <c:v>0.21</c:v>
                </c:pt>
                <c:pt idx="130">
                  <c:v>0.2</c:v>
                </c:pt>
                <c:pt idx="131">
                  <c:v>0.2</c:v>
                </c:pt>
                <c:pt idx="132">
                  <c:v>0.2</c:v>
                </c:pt>
                <c:pt idx="133">
                  <c:v>0.22</c:v>
                </c:pt>
                <c:pt idx="134">
                  <c:v>0.2</c:v>
                </c:pt>
                <c:pt idx="135">
                  <c:v>0.21</c:v>
                </c:pt>
                <c:pt idx="136">
                  <c:v>0.21</c:v>
                </c:pt>
                <c:pt idx="137">
                  <c:v>0.21</c:v>
                </c:pt>
                <c:pt idx="138">
                  <c:v>0.22</c:v>
                </c:pt>
                <c:pt idx="139">
                  <c:v>0.22</c:v>
                </c:pt>
                <c:pt idx="140">
                  <c:v>0.23</c:v>
                </c:pt>
                <c:pt idx="141">
                  <c:v>0.22</c:v>
                </c:pt>
                <c:pt idx="142">
                  <c:v>0.21</c:v>
                </c:pt>
                <c:pt idx="143">
                  <c:v>0.21</c:v>
                </c:pt>
                <c:pt idx="144">
                  <c:v>0.17</c:v>
                </c:pt>
                <c:pt idx="145">
                  <c:v>0.18</c:v>
                </c:pt>
                <c:pt idx="146">
                  <c:v>0.17</c:v>
                </c:pt>
                <c:pt idx="147">
                  <c:v>0.17</c:v>
                </c:pt>
                <c:pt idx="148">
                  <c:v>0.17</c:v>
                </c:pt>
                <c:pt idx="149">
                  <c:v>0.17</c:v>
                </c:pt>
                <c:pt idx="150">
                  <c:v>0.19</c:v>
                </c:pt>
                <c:pt idx="151">
                  <c:v>0.21</c:v>
                </c:pt>
                <c:pt idx="152">
                  <c:v>0.26</c:v>
                </c:pt>
                <c:pt idx="153">
                  <c:v>0.2</c:v>
                </c:pt>
                <c:pt idx="154">
                  <c:v>0.23</c:v>
                </c:pt>
                <c:pt idx="155">
                  <c:v>0.24</c:v>
                </c:pt>
                <c:pt idx="156">
                  <c:v>0.22</c:v>
                </c:pt>
                <c:pt idx="157">
                  <c:v>0.24</c:v>
                </c:pt>
                <c:pt idx="158">
                  <c:v>0.24</c:v>
                </c:pt>
                <c:pt idx="159">
                  <c:v>0.22</c:v>
                </c:pt>
                <c:pt idx="160">
                  <c:v>0.22</c:v>
                </c:pt>
                <c:pt idx="161">
                  <c:v>0.26</c:v>
                </c:pt>
                <c:pt idx="162">
                  <c:v>0.39</c:v>
                </c:pt>
                <c:pt idx="163">
                  <c:v>0.28999999999999998</c:v>
                </c:pt>
                <c:pt idx="164">
                  <c:v>0.26</c:v>
                </c:pt>
                <c:pt idx="165">
                  <c:v>0.24</c:v>
                </c:pt>
                <c:pt idx="166">
                  <c:v>0.22</c:v>
                </c:pt>
                <c:pt idx="167">
                  <c:v>0.2</c:v>
                </c:pt>
                <c:pt idx="168">
                  <c:v>0.18</c:v>
                </c:pt>
                <c:pt idx="169">
                  <c:v>0.1</c:v>
                </c:pt>
                <c:pt idx="170">
                  <c:v>0.1</c:v>
                </c:pt>
                <c:pt idx="171">
                  <c:v>0.09</c:v>
                </c:pt>
                <c:pt idx="172">
                  <c:v>0.09</c:v>
                </c:pt>
                <c:pt idx="173">
                  <c:v>0.08</c:v>
                </c:pt>
                <c:pt idx="174">
                  <c:v>0.20799999999999999</c:v>
                </c:pt>
                <c:pt idx="175">
                  <c:v>0.224</c:v>
                </c:pt>
                <c:pt idx="176">
                  <c:v>0.16600000000000001</c:v>
                </c:pt>
                <c:pt idx="177">
                  <c:v>0.13300000000000001</c:v>
                </c:pt>
                <c:pt idx="178">
                  <c:v>0.12</c:v>
                </c:pt>
                <c:pt idx="180">
                  <c:v>0.2</c:v>
                </c:pt>
                <c:pt idx="181">
                  <c:v>0.22</c:v>
                </c:pt>
                <c:pt idx="182">
                  <c:v>0.21</c:v>
                </c:pt>
                <c:pt idx="183">
                  <c:v>0.25</c:v>
                </c:pt>
                <c:pt idx="184">
                  <c:v>0.25</c:v>
                </c:pt>
                <c:pt idx="185">
                  <c:v>0.25</c:v>
                </c:pt>
                <c:pt idx="186">
                  <c:v>0.35</c:v>
                </c:pt>
                <c:pt idx="187">
                  <c:v>0.27</c:v>
                </c:pt>
                <c:pt idx="188">
                  <c:v>0.28999999999999998</c:v>
                </c:pt>
                <c:pt idx="189">
                  <c:v>0.28000000000000003</c:v>
                </c:pt>
                <c:pt idx="190">
                  <c:v>0.27</c:v>
                </c:pt>
                <c:pt idx="191">
                  <c:v>0.27</c:v>
                </c:pt>
                <c:pt idx="192">
                  <c:v>0.27</c:v>
                </c:pt>
                <c:pt idx="193">
                  <c:v>0.15</c:v>
                </c:pt>
                <c:pt idx="194">
                  <c:v>0.13</c:v>
                </c:pt>
                <c:pt idx="195">
                  <c:v>0.16</c:v>
                </c:pt>
                <c:pt idx="196">
                  <c:v>0.12</c:v>
                </c:pt>
                <c:pt idx="197">
                  <c:v>0.12</c:v>
                </c:pt>
                <c:pt idx="198">
                  <c:v>0.21</c:v>
                </c:pt>
                <c:pt idx="199">
                  <c:v>0.28000000000000003</c:v>
                </c:pt>
                <c:pt idx="200">
                  <c:v>0.26</c:v>
                </c:pt>
                <c:pt idx="201">
                  <c:v>0.19</c:v>
                </c:pt>
                <c:pt idx="202">
                  <c:v>0.16</c:v>
                </c:pt>
                <c:pt idx="203">
                  <c:v>0.15</c:v>
                </c:pt>
                <c:pt idx="204">
                  <c:v>0.16</c:v>
                </c:pt>
                <c:pt idx="205">
                  <c:v>0.18</c:v>
                </c:pt>
                <c:pt idx="206">
                  <c:v>0.17</c:v>
                </c:pt>
                <c:pt idx="207">
                  <c:v>0.17</c:v>
                </c:pt>
                <c:pt idx="208">
                  <c:v>0.17</c:v>
                </c:pt>
                <c:pt idx="209">
                  <c:v>0.18</c:v>
                </c:pt>
                <c:pt idx="210">
                  <c:v>0.27</c:v>
                </c:pt>
                <c:pt idx="211">
                  <c:v>0.23</c:v>
                </c:pt>
                <c:pt idx="212">
                  <c:v>0.21</c:v>
                </c:pt>
                <c:pt idx="213">
                  <c:v>0.19</c:v>
                </c:pt>
                <c:pt idx="214">
                  <c:v>0.18</c:v>
                </c:pt>
                <c:pt idx="215">
                  <c:v>0.17</c:v>
                </c:pt>
                <c:pt idx="216">
                  <c:v>0.16</c:v>
                </c:pt>
                <c:pt idx="217">
                  <c:v>0.16</c:v>
                </c:pt>
                <c:pt idx="218">
                  <c:v>0.16</c:v>
                </c:pt>
                <c:pt idx="219">
                  <c:v>0.16</c:v>
                </c:pt>
                <c:pt idx="220">
                  <c:v>0.16</c:v>
                </c:pt>
                <c:pt idx="221">
                  <c:v>0.17</c:v>
                </c:pt>
                <c:pt idx="222">
                  <c:v>0.18</c:v>
                </c:pt>
                <c:pt idx="223">
                  <c:v>0.22</c:v>
                </c:pt>
                <c:pt idx="224">
                  <c:v>0.23</c:v>
                </c:pt>
                <c:pt idx="225">
                  <c:v>0.2</c:v>
                </c:pt>
                <c:pt idx="226">
                  <c:v>0.16</c:v>
                </c:pt>
                <c:pt idx="227">
                  <c:v>0.16</c:v>
                </c:pt>
                <c:pt idx="228">
                  <c:v>0.16</c:v>
                </c:pt>
                <c:pt idx="229">
                  <c:v>0.17</c:v>
                </c:pt>
                <c:pt idx="230">
                  <c:v>0.16</c:v>
                </c:pt>
                <c:pt idx="231">
                  <c:v>0.16</c:v>
                </c:pt>
                <c:pt idx="232">
                  <c:v>0.17</c:v>
                </c:pt>
                <c:pt idx="233">
                  <c:v>0.21</c:v>
                </c:pt>
                <c:pt idx="234">
                  <c:v>0.39</c:v>
                </c:pt>
                <c:pt idx="235">
                  <c:v>0.24</c:v>
                </c:pt>
                <c:pt idx="236">
                  <c:v>0.21</c:v>
                </c:pt>
                <c:pt idx="237">
                  <c:v>0.18</c:v>
                </c:pt>
                <c:pt idx="238">
                  <c:v>0.19</c:v>
                </c:pt>
                <c:pt idx="239">
                  <c:v>0.17</c:v>
                </c:pt>
                <c:pt idx="240">
                  <c:v>0.16</c:v>
                </c:pt>
                <c:pt idx="241">
                  <c:v>0.11</c:v>
                </c:pt>
                <c:pt idx="242">
                  <c:v>0.15</c:v>
                </c:pt>
                <c:pt idx="243">
                  <c:v>0.16</c:v>
                </c:pt>
                <c:pt idx="244">
                  <c:v>0.16</c:v>
                </c:pt>
                <c:pt idx="245">
                  <c:v>0.17</c:v>
                </c:pt>
                <c:pt idx="246">
                  <c:v>0.25</c:v>
                </c:pt>
                <c:pt idx="247">
                  <c:v>0.38</c:v>
                </c:pt>
                <c:pt idx="248">
                  <c:v>0.32</c:v>
                </c:pt>
                <c:pt idx="249">
                  <c:v>0.24</c:v>
                </c:pt>
                <c:pt idx="250">
                  <c:v>0.25</c:v>
                </c:pt>
                <c:pt idx="251">
                  <c:v>0.21</c:v>
                </c:pt>
                <c:pt idx="252">
                  <c:v>0.2</c:v>
                </c:pt>
                <c:pt idx="253">
                  <c:v>0.21</c:v>
                </c:pt>
                <c:pt idx="254">
                  <c:v>0.22</c:v>
                </c:pt>
                <c:pt idx="255">
                  <c:v>0.18</c:v>
                </c:pt>
                <c:pt idx="256">
                  <c:v>0.19</c:v>
                </c:pt>
                <c:pt idx="257">
                  <c:v>0.22</c:v>
                </c:pt>
                <c:pt idx="258">
                  <c:v>0.3</c:v>
                </c:pt>
                <c:pt idx="259">
                  <c:v>0.27</c:v>
                </c:pt>
                <c:pt idx="260">
                  <c:v>0.26</c:v>
                </c:pt>
                <c:pt idx="261">
                  <c:v>0.22</c:v>
                </c:pt>
                <c:pt idx="262">
                  <c:v>0.2</c:v>
                </c:pt>
                <c:pt idx="263">
                  <c:v>0.18</c:v>
                </c:pt>
                <c:pt idx="264">
                  <c:v>0.16</c:v>
                </c:pt>
                <c:pt idx="265">
                  <c:v>0.13</c:v>
                </c:pt>
                <c:pt idx="266">
                  <c:v>0.11</c:v>
                </c:pt>
                <c:pt idx="267">
                  <c:v>0.1</c:v>
                </c:pt>
                <c:pt idx="268">
                  <c:v>0.09</c:v>
                </c:pt>
                <c:pt idx="269">
                  <c:v>0.1</c:v>
                </c:pt>
                <c:pt idx="270">
                  <c:v>0.14000000000000001</c:v>
                </c:pt>
                <c:pt idx="271">
                  <c:v>0.22</c:v>
                </c:pt>
                <c:pt idx="272">
                  <c:v>0.18</c:v>
                </c:pt>
                <c:pt idx="273">
                  <c:v>0.13</c:v>
                </c:pt>
                <c:pt idx="274">
                  <c:v>0.12</c:v>
                </c:pt>
                <c:pt idx="275">
                  <c:v>0.1</c:v>
                </c:pt>
                <c:pt idx="276">
                  <c:v>0.08</c:v>
                </c:pt>
                <c:pt idx="277">
                  <c:v>0.1</c:v>
                </c:pt>
                <c:pt idx="278">
                  <c:v>0.09</c:v>
                </c:pt>
                <c:pt idx="279">
                  <c:v>0.11</c:v>
                </c:pt>
                <c:pt idx="280">
                  <c:v>0.11</c:v>
                </c:pt>
                <c:pt idx="281">
                  <c:v>0.13</c:v>
                </c:pt>
                <c:pt idx="282">
                  <c:v>0.13</c:v>
                </c:pt>
                <c:pt idx="283">
                  <c:v>0.14000000000000001</c:v>
                </c:pt>
                <c:pt idx="284">
                  <c:v>0.14000000000000001</c:v>
                </c:pt>
                <c:pt idx="285">
                  <c:v>0.12</c:v>
                </c:pt>
                <c:pt idx="286">
                  <c:v>0.13</c:v>
                </c:pt>
                <c:pt idx="287">
                  <c:v>0.15</c:v>
                </c:pt>
                <c:pt idx="288">
                  <c:v>0.13</c:v>
                </c:pt>
                <c:pt idx="289">
                  <c:v>0.1</c:v>
                </c:pt>
                <c:pt idx="290">
                  <c:v>0.1</c:v>
                </c:pt>
                <c:pt idx="291">
                  <c:v>0.1</c:v>
                </c:pt>
                <c:pt idx="292">
                  <c:v>0.12</c:v>
                </c:pt>
                <c:pt idx="293">
                  <c:v>0.15</c:v>
                </c:pt>
                <c:pt idx="294">
                  <c:v>0.16</c:v>
                </c:pt>
                <c:pt idx="295">
                  <c:v>0.16</c:v>
                </c:pt>
                <c:pt idx="296">
                  <c:v>0.13</c:v>
                </c:pt>
                <c:pt idx="297">
                  <c:v>0.12</c:v>
                </c:pt>
                <c:pt idx="298">
                  <c:v>0.1</c:v>
                </c:pt>
                <c:pt idx="299">
                  <c:v>0.09</c:v>
                </c:pt>
                <c:pt idx="300">
                  <c:v>0.1</c:v>
                </c:pt>
                <c:pt idx="301">
                  <c:v>0.12</c:v>
                </c:pt>
                <c:pt idx="302">
                  <c:v>0.13</c:v>
                </c:pt>
                <c:pt idx="303">
                  <c:v>0.13</c:v>
                </c:pt>
                <c:pt idx="304">
                  <c:v>0.13</c:v>
                </c:pt>
                <c:pt idx="305">
                  <c:v>0.13</c:v>
                </c:pt>
                <c:pt idx="306">
                  <c:v>0.14000000000000001</c:v>
                </c:pt>
                <c:pt idx="307">
                  <c:v>0.15</c:v>
                </c:pt>
                <c:pt idx="308">
                  <c:v>0.16</c:v>
                </c:pt>
                <c:pt idx="309">
                  <c:v>0.17</c:v>
                </c:pt>
                <c:pt idx="310">
                  <c:v>0.15</c:v>
                </c:pt>
                <c:pt idx="311">
                  <c:v>0.14000000000000001</c:v>
                </c:pt>
                <c:pt idx="312">
                  <c:v>0.12</c:v>
                </c:pt>
                <c:pt idx="313">
                  <c:v>0.13</c:v>
                </c:pt>
                <c:pt idx="314">
                  <c:v>0.16</c:v>
                </c:pt>
                <c:pt idx="315">
                  <c:v>0.17</c:v>
                </c:pt>
                <c:pt idx="316">
                  <c:v>0.17</c:v>
                </c:pt>
                <c:pt idx="317">
                  <c:v>0.17</c:v>
                </c:pt>
                <c:pt idx="318">
                  <c:v>0.17</c:v>
                </c:pt>
                <c:pt idx="319">
                  <c:v>0.22</c:v>
                </c:pt>
                <c:pt idx="320">
                  <c:v>0.22</c:v>
                </c:pt>
                <c:pt idx="321">
                  <c:v>0.23</c:v>
                </c:pt>
                <c:pt idx="322">
                  <c:v>0.2</c:v>
                </c:pt>
                <c:pt idx="323">
                  <c:v>0.19</c:v>
                </c:pt>
                <c:pt idx="324">
                  <c:v>0.2</c:v>
                </c:pt>
                <c:pt idx="325">
                  <c:v>0.23</c:v>
                </c:pt>
                <c:pt idx="326">
                  <c:v>0.22</c:v>
                </c:pt>
                <c:pt idx="327">
                  <c:v>0.22</c:v>
                </c:pt>
                <c:pt idx="328">
                  <c:v>0.23</c:v>
                </c:pt>
                <c:pt idx="329">
                  <c:v>0.23</c:v>
                </c:pt>
                <c:pt idx="330">
                  <c:v>0.36</c:v>
                </c:pt>
                <c:pt idx="331">
                  <c:v>0.31</c:v>
                </c:pt>
                <c:pt idx="332">
                  <c:v>0.31</c:v>
                </c:pt>
                <c:pt idx="333">
                  <c:v>0.23</c:v>
                </c:pt>
                <c:pt idx="334">
                  <c:v>0.19</c:v>
                </c:pt>
                <c:pt idx="335">
                  <c:v>0.19</c:v>
                </c:pt>
                <c:pt idx="336">
                  <c:v>0.17</c:v>
                </c:pt>
                <c:pt idx="337">
                  <c:v>0.1</c:v>
                </c:pt>
                <c:pt idx="338">
                  <c:v>0.12</c:v>
                </c:pt>
                <c:pt idx="339">
                  <c:v>0.12</c:v>
                </c:pt>
                <c:pt idx="340">
                  <c:v>0.12</c:v>
                </c:pt>
                <c:pt idx="341">
                  <c:v>0.12</c:v>
                </c:pt>
                <c:pt idx="342">
                  <c:v>0.15</c:v>
                </c:pt>
                <c:pt idx="343">
                  <c:v>0.18</c:v>
                </c:pt>
                <c:pt idx="344">
                  <c:v>0.21</c:v>
                </c:pt>
                <c:pt idx="345">
                  <c:v>0.18</c:v>
                </c:pt>
                <c:pt idx="346">
                  <c:v>0.14000000000000001</c:v>
                </c:pt>
                <c:pt idx="347">
                  <c:v>0.14000000000000001</c:v>
                </c:pt>
                <c:pt idx="348">
                  <c:v>0.14000000000000001</c:v>
                </c:pt>
                <c:pt idx="349">
                  <c:v>0.16</c:v>
                </c:pt>
                <c:pt idx="350">
                  <c:v>0.15</c:v>
                </c:pt>
                <c:pt idx="351">
                  <c:v>0.13</c:v>
                </c:pt>
                <c:pt idx="352">
                  <c:v>0.13</c:v>
                </c:pt>
                <c:pt idx="353">
                  <c:v>0.17</c:v>
                </c:pt>
                <c:pt idx="354">
                  <c:v>0.24</c:v>
                </c:pt>
                <c:pt idx="355">
                  <c:v>0.2</c:v>
                </c:pt>
                <c:pt idx="356">
                  <c:v>0.16</c:v>
                </c:pt>
                <c:pt idx="357">
                  <c:v>0.14000000000000001</c:v>
                </c:pt>
                <c:pt idx="358">
                  <c:v>0.12</c:v>
                </c:pt>
                <c:pt idx="359">
                  <c:v>0.12</c:v>
                </c:pt>
                <c:pt idx="360">
                  <c:v>0.1</c:v>
                </c:pt>
                <c:pt idx="361">
                  <c:v>0.08</c:v>
                </c:pt>
                <c:pt idx="362">
                  <c:v>0.08</c:v>
                </c:pt>
                <c:pt idx="363">
                  <c:v>7.0000000000000007E-2</c:v>
                </c:pt>
                <c:pt idx="364">
                  <c:v>0.08</c:v>
                </c:pt>
                <c:pt idx="365">
                  <c:v>0.08</c:v>
                </c:pt>
                <c:pt idx="366">
                  <c:v>0.1</c:v>
                </c:pt>
                <c:pt idx="367">
                  <c:v>0.17</c:v>
                </c:pt>
                <c:pt idx="368">
                  <c:v>0.17</c:v>
                </c:pt>
                <c:pt idx="369">
                  <c:v>0.17</c:v>
                </c:pt>
                <c:pt idx="370">
                  <c:v>0.15</c:v>
                </c:pt>
                <c:pt idx="371">
                  <c:v>0.12</c:v>
                </c:pt>
                <c:pt idx="372">
                  <c:v>0.11</c:v>
                </c:pt>
                <c:pt idx="373">
                  <c:v>0.12</c:v>
                </c:pt>
                <c:pt idx="374">
                  <c:v>0.1</c:v>
                </c:pt>
                <c:pt idx="375">
                  <c:v>0.1</c:v>
                </c:pt>
                <c:pt idx="376">
                  <c:v>0.1</c:v>
                </c:pt>
                <c:pt idx="377">
                  <c:v>0.13</c:v>
                </c:pt>
                <c:pt idx="378">
                  <c:v>0.38</c:v>
                </c:pt>
                <c:pt idx="379">
                  <c:v>0.24</c:v>
                </c:pt>
                <c:pt idx="380">
                  <c:v>0.23</c:v>
                </c:pt>
                <c:pt idx="381">
                  <c:v>0.21</c:v>
                </c:pt>
                <c:pt idx="382">
                  <c:v>0.21</c:v>
                </c:pt>
                <c:pt idx="383">
                  <c:v>0.18</c:v>
                </c:pt>
                <c:pt idx="384">
                  <c:v>0.18</c:v>
                </c:pt>
                <c:pt idx="385">
                  <c:v>0.13</c:v>
                </c:pt>
                <c:pt idx="386">
                  <c:v>0.13</c:v>
                </c:pt>
                <c:pt idx="387">
                  <c:v>0.13</c:v>
                </c:pt>
                <c:pt idx="388">
                  <c:v>0.13</c:v>
                </c:pt>
                <c:pt idx="389">
                  <c:v>0.13</c:v>
                </c:pt>
                <c:pt idx="390">
                  <c:v>0.14000000000000001</c:v>
                </c:pt>
                <c:pt idx="391">
                  <c:v>0.17</c:v>
                </c:pt>
                <c:pt idx="392">
                  <c:v>0.19</c:v>
                </c:pt>
                <c:pt idx="393">
                  <c:v>0.16</c:v>
                </c:pt>
                <c:pt idx="394">
                  <c:v>0.15</c:v>
                </c:pt>
                <c:pt idx="395">
                  <c:v>0.13850899999999999</c:v>
                </c:pt>
                <c:pt idx="396">
                  <c:v>0.154695</c:v>
                </c:pt>
                <c:pt idx="397">
                  <c:v>0.17</c:v>
                </c:pt>
                <c:pt idx="398">
                  <c:v>0.16</c:v>
                </c:pt>
                <c:pt idx="399">
                  <c:v>0.15</c:v>
                </c:pt>
                <c:pt idx="400">
                  <c:v>0.18</c:v>
                </c:pt>
                <c:pt idx="401">
                  <c:v>0.18</c:v>
                </c:pt>
                <c:pt idx="402">
                  <c:v>0.28999999999999998</c:v>
                </c:pt>
                <c:pt idx="403">
                  <c:v>0.18</c:v>
                </c:pt>
                <c:pt idx="404">
                  <c:v>0.16</c:v>
                </c:pt>
                <c:pt idx="405">
                  <c:v>0.15</c:v>
                </c:pt>
                <c:pt idx="406">
                  <c:v>0.13</c:v>
                </c:pt>
                <c:pt idx="407">
                  <c:v>0.14000000000000001</c:v>
                </c:pt>
                <c:pt idx="408">
                  <c:v>0.12</c:v>
                </c:pt>
                <c:pt idx="409">
                  <c:v>0.13</c:v>
                </c:pt>
                <c:pt idx="410">
                  <c:v>0.13</c:v>
                </c:pt>
                <c:pt idx="411">
                  <c:v>0.11</c:v>
                </c:pt>
                <c:pt idx="412">
                  <c:v>0.11</c:v>
                </c:pt>
                <c:pt idx="413">
                  <c:v>0.11</c:v>
                </c:pt>
                <c:pt idx="414">
                  <c:v>0.12</c:v>
                </c:pt>
                <c:pt idx="415">
                  <c:v>0.15</c:v>
                </c:pt>
                <c:pt idx="416">
                  <c:v>0.17</c:v>
                </c:pt>
                <c:pt idx="417">
                  <c:v>0.17</c:v>
                </c:pt>
                <c:pt idx="418">
                  <c:v>0.13</c:v>
                </c:pt>
                <c:pt idx="419">
                  <c:v>0.13</c:v>
                </c:pt>
                <c:pt idx="420">
                  <c:v>0.14000000000000001</c:v>
                </c:pt>
                <c:pt idx="421">
                  <c:v>0.15</c:v>
                </c:pt>
                <c:pt idx="422">
                  <c:v>0.14000000000000001</c:v>
                </c:pt>
                <c:pt idx="423">
                  <c:v>0.13</c:v>
                </c:pt>
                <c:pt idx="424">
                  <c:v>0.14000000000000001</c:v>
                </c:pt>
                <c:pt idx="425">
                  <c:v>0.15</c:v>
                </c:pt>
                <c:pt idx="426">
                  <c:v>0.25</c:v>
                </c:pt>
                <c:pt idx="427">
                  <c:v>0.18</c:v>
                </c:pt>
                <c:pt idx="428">
                  <c:v>0.14000000000000001</c:v>
                </c:pt>
                <c:pt idx="429">
                  <c:v>0.13</c:v>
                </c:pt>
                <c:pt idx="430">
                  <c:v>0.12</c:v>
                </c:pt>
                <c:pt idx="431">
                  <c:v>0.11</c:v>
                </c:pt>
                <c:pt idx="432">
                  <c:v>0.1</c:v>
                </c:pt>
                <c:pt idx="433">
                  <c:v>0.11</c:v>
                </c:pt>
                <c:pt idx="434">
                  <c:v>0</c:v>
                </c:pt>
                <c:pt idx="436">
                  <c:v>0.01</c:v>
                </c:pt>
                <c:pt idx="438">
                  <c:v>0.12</c:v>
                </c:pt>
                <c:pt idx="439">
                  <c:v>0.12</c:v>
                </c:pt>
                <c:pt idx="440">
                  <c:v>0.14000000000000001</c:v>
                </c:pt>
                <c:pt idx="441">
                  <c:v>0.12</c:v>
                </c:pt>
                <c:pt idx="442">
                  <c:v>0.1</c:v>
                </c:pt>
                <c:pt idx="443">
                  <c:v>0.11</c:v>
                </c:pt>
                <c:pt idx="444">
                  <c:v>0.1</c:v>
                </c:pt>
                <c:pt idx="445">
                  <c:v>0.11</c:v>
                </c:pt>
                <c:pt idx="446">
                  <c:v>0.1</c:v>
                </c:pt>
                <c:pt idx="447">
                  <c:v>0.11</c:v>
                </c:pt>
                <c:pt idx="448">
                  <c:v>0.11</c:v>
                </c:pt>
                <c:pt idx="449">
                  <c:v>0.12</c:v>
                </c:pt>
                <c:pt idx="450">
                  <c:v>0.13</c:v>
                </c:pt>
                <c:pt idx="451">
                  <c:v>0.16</c:v>
                </c:pt>
                <c:pt idx="452">
                  <c:v>0.14000000000000001</c:v>
                </c:pt>
                <c:pt idx="453">
                  <c:v>0.12</c:v>
                </c:pt>
                <c:pt idx="454">
                  <c:v>0.1</c:v>
                </c:pt>
                <c:pt idx="455">
                  <c:v>0.09</c:v>
                </c:pt>
                <c:pt idx="456">
                  <c:v>0.1</c:v>
                </c:pt>
                <c:pt idx="457">
                  <c:v>0.15</c:v>
                </c:pt>
                <c:pt idx="458">
                  <c:v>0.16</c:v>
                </c:pt>
                <c:pt idx="459">
                  <c:v>0.15</c:v>
                </c:pt>
                <c:pt idx="460">
                  <c:v>0.15</c:v>
                </c:pt>
                <c:pt idx="461">
                  <c:v>0.14000000000000001</c:v>
                </c:pt>
                <c:pt idx="462">
                  <c:v>0.15</c:v>
                </c:pt>
                <c:pt idx="463">
                  <c:v>0.16</c:v>
                </c:pt>
                <c:pt idx="464">
                  <c:v>0.17</c:v>
                </c:pt>
                <c:pt idx="465">
                  <c:v>0.16</c:v>
                </c:pt>
                <c:pt idx="466">
                  <c:v>0.16</c:v>
                </c:pt>
                <c:pt idx="467">
                  <c:v>0.19</c:v>
                </c:pt>
                <c:pt idx="468">
                  <c:v>0.23</c:v>
                </c:pt>
                <c:pt idx="469">
                  <c:v>0.22</c:v>
                </c:pt>
                <c:pt idx="470">
                  <c:v>0.23</c:v>
                </c:pt>
                <c:pt idx="471">
                  <c:v>0.23</c:v>
                </c:pt>
                <c:pt idx="472">
                  <c:v>0.22</c:v>
                </c:pt>
                <c:pt idx="473">
                  <c:v>0.22</c:v>
                </c:pt>
                <c:pt idx="474">
                  <c:v>0.23</c:v>
                </c:pt>
                <c:pt idx="475">
                  <c:v>0.25</c:v>
                </c:pt>
                <c:pt idx="476">
                  <c:v>0.25</c:v>
                </c:pt>
                <c:pt idx="477">
                  <c:v>0.24</c:v>
                </c:pt>
                <c:pt idx="478">
                  <c:v>0.22</c:v>
                </c:pt>
                <c:pt idx="479">
                  <c:v>0.22</c:v>
                </c:pt>
                <c:pt idx="480">
                  <c:v>0.19</c:v>
                </c:pt>
                <c:pt idx="481">
                  <c:v>0.09</c:v>
                </c:pt>
                <c:pt idx="482">
                  <c:v>0.08</c:v>
                </c:pt>
                <c:pt idx="483">
                  <c:v>0.08</c:v>
                </c:pt>
                <c:pt idx="484">
                  <c:v>0.08</c:v>
                </c:pt>
                <c:pt idx="485">
                  <c:v>0.09</c:v>
                </c:pt>
                <c:pt idx="486">
                  <c:v>0.14000000000000001</c:v>
                </c:pt>
                <c:pt idx="487">
                  <c:v>0.26</c:v>
                </c:pt>
                <c:pt idx="488">
                  <c:v>0.24</c:v>
                </c:pt>
                <c:pt idx="489">
                  <c:v>0.22</c:v>
                </c:pt>
                <c:pt idx="490">
                  <c:v>0.13</c:v>
                </c:pt>
                <c:pt idx="491">
                  <c:v>0.1</c:v>
                </c:pt>
                <c:pt idx="492">
                  <c:v>0.09</c:v>
                </c:pt>
                <c:pt idx="493">
                  <c:v>0.1</c:v>
                </c:pt>
                <c:pt idx="494">
                  <c:v>0.1</c:v>
                </c:pt>
                <c:pt idx="495">
                  <c:v>0.1</c:v>
                </c:pt>
                <c:pt idx="496">
                  <c:v>0.11</c:v>
                </c:pt>
                <c:pt idx="497">
                  <c:v>0.12</c:v>
                </c:pt>
                <c:pt idx="498">
                  <c:v>0.18</c:v>
                </c:pt>
                <c:pt idx="499">
                  <c:v>0.11</c:v>
                </c:pt>
                <c:pt idx="500">
                  <c:v>0.1</c:v>
                </c:pt>
                <c:pt idx="501">
                  <c:v>0.08</c:v>
                </c:pt>
                <c:pt idx="502">
                  <c:v>7.0000000000000007E-2</c:v>
                </c:pt>
                <c:pt idx="503">
                  <c:v>7.0000000000000007E-2</c:v>
                </c:pt>
                <c:pt idx="504">
                  <c:v>7.0000000000000007E-2</c:v>
                </c:pt>
                <c:pt idx="505">
                  <c:v>0.13</c:v>
                </c:pt>
                <c:pt idx="506">
                  <c:v>0.13</c:v>
                </c:pt>
                <c:pt idx="507">
                  <c:v>0.13</c:v>
                </c:pt>
                <c:pt idx="508">
                  <c:v>0.12</c:v>
                </c:pt>
                <c:pt idx="509">
                  <c:v>0.13</c:v>
                </c:pt>
                <c:pt idx="510">
                  <c:v>0.2</c:v>
                </c:pt>
                <c:pt idx="511">
                  <c:v>0.27</c:v>
                </c:pt>
                <c:pt idx="512">
                  <c:v>0.33</c:v>
                </c:pt>
                <c:pt idx="513">
                  <c:v>0.26</c:v>
                </c:pt>
                <c:pt idx="514">
                  <c:v>0.24</c:v>
                </c:pt>
                <c:pt idx="515">
                  <c:v>0.25</c:v>
                </c:pt>
                <c:pt idx="516">
                  <c:v>0.27</c:v>
                </c:pt>
                <c:pt idx="517">
                  <c:v>0.28000000000000003</c:v>
                </c:pt>
                <c:pt idx="518">
                  <c:v>0.28000000000000003</c:v>
                </c:pt>
                <c:pt idx="519">
                  <c:v>0.28000000000000003</c:v>
                </c:pt>
                <c:pt idx="520">
                  <c:v>0.28000000000000003</c:v>
                </c:pt>
                <c:pt idx="521">
                  <c:v>0.28000000000000003</c:v>
                </c:pt>
                <c:pt idx="522">
                  <c:v>0.35</c:v>
                </c:pt>
                <c:pt idx="523">
                  <c:v>0.31</c:v>
                </c:pt>
                <c:pt idx="524">
                  <c:v>0.28999999999999998</c:v>
                </c:pt>
                <c:pt idx="525">
                  <c:v>0.28000000000000003</c:v>
                </c:pt>
                <c:pt idx="526">
                  <c:v>0.27</c:v>
                </c:pt>
                <c:pt idx="527">
                  <c:v>0.26</c:v>
                </c:pt>
                <c:pt idx="528">
                  <c:v>0.23</c:v>
                </c:pt>
                <c:pt idx="529">
                  <c:v>0.06</c:v>
                </c:pt>
                <c:pt idx="530">
                  <c:v>0.05</c:v>
                </c:pt>
                <c:pt idx="531">
                  <c:v>0.05</c:v>
                </c:pt>
                <c:pt idx="532">
                  <c:v>0.05</c:v>
                </c:pt>
                <c:pt idx="533">
                  <c:v>7.0000000000000007E-2</c:v>
                </c:pt>
                <c:pt idx="534">
                  <c:v>0.09</c:v>
                </c:pt>
                <c:pt idx="535">
                  <c:v>0.18</c:v>
                </c:pt>
                <c:pt idx="536">
                  <c:v>0.11</c:v>
                </c:pt>
                <c:pt idx="537">
                  <c:v>0.09</c:v>
                </c:pt>
                <c:pt idx="538">
                  <c:v>0.09</c:v>
                </c:pt>
                <c:pt idx="539">
                  <c:v>0.08</c:v>
                </c:pt>
                <c:pt idx="540">
                  <c:v>0.08</c:v>
                </c:pt>
                <c:pt idx="541">
                  <c:v>0.08</c:v>
                </c:pt>
                <c:pt idx="542">
                  <c:v>0.09</c:v>
                </c:pt>
                <c:pt idx="543">
                  <c:v>0.08</c:v>
                </c:pt>
                <c:pt idx="544">
                  <c:v>0.09</c:v>
                </c:pt>
                <c:pt idx="545">
                  <c:v>0.12</c:v>
                </c:pt>
                <c:pt idx="546">
                  <c:v>0.21</c:v>
                </c:pt>
                <c:pt idx="547">
                  <c:v>0.16</c:v>
                </c:pt>
                <c:pt idx="548">
                  <c:v>0.11</c:v>
                </c:pt>
                <c:pt idx="549">
                  <c:v>0.06</c:v>
                </c:pt>
                <c:pt idx="550">
                  <c:v>0.04</c:v>
                </c:pt>
                <c:pt idx="551">
                  <c:v>0.03</c:v>
                </c:pt>
                <c:pt idx="552">
                  <c:v>0.03</c:v>
                </c:pt>
                <c:pt idx="553">
                  <c:v>0.12</c:v>
                </c:pt>
                <c:pt idx="554">
                  <c:v>0.12</c:v>
                </c:pt>
                <c:pt idx="555">
                  <c:v>0.12</c:v>
                </c:pt>
                <c:pt idx="556">
                  <c:v>0.12</c:v>
                </c:pt>
                <c:pt idx="557">
                  <c:v>0.12</c:v>
                </c:pt>
                <c:pt idx="558">
                  <c:v>0.12</c:v>
                </c:pt>
                <c:pt idx="559">
                  <c:v>0.17</c:v>
                </c:pt>
                <c:pt idx="560">
                  <c:v>0.18</c:v>
                </c:pt>
                <c:pt idx="561">
                  <c:v>0.15</c:v>
                </c:pt>
                <c:pt idx="562">
                  <c:v>0.16</c:v>
                </c:pt>
                <c:pt idx="563">
                  <c:v>0.17</c:v>
                </c:pt>
                <c:pt idx="564">
                  <c:v>0.18</c:v>
                </c:pt>
                <c:pt idx="565">
                  <c:v>0.18</c:v>
                </c:pt>
                <c:pt idx="566">
                  <c:v>0.18</c:v>
                </c:pt>
                <c:pt idx="567">
                  <c:v>0.18</c:v>
                </c:pt>
                <c:pt idx="568">
                  <c:v>0.18</c:v>
                </c:pt>
                <c:pt idx="569">
                  <c:v>0.19</c:v>
                </c:pt>
                <c:pt idx="570">
                  <c:v>0.18</c:v>
                </c:pt>
                <c:pt idx="571">
                  <c:v>0.18</c:v>
                </c:pt>
                <c:pt idx="572">
                  <c:v>0.21</c:v>
                </c:pt>
                <c:pt idx="573">
                  <c:v>0.24</c:v>
                </c:pt>
                <c:pt idx="574">
                  <c:v>0.26</c:v>
                </c:pt>
                <c:pt idx="575">
                  <c:v>0.24</c:v>
                </c:pt>
                <c:pt idx="576">
                  <c:v>0.23</c:v>
                </c:pt>
                <c:pt idx="577">
                  <c:v>0.12</c:v>
                </c:pt>
                <c:pt idx="578">
                  <c:v>0.11</c:v>
                </c:pt>
                <c:pt idx="579">
                  <c:v>0.1</c:v>
                </c:pt>
                <c:pt idx="580">
                  <c:v>8.5181000000000007E-2</c:v>
                </c:pt>
                <c:pt idx="581">
                  <c:v>9.3548000000000006E-2</c:v>
                </c:pt>
                <c:pt idx="582">
                  <c:v>0.11289200000000001</c:v>
                </c:pt>
                <c:pt idx="583">
                  <c:v>8.5828000000000002E-2</c:v>
                </c:pt>
                <c:pt idx="584">
                  <c:v>8.8557999999999998E-2</c:v>
                </c:pt>
                <c:pt idx="585">
                  <c:v>8.2558999999999994E-2</c:v>
                </c:pt>
                <c:pt idx="586">
                  <c:v>8.5444000000000006E-2</c:v>
                </c:pt>
                <c:pt idx="587">
                  <c:v>9.9330000000000002E-2</c:v>
                </c:pt>
                <c:pt idx="588">
                  <c:v>0.10724400000000001</c:v>
                </c:pt>
                <c:pt idx="589">
                  <c:v>0.10770100000000001</c:v>
                </c:pt>
                <c:pt idx="590">
                  <c:v>0.104028</c:v>
                </c:pt>
                <c:pt idx="591">
                  <c:v>0.117133</c:v>
                </c:pt>
                <c:pt idx="592">
                  <c:v>9.0632000000000004E-2</c:v>
                </c:pt>
                <c:pt idx="593">
                  <c:v>9.5083000000000001E-2</c:v>
                </c:pt>
                <c:pt idx="594">
                  <c:v>9.6957000000000002E-2</c:v>
                </c:pt>
                <c:pt idx="595">
                  <c:v>0.12753700000000001</c:v>
                </c:pt>
                <c:pt idx="596">
                  <c:v>0.12565100000000001</c:v>
                </c:pt>
                <c:pt idx="597">
                  <c:v>0.114012</c:v>
                </c:pt>
                <c:pt idx="598">
                  <c:v>0.115137</c:v>
                </c:pt>
                <c:pt idx="599">
                  <c:v>7.5345999999999996E-2</c:v>
                </c:pt>
                <c:pt idx="600">
                  <c:v>8.1310999999999994E-2</c:v>
                </c:pt>
                <c:pt idx="601">
                  <c:v>0.101532</c:v>
                </c:pt>
                <c:pt idx="602">
                  <c:v>9.5665E-2</c:v>
                </c:pt>
                <c:pt idx="603">
                  <c:v>8.2084000000000004E-2</c:v>
                </c:pt>
                <c:pt idx="604">
                  <c:v>0.103891</c:v>
                </c:pt>
                <c:pt idx="605">
                  <c:v>0.119879</c:v>
                </c:pt>
                <c:pt idx="606">
                  <c:v>0.115971</c:v>
                </c:pt>
                <c:pt idx="607">
                  <c:v>0.18747800000000001</c:v>
                </c:pt>
                <c:pt idx="608">
                  <c:v>0.197739</c:v>
                </c:pt>
                <c:pt idx="609">
                  <c:v>0.18859100000000001</c:v>
                </c:pt>
                <c:pt idx="610">
                  <c:v>0.13253200000000001</c:v>
                </c:pt>
                <c:pt idx="611">
                  <c:v>9.5499000000000001E-2</c:v>
                </c:pt>
                <c:pt idx="612">
                  <c:v>9.6215999999999996E-2</c:v>
                </c:pt>
                <c:pt idx="613">
                  <c:v>0.114464</c:v>
                </c:pt>
                <c:pt idx="614">
                  <c:v>0.11223900000000001</c:v>
                </c:pt>
                <c:pt idx="615">
                  <c:v>0.103155</c:v>
                </c:pt>
                <c:pt idx="616">
                  <c:v>0.122992</c:v>
                </c:pt>
                <c:pt idx="617">
                  <c:v>0.113367</c:v>
                </c:pt>
                <c:pt idx="618">
                  <c:v>0.14115800000000001</c:v>
                </c:pt>
                <c:pt idx="619">
                  <c:v>0.14079900000000001</c:v>
                </c:pt>
                <c:pt idx="620">
                  <c:v>0.127439</c:v>
                </c:pt>
                <c:pt idx="621">
                  <c:v>0.12800400000000001</c:v>
                </c:pt>
                <c:pt idx="622">
                  <c:v>0.117411</c:v>
                </c:pt>
                <c:pt idx="623">
                  <c:v>0.112625</c:v>
                </c:pt>
                <c:pt idx="624">
                  <c:v>9.3148999999999996E-2</c:v>
                </c:pt>
                <c:pt idx="625">
                  <c:v>9.5596E-2</c:v>
                </c:pt>
                <c:pt idx="626">
                  <c:v>8.5122000000000003E-2</c:v>
                </c:pt>
                <c:pt idx="627">
                  <c:v>9.2985999999999999E-2</c:v>
                </c:pt>
                <c:pt idx="628">
                  <c:v>0.114636</c:v>
                </c:pt>
                <c:pt idx="629">
                  <c:v>8.6166000000000006E-2</c:v>
                </c:pt>
                <c:pt idx="630">
                  <c:v>0.133962</c:v>
                </c:pt>
                <c:pt idx="631">
                  <c:v>0.16772300000000001</c:v>
                </c:pt>
                <c:pt idx="632">
                  <c:v>0.13567899999999999</c:v>
                </c:pt>
                <c:pt idx="633">
                  <c:v>0.135299</c:v>
                </c:pt>
                <c:pt idx="634">
                  <c:v>0.10061</c:v>
                </c:pt>
                <c:pt idx="635">
                  <c:v>0.103917</c:v>
                </c:pt>
                <c:pt idx="636">
                  <c:v>0.11866599999999999</c:v>
                </c:pt>
                <c:pt idx="637">
                  <c:v>0.114546</c:v>
                </c:pt>
                <c:pt idx="638">
                  <c:v>0.10936800000000001</c:v>
                </c:pt>
                <c:pt idx="639">
                  <c:v>0.10008</c:v>
                </c:pt>
                <c:pt idx="640">
                  <c:v>0.22268499999999999</c:v>
                </c:pt>
                <c:pt idx="641">
                  <c:v>0.11496000000000001</c:v>
                </c:pt>
                <c:pt idx="642">
                  <c:v>0.119808</c:v>
                </c:pt>
                <c:pt idx="643">
                  <c:v>0.10364</c:v>
                </c:pt>
                <c:pt idx="644">
                  <c:v>9.1781000000000001E-2</c:v>
                </c:pt>
                <c:pt idx="645">
                  <c:v>8.6650000000000005E-2</c:v>
                </c:pt>
                <c:pt idx="646">
                  <c:v>8.7044999999999997E-2</c:v>
                </c:pt>
                <c:pt idx="647">
                  <c:v>9.1789999999999997E-2</c:v>
                </c:pt>
                <c:pt idx="648">
                  <c:v>8.3445000000000005E-2</c:v>
                </c:pt>
                <c:pt idx="649">
                  <c:v>0.116912</c:v>
                </c:pt>
                <c:pt idx="650">
                  <c:v>7.9798999999999995E-2</c:v>
                </c:pt>
                <c:pt idx="651">
                  <c:v>9.5338999999999993E-2</c:v>
                </c:pt>
                <c:pt idx="652">
                  <c:v>9.8270999999999997E-2</c:v>
                </c:pt>
                <c:pt idx="653">
                  <c:v>0.121034</c:v>
                </c:pt>
                <c:pt idx="654">
                  <c:v>0.13417499999999999</c:v>
                </c:pt>
                <c:pt idx="655">
                  <c:v>0.29179699999999997</c:v>
                </c:pt>
                <c:pt idx="656">
                  <c:v>0.17618800000000001</c:v>
                </c:pt>
                <c:pt idx="657">
                  <c:v>0.11594400000000001</c:v>
                </c:pt>
                <c:pt idx="658">
                  <c:v>0.17</c:v>
                </c:pt>
                <c:pt idx="659">
                  <c:v>0.18</c:v>
                </c:pt>
                <c:pt idx="660">
                  <c:v>0.18</c:v>
                </c:pt>
                <c:pt idx="661">
                  <c:v>0.2</c:v>
                </c:pt>
                <c:pt idx="662">
                  <c:v>0.2</c:v>
                </c:pt>
                <c:pt idx="663">
                  <c:v>0.19</c:v>
                </c:pt>
                <c:pt idx="664">
                  <c:v>0.19</c:v>
                </c:pt>
                <c:pt idx="665">
                  <c:v>0.22</c:v>
                </c:pt>
                <c:pt idx="666">
                  <c:v>0.28999999999999998</c:v>
                </c:pt>
                <c:pt idx="667">
                  <c:v>0.25</c:v>
                </c:pt>
                <c:pt idx="668">
                  <c:v>0.27</c:v>
                </c:pt>
                <c:pt idx="669">
                  <c:v>0.2</c:v>
                </c:pt>
                <c:pt idx="670">
                  <c:v>0.19</c:v>
                </c:pt>
                <c:pt idx="671">
                  <c:v>0.18</c:v>
                </c:pt>
                <c:pt idx="672">
                  <c:v>0.17</c:v>
                </c:pt>
                <c:pt idx="673">
                  <c:v>0.1</c:v>
                </c:pt>
                <c:pt idx="674">
                  <c:v>0.09</c:v>
                </c:pt>
                <c:pt idx="675">
                  <c:v>0.08</c:v>
                </c:pt>
                <c:pt idx="676">
                  <c:v>0.09</c:v>
                </c:pt>
                <c:pt idx="677">
                  <c:v>0.1</c:v>
                </c:pt>
                <c:pt idx="678">
                  <c:v>0.11</c:v>
                </c:pt>
                <c:pt idx="679">
                  <c:v>0.25</c:v>
                </c:pt>
                <c:pt idx="680">
                  <c:v>0.21</c:v>
                </c:pt>
                <c:pt idx="681">
                  <c:v>0.17</c:v>
                </c:pt>
                <c:pt idx="682">
                  <c:v>0.14000000000000001</c:v>
                </c:pt>
                <c:pt idx="683">
                  <c:v>0.13</c:v>
                </c:pt>
                <c:pt idx="684">
                  <c:v>0.13</c:v>
                </c:pt>
                <c:pt idx="685">
                  <c:v>0.13</c:v>
                </c:pt>
                <c:pt idx="686">
                  <c:v>0.12</c:v>
                </c:pt>
                <c:pt idx="687">
                  <c:v>0.13</c:v>
                </c:pt>
                <c:pt idx="688">
                  <c:v>0.14000000000000001</c:v>
                </c:pt>
                <c:pt idx="689">
                  <c:v>0.16</c:v>
                </c:pt>
                <c:pt idx="690">
                  <c:v>0.2</c:v>
                </c:pt>
                <c:pt idx="691">
                  <c:v>0.15</c:v>
                </c:pt>
                <c:pt idx="692">
                  <c:v>0.13</c:v>
                </c:pt>
                <c:pt idx="693">
                  <c:v>0.12</c:v>
                </c:pt>
                <c:pt idx="694">
                  <c:v>0.14000000000000001</c:v>
                </c:pt>
                <c:pt idx="695">
                  <c:v>0.13</c:v>
                </c:pt>
                <c:pt idx="696">
                  <c:v>0.12</c:v>
                </c:pt>
                <c:pt idx="697">
                  <c:v>0.06</c:v>
                </c:pt>
                <c:pt idx="698">
                  <c:v>0.03</c:v>
                </c:pt>
                <c:pt idx="699">
                  <c:v>0.03</c:v>
                </c:pt>
                <c:pt idx="700">
                  <c:v>0.02</c:v>
                </c:pt>
                <c:pt idx="701">
                  <c:v>0.02</c:v>
                </c:pt>
                <c:pt idx="702">
                  <c:v>0.03</c:v>
                </c:pt>
                <c:pt idx="703">
                  <c:v>7.0000000000000007E-2</c:v>
                </c:pt>
                <c:pt idx="704">
                  <c:v>0.15</c:v>
                </c:pt>
                <c:pt idx="706">
                  <c:v>0.25</c:v>
                </c:pt>
                <c:pt idx="707">
                  <c:v>0.24</c:v>
                </c:pt>
                <c:pt idx="708">
                  <c:v>0.24</c:v>
                </c:pt>
                <c:pt idx="709">
                  <c:v>0.28000000000000003</c:v>
                </c:pt>
                <c:pt idx="710">
                  <c:v>0.28999999999999998</c:v>
                </c:pt>
                <c:pt idx="711">
                  <c:v>0.27</c:v>
                </c:pt>
                <c:pt idx="712">
                  <c:v>0.27</c:v>
                </c:pt>
                <c:pt idx="713">
                  <c:v>0.3</c:v>
                </c:pt>
                <c:pt idx="714">
                  <c:v>0.36</c:v>
                </c:pt>
                <c:pt idx="715">
                  <c:v>0.36</c:v>
                </c:pt>
                <c:pt idx="716">
                  <c:v>0.43</c:v>
                </c:pt>
                <c:pt idx="717">
                  <c:v>0.49</c:v>
                </c:pt>
                <c:pt idx="718">
                  <c:v>0.49</c:v>
                </c:pt>
                <c:pt idx="719">
                  <c:v>0.43</c:v>
                </c:pt>
                <c:pt idx="720">
                  <c:v>0.37</c:v>
                </c:pt>
                <c:pt idx="721">
                  <c:v>0.11</c:v>
                </c:pt>
                <c:pt idx="722">
                  <c:v>0.1</c:v>
                </c:pt>
                <c:pt idx="723">
                  <c:v>0.09</c:v>
                </c:pt>
                <c:pt idx="724">
                  <c:v>0.09</c:v>
                </c:pt>
                <c:pt idx="725">
                  <c:v>0.09</c:v>
                </c:pt>
                <c:pt idx="726">
                  <c:v>0.11</c:v>
                </c:pt>
                <c:pt idx="727">
                  <c:v>0.18</c:v>
                </c:pt>
                <c:pt idx="728">
                  <c:v>0.21</c:v>
                </c:pt>
                <c:pt idx="729">
                  <c:v>0.19</c:v>
                </c:pt>
                <c:pt idx="730">
                  <c:v>0.14000000000000001</c:v>
                </c:pt>
                <c:pt idx="731">
                  <c:v>0.13</c:v>
                </c:pt>
                <c:pt idx="732">
                  <c:v>0.13</c:v>
                </c:pt>
                <c:pt idx="733">
                  <c:v>0.14000000000000001</c:v>
                </c:pt>
                <c:pt idx="734">
                  <c:v>0.15</c:v>
                </c:pt>
                <c:pt idx="735">
                  <c:v>0.16</c:v>
                </c:pt>
                <c:pt idx="736">
                  <c:v>0.15</c:v>
                </c:pt>
                <c:pt idx="737">
                  <c:v>0.2</c:v>
                </c:pt>
                <c:pt idx="738">
                  <c:v>0.25</c:v>
                </c:pt>
                <c:pt idx="739">
                  <c:v>0.23</c:v>
                </c:pt>
                <c:pt idx="740">
                  <c:v>0.21</c:v>
                </c:pt>
                <c:pt idx="741">
                  <c:v>0.2</c:v>
                </c:pt>
                <c:pt idx="742">
                  <c:v>0.19</c:v>
                </c:pt>
                <c:pt idx="743">
                  <c:v>0.2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6BB-4771-9FB0-03C171AD44B8}"/>
            </c:ext>
          </c:extLst>
        </c:ser>
        <c:marker val="1"/>
        <c:axId val="184713216"/>
        <c:axId val="184715136"/>
      </c:lineChart>
      <c:catAx>
        <c:axId val="184713216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7393178850680875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4715136"/>
        <c:crosses val="autoZero"/>
        <c:lblAlgn val="ctr"/>
        <c:lblOffset val="100"/>
        <c:tickLblSkip val="24"/>
        <c:tickMarkSkip val="24"/>
      </c:catAx>
      <c:valAx>
        <c:axId val="184715136"/>
        <c:scaling>
          <c:orientation val="minMax"/>
          <c:max val="2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Concentração (ppm)</a:t>
                </a:r>
              </a:p>
            </c:rich>
          </c:tx>
          <c:layout>
            <c:manualLayout>
              <c:xMode val="edge"/>
              <c:yMode val="edge"/>
              <c:x val="2.0142335866553281E-2"/>
              <c:y val="0.33728435277264601"/>
            </c:manualLayout>
          </c:layout>
          <c:spPr>
            <a:noFill/>
            <a:ln w="25400">
              <a:noFill/>
            </a:ln>
          </c:spPr>
        </c:title>
        <c:numFmt formatCode="0.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4713216"/>
        <c:crosses val="autoZero"/>
        <c:crossBetween val="midCat"/>
        <c:majorUnit val="0.2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2212759543670916"/>
          <c:y val="0.93013779140167419"/>
          <c:w val="0.35572256438242267"/>
          <c:h val="4.0472262395771952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 Monóxido</a:t>
            </a:r>
            <a:r>
              <a:rPr lang="pt-BR" sz="1200" b="1" baseline="0"/>
              <a:t> de Carbono</a:t>
            </a:r>
            <a:r>
              <a:rPr lang="pt-BR" sz="1200" b="1"/>
              <a:t> (médias móveis</a:t>
            </a:r>
            <a:r>
              <a:rPr lang="pt-BR" sz="1200" b="1" baseline="0"/>
              <a:t> de 8 horas</a:t>
            </a:r>
            <a:r>
              <a:rPr lang="pt-BR" sz="1200" b="1"/>
              <a:t>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  <a:endParaRPr lang="pt-BR" sz="1200">
              <a:effectLst/>
            </a:endParaRPr>
          </a:p>
        </c:rich>
      </c:tx>
      <c:layout>
        <c:manualLayout>
          <c:xMode val="edge"/>
          <c:yMode val="edge"/>
          <c:x val="0.22241393263342094"/>
          <c:y val="5.185773688401310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Monóxido de Carbono [ppm] - Máxima média móvel do dia</c:v>
          </c:tx>
          <c:spPr>
            <a:ln w="12700">
              <a:solidFill>
                <a:srgbClr val="0000CC"/>
              </a:solidFill>
            </a:ln>
          </c:spPr>
          <c:marker>
            <c:symbol val="diamond"/>
            <c:size val="4"/>
            <c:spPr>
              <a:solidFill>
                <a:srgbClr val="0000CC"/>
              </a:solidFill>
              <a:ln>
                <a:solidFill>
                  <a:sysClr val="windowText" lastClr="000000"/>
                </a:solidFill>
              </a:ln>
            </c:spPr>
          </c:marker>
          <c:cat>
            <c:numRef>
              <c:f>'CALC. CO'!$A$13:$A$43</c:f>
              <c:numCache>
                <c:formatCode>dd/mm/yyyy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CO'!$D$13:$D$43</c:f>
              <c:numCache>
                <c:formatCode>0.00</c:formatCode>
                <c:ptCount val="31"/>
                <c:pt idx="0">
                  <c:v>0.17</c:v>
                </c:pt>
                <c:pt idx="1">
                  <c:v>0.46875</c:v>
                </c:pt>
                <c:pt idx="2">
                  <c:v>0.334982</c:v>
                </c:pt>
                <c:pt idx="3">
                  <c:v>0.20249999999999996</c:v>
                </c:pt>
                <c:pt idx="4">
                  <c:v>0.14750000000000002</c:v>
                </c:pt>
                <c:pt idx="5">
                  <c:v>0.21625</c:v>
                </c:pt>
                <c:pt idx="6">
                  <c:v>0.26500000000000001</c:v>
                </c:pt>
                <c:pt idx="7">
                  <c:v>0.27875000000000005</c:v>
                </c:pt>
                <c:pt idx="8">
                  <c:v>0.19999999999999998</c:v>
                </c:pt>
                <c:pt idx="9">
                  <c:v>0.21999999999999997</c:v>
                </c:pt>
                <c:pt idx="10">
                  <c:v>0.25750000000000001</c:v>
                </c:pt>
                <c:pt idx="11">
                  <c:v>0.13500000000000001</c:v>
                </c:pt>
                <c:pt idx="12">
                  <c:v>0.14624999999999999</c:v>
                </c:pt>
                <c:pt idx="13">
                  <c:v>0.26375000000000004</c:v>
                </c:pt>
                <c:pt idx="14">
                  <c:v>0.16750000000000001</c:v>
                </c:pt>
                <c:pt idx="15">
                  <c:v>0.21</c:v>
                </c:pt>
                <c:pt idx="16">
                  <c:v>0.18374999999999997</c:v>
                </c:pt>
                <c:pt idx="17">
                  <c:v>0.16000000000000003</c:v>
                </c:pt>
                <c:pt idx="18">
                  <c:v>0.12375000000000001</c:v>
                </c:pt>
                <c:pt idx="19">
                  <c:v>0.23375000000000001</c:v>
                </c:pt>
                <c:pt idx="20">
                  <c:v>0.16000000000000003</c:v>
                </c:pt>
                <c:pt idx="21">
                  <c:v>0.29375000000000007</c:v>
                </c:pt>
                <c:pt idx="22">
                  <c:v>0.11749999999999999</c:v>
                </c:pt>
                <c:pt idx="23">
                  <c:v>0.21</c:v>
                </c:pt>
                <c:pt idx="24">
                  <c:v>0.117181125</c:v>
                </c:pt>
                <c:pt idx="25">
                  <c:v>0.1426975</c:v>
                </c:pt>
                <c:pt idx="26">
                  <c:v>0.12630025</c:v>
                </c:pt>
                <c:pt idx="27">
                  <c:v>0.22625000000000001</c:v>
                </c:pt>
                <c:pt idx="28">
                  <c:v>0.16000000000000003</c:v>
                </c:pt>
                <c:pt idx="29">
                  <c:v>0.39125000000000004</c:v>
                </c:pt>
                <c:pt idx="30">
                  <c:v>0.20374999999999999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DD69-4B58-A70A-B5C07867B8BB}"/>
            </c:ext>
          </c:extLst>
        </c:ser>
        <c:ser>
          <c:idx val="1"/>
          <c:order val="1"/>
          <c:tx>
            <c:strRef>
              <c:f>'CALC. CO'!$P$10:$P$12</c:f>
              <c:strCache>
                <c:ptCount val="1"/>
                <c:pt idx="0">
                  <c:v>Padrão Final (CONAMA 491/18) - 9 ppm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CO'!$A$13:$A$43</c:f>
              <c:numCache>
                <c:formatCode>dd/mm/yyyy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CO'!$P$13:$P$43</c:f>
              <c:numCache>
                <c:formatCode>General</c:formatCode>
                <c:ptCount val="31"/>
                <c:pt idx="0">
                  <c:v>9</c:v>
                </c:pt>
                <c:pt idx="1">
                  <c:v>9</c:v>
                </c:pt>
                <c:pt idx="2">
                  <c:v>9</c:v>
                </c:pt>
                <c:pt idx="3">
                  <c:v>9</c:v>
                </c:pt>
                <c:pt idx="4">
                  <c:v>9</c:v>
                </c:pt>
                <c:pt idx="5">
                  <c:v>9</c:v>
                </c:pt>
                <c:pt idx="6">
                  <c:v>9</c:v>
                </c:pt>
                <c:pt idx="7">
                  <c:v>9</c:v>
                </c:pt>
                <c:pt idx="8">
                  <c:v>9</c:v>
                </c:pt>
                <c:pt idx="9">
                  <c:v>9</c:v>
                </c:pt>
                <c:pt idx="10">
                  <c:v>9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9</c:v>
                </c:pt>
                <c:pt idx="18">
                  <c:v>9</c:v>
                </c:pt>
                <c:pt idx="19">
                  <c:v>9</c:v>
                </c:pt>
                <c:pt idx="20">
                  <c:v>9</c:v>
                </c:pt>
                <c:pt idx="21">
                  <c:v>9</c:v>
                </c:pt>
                <c:pt idx="22">
                  <c:v>9</c:v>
                </c:pt>
                <c:pt idx="23">
                  <c:v>9</c:v>
                </c:pt>
                <c:pt idx="24">
                  <c:v>9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</c:v>
                </c:pt>
                <c:pt idx="30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D69-4B58-A70A-B5C07867B8BB}"/>
            </c:ext>
          </c:extLst>
        </c:ser>
        <c:marker val="1"/>
        <c:axId val="185239808"/>
        <c:axId val="187151104"/>
      </c:lineChart>
      <c:catAx>
        <c:axId val="185239808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7151104"/>
        <c:crosses val="autoZero"/>
        <c:lblAlgn val="ctr"/>
        <c:lblOffset val="100"/>
        <c:tickLblSkip val="1"/>
        <c:tickMarkSkip val="1"/>
      </c:catAx>
      <c:valAx>
        <c:axId val="187151104"/>
        <c:scaling>
          <c:orientation val="minMax"/>
          <c:max val="1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(ppm)</a:t>
                </a:r>
              </a:p>
            </c:rich>
          </c:tx>
          <c:layout>
            <c:manualLayout>
              <c:xMode val="edge"/>
              <c:yMode val="edge"/>
              <c:x val="3.1626312335958008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85239808"/>
        <c:crosses val="autoZero"/>
        <c:crossBetween val="midCat"/>
        <c:maj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Monóxido de Carbono (CO)</c:v>
          </c:tx>
          <c:spPr>
            <a:ln w="22225">
              <a:solidFill>
                <a:srgbClr val="0000CC"/>
              </a:solidFill>
            </a:ln>
          </c:spPr>
          <c:marker>
            <c:symbol val="diamond"/>
            <c:size val="6"/>
            <c:spPr>
              <a:solidFill>
                <a:srgbClr val="0000CC"/>
              </a:solidFill>
              <a:ln>
                <a:noFill/>
              </a:ln>
            </c:spPr>
          </c:marker>
          <c:cat>
            <c:numRef>
              <c:f>'CALC. CO'!$A$13:$A$43</c:f>
              <c:numCache>
                <c:formatCode>dd/mm/yyyy</c:formatCode>
                <c:ptCount val="31"/>
                <c:pt idx="0">
                  <c:v>44166</c:v>
                </c:pt>
                <c:pt idx="1">
                  <c:v>44167</c:v>
                </c:pt>
                <c:pt idx="2">
                  <c:v>44168</c:v>
                </c:pt>
                <c:pt idx="3">
                  <c:v>44169</c:v>
                </c:pt>
                <c:pt idx="4">
                  <c:v>44170</c:v>
                </c:pt>
                <c:pt idx="5">
                  <c:v>44171</c:v>
                </c:pt>
                <c:pt idx="6">
                  <c:v>44172</c:v>
                </c:pt>
                <c:pt idx="7">
                  <c:v>44173</c:v>
                </c:pt>
                <c:pt idx="8">
                  <c:v>44174</c:v>
                </c:pt>
                <c:pt idx="9">
                  <c:v>44175</c:v>
                </c:pt>
                <c:pt idx="10">
                  <c:v>44176</c:v>
                </c:pt>
                <c:pt idx="11">
                  <c:v>44177</c:v>
                </c:pt>
                <c:pt idx="12">
                  <c:v>44178</c:v>
                </c:pt>
                <c:pt idx="13">
                  <c:v>44179</c:v>
                </c:pt>
                <c:pt idx="14">
                  <c:v>44180</c:v>
                </c:pt>
                <c:pt idx="15">
                  <c:v>44181</c:v>
                </c:pt>
                <c:pt idx="16">
                  <c:v>44182</c:v>
                </c:pt>
                <c:pt idx="17">
                  <c:v>44183</c:v>
                </c:pt>
                <c:pt idx="18">
                  <c:v>44184</c:v>
                </c:pt>
                <c:pt idx="19">
                  <c:v>44185</c:v>
                </c:pt>
                <c:pt idx="20">
                  <c:v>44186</c:v>
                </c:pt>
                <c:pt idx="21">
                  <c:v>44187</c:v>
                </c:pt>
                <c:pt idx="22">
                  <c:v>44188</c:v>
                </c:pt>
                <c:pt idx="23">
                  <c:v>44189</c:v>
                </c:pt>
                <c:pt idx="24">
                  <c:v>44190</c:v>
                </c:pt>
                <c:pt idx="25">
                  <c:v>44191</c:v>
                </c:pt>
                <c:pt idx="26">
                  <c:v>44192</c:v>
                </c:pt>
                <c:pt idx="27">
                  <c:v>44193</c:v>
                </c:pt>
                <c:pt idx="28">
                  <c:v>44194</c:v>
                </c:pt>
                <c:pt idx="29">
                  <c:v>44195</c:v>
                </c:pt>
                <c:pt idx="30">
                  <c:v>44196</c:v>
                </c:pt>
              </c:numCache>
            </c:numRef>
          </c:cat>
          <c:val>
            <c:numRef>
              <c:f>'CALC. CO'!$O$13:$O$43</c:f>
              <c:numCache>
                <c:formatCode>0</c:formatCode>
                <c:ptCount val="31"/>
                <c:pt idx="0">
                  <c:v>0.75555555555555554</c:v>
                </c:pt>
                <c:pt idx="1">
                  <c:v>2.0833333333333335</c:v>
                </c:pt>
                <c:pt idx="2">
                  <c:v>1.4888088888888888</c:v>
                </c:pt>
                <c:pt idx="3">
                  <c:v>0.8999999999999998</c:v>
                </c:pt>
                <c:pt idx="4">
                  <c:v>0.65555555555555567</c:v>
                </c:pt>
                <c:pt idx="5">
                  <c:v>0.96111111111111103</c:v>
                </c:pt>
                <c:pt idx="6">
                  <c:v>1.1777777777777778</c:v>
                </c:pt>
                <c:pt idx="7">
                  <c:v>1.2388888888888892</c:v>
                </c:pt>
                <c:pt idx="8">
                  <c:v>0.88888888888888884</c:v>
                </c:pt>
                <c:pt idx="9">
                  <c:v>0.97777777777777763</c:v>
                </c:pt>
                <c:pt idx="10">
                  <c:v>1.1444444444444444</c:v>
                </c:pt>
                <c:pt idx="11">
                  <c:v>0.60000000000000009</c:v>
                </c:pt>
                <c:pt idx="12">
                  <c:v>0.65</c:v>
                </c:pt>
                <c:pt idx="13">
                  <c:v>1.1722222222222225</c:v>
                </c:pt>
                <c:pt idx="14">
                  <c:v>0.74444444444444446</c:v>
                </c:pt>
                <c:pt idx="15">
                  <c:v>0.93333333333333324</c:v>
                </c:pt>
                <c:pt idx="16">
                  <c:v>0.81666666666666654</c:v>
                </c:pt>
                <c:pt idx="17">
                  <c:v>0.71111111111111125</c:v>
                </c:pt>
                <c:pt idx="18">
                  <c:v>0.55000000000000004</c:v>
                </c:pt>
                <c:pt idx="19">
                  <c:v>1.038888888888889</c:v>
                </c:pt>
                <c:pt idx="20">
                  <c:v>0.71111111111111125</c:v>
                </c:pt>
                <c:pt idx="21">
                  <c:v>1.3055555555555558</c:v>
                </c:pt>
                <c:pt idx="22">
                  <c:v>0.52222222222222214</c:v>
                </c:pt>
                <c:pt idx="23">
                  <c:v>0.93333333333333324</c:v>
                </c:pt>
                <c:pt idx="24">
                  <c:v>0.52080499999999996</c:v>
                </c:pt>
                <c:pt idx="25">
                  <c:v>0.63421111111111106</c:v>
                </c:pt>
                <c:pt idx="26">
                  <c:v>0.56133444444444447</c:v>
                </c:pt>
                <c:pt idx="27">
                  <c:v>1.0055555555555555</c:v>
                </c:pt>
                <c:pt idx="28">
                  <c:v>0.71111111111111125</c:v>
                </c:pt>
                <c:pt idx="29">
                  <c:v>1.7388888888888889</c:v>
                </c:pt>
                <c:pt idx="30">
                  <c:v>0.90555555555555556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59-4AAA-9EE2-95D67E6299B0}"/>
            </c:ext>
          </c:extLst>
        </c:ser>
        <c:marker val="1"/>
        <c:axId val="146376576"/>
        <c:axId val="146378112"/>
      </c:lineChart>
      <c:catAx>
        <c:axId val="146376576"/>
        <c:scaling>
          <c:orientation val="minMax"/>
        </c:scaling>
        <c:axPos val="b"/>
        <c:numFmt formatCode="dd/mm/yyyy" sourceLinked="0"/>
        <c:tickLblPos val="nextTo"/>
        <c:crossAx val="146378112"/>
        <c:crosses val="autoZero"/>
        <c:lblAlgn val="ctr"/>
        <c:lblOffset val="100"/>
        <c:tickLblSkip val="1"/>
        <c:tickMarkSkip val="1"/>
        <c:noMultiLvlLbl val="1"/>
      </c:catAx>
      <c:valAx>
        <c:axId val="146378112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46376576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79959593992819533"/>
          <c:y val="0.42963130721513065"/>
          <c:w val="0.1790521397883955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EMQAr PMF</a:t>
            </a:r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Concentrações dos</a:t>
            </a:r>
            <a:r>
              <a:rPr lang="pt-BR" baseline="0"/>
              <a:t> Óxidos de Nitrogênio</a:t>
            </a:r>
            <a:endParaRPr lang="pt-BR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/>
              <a:t>Período: Dezembro de 2020</a:t>
            </a:r>
          </a:p>
        </c:rich>
      </c:tx>
      <c:layout>
        <c:manualLayout>
          <c:xMode val="edge"/>
          <c:yMode val="edge"/>
          <c:x val="0.33851116135235593"/>
          <c:y val="2.1570423731308835E-2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12700" cap="rnd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8.6458356071827669E-2"/>
          <c:y val="0.1461627562472417"/>
          <c:w val="0.89375000000000004"/>
          <c:h val="0.51870748299320002"/>
        </c:manualLayout>
      </c:layout>
      <c:lineChart>
        <c:grouping val="standard"/>
        <c:ser>
          <c:idx val="0"/>
          <c:order val="0"/>
          <c:tx>
            <c:v>Monóxido de Nitrogênio [NO] - Médias de 1 Hora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Parâmetros!$F$2:$F$745</c:f>
              <c:numCache>
                <c:formatCode>General</c:formatCode>
                <c:ptCount val="744"/>
                <c:pt idx="0">
                  <c:v>0.91</c:v>
                </c:pt>
                <c:pt idx="1">
                  <c:v>1.02</c:v>
                </c:pt>
                <c:pt idx="2">
                  <c:v>0.96</c:v>
                </c:pt>
                <c:pt idx="3">
                  <c:v>1.1299999999999999</c:v>
                </c:pt>
                <c:pt idx="4">
                  <c:v>1.07</c:v>
                </c:pt>
                <c:pt idx="5">
                  <c:v>1</c:v>
                </c:pt>
                <c:pt idx="6">
                  <c:v>1.23</c:v>
                </c:pt>
                <c:pt idx="7">
                  <c:v>1.97</c:v>
                </c:pt>
                <c:pt idx="8">
                  <c:v>2.84</c:v>
                </c:pt>
                <c:pt idx="9">
                  <c:v>3.12</c:v>
                </c:pt>
                <c:pt idx="10">
                  <c:v>2.39</c:v>
                </c:pt>
                <c:pt idx="11">
                  <c:v>2.1</c:v>
                </c:pt>
                <c:pt idx="12">
                  <c:v>2.09</c:v>
                </c:pt>
                <c:pt idx="13">
                  <c:v>3.19</c:v>
                </c:pt>
                <c:pt idx="14">
                  <c:v>1.83</c:v>
                </c:pt>
                <c:pt idx="15">
                  <c:v>2.2200000000000002</c:v>
                </c:pt>
                <c:pt idx="16">
                  <c:v>1.76</c:v>
                </c:pt>
                <c:pt idx="17">
                  <c:v>2.16</c:v>
                </c:pt>
                <c:pt idx="18">
                  <c:v>2.4300000000000002</c:v>
                </c:pt>
                <c:pt idx="19">
                  <c:v>1.48</c:v>
                </c:pt>
                <c:pt idx="20">
                  <c:v>1.33</c:v>
                </c:pt>
                <c:pt idx="21">
                  <c:v>1.06</c:v>
                </c:pt>
                <c:pt idx="22">
                  <c:v>1.19</c:v>
                </c:pt>
                <c:pt idx="23">
                  <c:v>1.1599999999999999</c:v>
                </c:pt>
                <c:pt idx="24">
                  <c:v>1.07</c:v>
                </c:pt>
                <c:pt idx="25">
                  <c:v>1.03</c:v>
                </c:pt>
                <c:pt idx="26">
                  <c:v>1.1299999999999999</c:v>
                </c:pt>
                <c:pt idx="27">
                  <c:v>1.1499999999999999</c:v>
                </c:pt>
                <c:pt idx="28">
                  <c:v>1.04</c:v>
                </c:pt>
                <c:pt idx="29">
                  <c:v>1.1100000000000001</c:v>
                </c:pt>
                <c:pt idx="30">
                  <c:v>1.24</c:v>
                </c:pt>
                <c:pt idx="31">
                  <c:v>1.66</c:v>
                </c:pt>
                <c:pt idx="32">
                  <c:v>2.48</c:v>
                </c:pt>
                <c:pt idx="33">
                  <c:v>2.73</c:v>
                </c:pt>
                <c:pt idx="34">
                  <c:v>2.3199999999999998</c:v>
                </c:pt>
                <c:pt idx="35">
                  <c:v>2.12</c:v>
                </c:pt>
                <c:pt idx="36">
                  <c:v>1.98</c:v>
                </c:pt>
                <c:pt idx="37">
                  <c:v>2.2799999999999998</c:v>
                </c:pt>
                <c:pt idx="40">
                  <c:v>2.64</c:v>
                </c:pt>
                <c:pt idx="41">
                  <c:v>2.16</c:v>
                </c:pt>
                <c:pt idx="42">
                  <c:v>2.89</c:v>
                </c:pt>
                <c:pt idx="43">
                  <c:v>1.65</c:v>
                </c:pt>
                <c:pt idx="44">
                  <c:v>1.42</c:v>
                </c:pt>
                <c:pt idx="45">
                  <c:v>1.25</c:v>
                </c:pt>
                <c:pt idx="46">
                  <c:v>1.23</c:v>
                </c:pt>
                <c:pt idx="47">
                  <c:v>1.29</c:v>
                </c:pt>
                <c:pt idx="48">
                  <c:v>1.32</c:v>
                </c:pt>
                <c:pt idx="49">
                  <c:v>1.1299999999999999</c:v>
                </c:pt>
                <c:pt idx="50">
                  <c:v>1.1000000000000001</c:v>
                </c:pt>
                <c:pt idx="51">
                  <c:v>1.1000000000000001</c:v>
                </c:pt>
                <c:pt idx="52">
                  <c:v>1.08</c:v>
                </c:pt>
                <c:pt idx="53">
                  <c:v>1.1200000000000001</c:v>
                </c:pt>
                <c:pt idx="54">
                  <c:v>1.21</c:v>
                </c:pt>
                <c:pt idx="55">
                  <c:v>2.16</c:v>
                </c:pt>
                <c:pt idx="56">
                  <c:v>3.29</c:v>
                </c:pt>
                <c:pt idx="57">
                  <c:v>2.89</c:v>
                </c:pt>
                <c:pt idx="58">
                  <c:v>2.4900000000000002</c:v>
                </c:pt>
                <c:pt idx="59">
                  <c:v>2.2999999999999998</c:v>
                </c:pt>
                <c:pt idx="60">
                  <c:v>2.1800000000000002</c:v>
                </c:pt>
                <c:pt idx="61">
                  <c:v>1.808481</c:v>
                </c:pt>
                <c:pt idx="62">
                  <c:v>2.3520270000000001</c:v>
                </c:pt>
                <c:pt idx="63">
                  <c:v>2.1758700000000002</c:v>
                </c:pt>
                <c:pt idx="64">
                  <c:v>2.142064</c:v>
                </c:pt>
                <c:pt idx="65">
                  <c:v>2.2200000000000002</c:v>
                </c:pt>
                <c:pt idx="66">
                  <c:v>2.57</c:v>
                </c:pt>
                <c:pt idx="67">
                  <c:v>1.72</c:v>
                </c:pt>
                <c:pt idx="68">
                  <c:v>1.48</c:v>
                </c:pt>
                <c:pt idx="69">
                  <c:v>1.5</c:v>
                </c:pt>
                <c:pt idx="70">
                  <c:v>1.19</c:v>
                </c:pt>
                <c:pt idx="71">
                  <c:v>1.17</c:v>
                </c:pt>
                <c:pt idx="72">
                  <c:v>1.1499999999999999</c:v>
                </c:pt>
                <c:pt idx="73">
                  <c:v>1.1399999999999999</c:v>
                </c:pt>
                <c:pt idx="74">
                  <c:v>1.1399999999999999</c:v>
                </c:pt>
                <c:pt idx="75">
                  <c:v>1.04</c:v>
                </c:pt>
                <c:pt idx="76">
                  <c:v>1.24</c:v>
                </c:pt>
                <c:pt idx="77">
                  <c:v>1.1599999999999999</c:v>
                </c:pt>
                <c:pt idx="78">
                  <c:v>1.34</c:v>
                </c:pt>
                <c:pt idx="79">
                  <c:v>2.08</c:v>
                </c:pt>
                <c:pt idx="80">
                  <c:v>2.88</c:v>
                </c:pt>
                <c:pt idx="81">
                  <c:v>2.81</c:v>
                </c:pt>
                <c:pt idx="82">
                  <c:v>2.89</c:v>
                </c:pt>
                <c:pt idx="83">
                  <c:v>2.4900000000000002</c:v>
                </c:pt>
                <c:pt idx="84">
                  <c:v>2.8</c:v>
                </c:pt>
                <c:pt idx="85">
                  <c:v>2.7</c:v>
                </c:pt>
                <c:pt idx="86">
                  <c:v>2.16</c:v>
                </c:pt>
                <c:pt idx="87">
                  <c:v>2.41</c:v>
                </c:pt>
                <c:pt idx="88">
                  <c:v>2.57</c:v>
                </c:pt>
                <c:pt idx="89">
                  <c:v>2.44</c:v>
                </c:pt>
                <c:pt idx="90">
                  <c:v>2.99</c:v>
                </c:pt>
                <c:pt idx="91">
                  <c:v>1.61</c:v>
                </c:pt>
                <c:pt idx="92">
                  <c:v>1.49</c:v>
                </c:pt>
                <c:pt idx="93">
                  <c:v>1.25</c:v>
                </c:pt>
                <c:pt idx="94">
                  <c:v>1.19</c:v>
                </c:pt>
                <c:pt idx="95">
                  <c:v>1.1599999999999999</c:v>
                </c:pt>
                <c:pt idx="96">
                  <c:v>1.1599999999999999</c:v>
                </c:pt>
                <c:pt idx="97">
                  <c:v>1.35</c:v>
                </c:pt>
                <c:pt idx="98">
                  <c:v>1.05</c:v>
                </c:pt>
                <c:pt idx="99">
                  <c:v>1.06</c:v>
                </c:pt>
                <c:pt idx="100">
                  <c:v>1.1000000000000001</c:v>
                </c:pt>
                <c:pt idx="101">
                  <c:v>1.07</c:v>
                </c:pt>
                <c:pt idx="102">
                  <c:v>1.1200000000000001</c:v>
                </c:pt>
                <c:pt idx="103">
                  <c:v>1.57</c:v>
                </c:pt>
                <c:pt idx="104">
                  <c:v>1.79</c:v>
                </c:pt>
                <c:pt idx="105">
                  <c:v>1.97</c:v>
                </c:pt>
                <c:pt idx="106">
                  <c:v>1.93</c:v>
                </c:pt>
                <c:pt idx="107">
                  <c:v>1.71</c:v>
                </c:pt>
                <c:pt idx="108">
                  <c:v>1.68</c:v>
                </c:pt>
                <c:pt idx="109">
                  <c:v>1.72</c:v>
                </c:pt>
                <c:pt idx="110">
                  <c:v>1.67</c:v>
                </c:pt>
                <c:pt idx="111">
                  <c:v>1.59</c:v>
                </c:pt>
                <c:pt idx="112">
                  <c:v>1.52</c:v>
                </c:pt>
                <c:pt idx="113">
                  <c:v>1.52</c:v>
                </c:pt>
                <c:pt idx="114">
                  <c:v>1.23</c:v>
                </c:pt>
                <c:pt idx="115">
                  <c:v>1.26</c:v>
                </c:pt>
                <c:pt idx="116">
                  <c:v>1.32</c:v>
                </c:pt>
                <c:pt idx="117">
                  <c:v>1.19</c:v>
                </c:pt>
                <c:pt idx="118">
                  <c:v>1.18</c:v>
                </c:pt>
                <c:pt idx="119">
                  <c:v>1.22</c:v>
                </c:pt>
                <c:pt idx="120">
                  <c:v>1.1299999999999999</c:v>
                </c:pt>
                <c:pt idx="121">
                  <c:v>1.02</c:v>
                </c:pt>
                <c:pt idx="122">
                  <c:v>1.1100000000000001</c:v>
                </c:pt>
                <c:pt idx="123">
                  <c:v>1.34</c:v>
                </c:pt>
                <c:pt idx="124">
                  <c:v>1.1299999999999999</c:v>
                </c:pt>
                <c:pt idx="125">
                  <c:v>1.06</c:v>
                </c:pt>
                <c:pt idx="126">
                  <c:v>1.1299999999999999</c:v>
                </c:pt>
                <c:pt idx="127">
                  <c:v>1.27</c:v>
                </c:pt>
                <c:pt idx="128">
                  <c:v>1.27</c:v>
                </c:pt>
                <c:pt idx="129">
                  <c:v>1.36</c:v>
                </c:pt>
                <c:pt idx="130">
                  <c:v>1.4</c:v>
                </c:pt>
                <c:pt idx="131">
                  <c:v>1.51</c:v>
                </c:pt>
                <c:pt idx="132">
                  <c:v>1.5</c:v>
                </c:pt>
                <c:pt idx="133">
                  <c:v>1.44</c:v>
                </c:pt>
                <c:pt idx="134">
                  <c:v>1.31</c:v>
                </c:pt>
                <c:pt idx="135">
                  <c:v>1.42</c:v>
                </c:pt>
                <c:pt idx="136">
                  <c:v>1.46</c:v>
                </c:pt>
                <c:pt idx="137">
                  <c:v>1.34</c:v>
                </c:pt>
                <c:pt idx="138">
                  <c:v>1.1299999999999999</c:v>
                </c:pt>
                <c:pt idx="139">
                  <c:v>1.08</c:v>
                </c:pt>
                <c:pt idx="140">
                  <c:v>1.17</c:v>
                </c:pt>
                <c:pt idx="141">
                  <c:v>1.1599999999999999</c:v>
                </c:pt>
                <c:pt idx="142">
                  <c:v>1.22</c:v>
                </c:pt>
                <c:pt idx="143">
                  <c:v>1.01</c:v>
                </c:pt>
                <c:pt idx="144">
                  <c:v>1.08</c:v>
                </c:pt>
                <c:pt idx="145">
                  <c:v>1.19</c:v>
                </c:pt>
                <c:pt idx="146">
                  <c:v>1.18</c:v>
                </c:pt>
                <c:pt idx="147">
                  <c:v>1.1100000000000001</c:v>
                </c:pt>
                <c:pt idx="148">
                  <c:v>1.19</c:v>
                </c:pt>
                <c:pt idx="149">
                  <c:v>1.19</c:v>
                </c:pt>
                <c:pt idx="150">
                  <c:v>1.35</c:v>
                </c:pt>
                <c:pt idx="151">
                  <c:v>3.12</c:v>
                </c:pt>
                <c:pt idx="152">
                  <c:v>3.34</c:v>
                </c:pt>
                <c:pt idx="153">
                  <c:v>2.7</c:v>
                </c:pt>
                <c:pt idx="154">
                  <c:v>2.39</c:v>
                </c:pt>
                <c:pt idx="155">
                  <c:v>2.42</c:v>
                </c:pt>
                <c:pt idx="156">
                  <c:v>2.27</c:v>
                </c:pt>
                <c:pt idx="157">
                  <c:v>2.61</c:v>
                </c:pt>
                <c:pt idx="158">
                  <c:v>2.42</c:v>
                </c:pt>
                <c:pt idx="159">
                  <c:v>2.09</c:v>
                </c:pt>
                <c:pt idx="160">
                  <c:v>2.34</c:v>
                </c:pt>
                <c:pt idx="161">
                  <c:v>1.91</c:v>
                </c:pt>
                <c:pt idx="162">
                  <c:v>2.71</c:v>
                </c:pt>
                <c:pt idx="163">
                  <c:v>1.89</c:v>
                </c:pt>
                <c:pt idx="164">
                  <c:v>1.52</c:v>
                </c:pt>
                <c:pt idx="165">
                  <c:v>1.3</c:v>
                </c:pt>
                <c:pt idx="166">
                  <c:v>1.1200000000000001</c:v>
                </c:pt>
                <c:pt idx="167">
                  <c:v>1.1200000000000001</c:v>
                </c:pt>
                <c:pt idx="168">
                  <c:v>1.07</c:v>
                </c:pt>
                <c:pt idx="169">
                  <c:v>1.04</c:v>
                </c:pt>
                <c:pt idx="172">
                  <c:v>1.1599999999999999</c:v>
                </c:pt>
                <c:pt idx="173">
                  <c:v>1.1200000000000001</c:v>
                </c:pt>
                <c:pt idx="174">
                  <c:v>3.5849700000000002</c:v>
                </c:pt>
                <c:pt idx="175">
                  <c:v>6.0849279999999997</c:v>
                </c:pt>
                <c:pt idx="176">
                  <c:v>3.388039</c:v>
                </c:pt>
                <c:pt idx="177">
                  <c:v>3.4666450000000002</c:v>
                </c:pt>
                <c:pt idx="178">
                  <c:v>2.36</c:v>
                </c:pt>
                <c:pt idx="179">
                  <c:v>2.36</c:v>
                </c:pt>
                <c:pt idx="180">
                  <c:v>2.2799999999999998</c:v>
                </c:pt>
                <c:pt idx="181">
                  <c:v>2.16</c:v>
                </c:pt>
                <c:pt idx="182">
                  <c:v>2.27</c:v>
                </c:pt>
                <c:pt idx="183">
                  <c:v>2.2999999999999998</c:v>
                </c:pt>
                <c:pt idx="184">
                  <c:v>2.2200000000000002</c:v>
                </c:pt>
                <c:pt idx="185">
                  <c:v>2.0499999999999998</c:v>
                </c:pt>
                <c:pt idx="186">
                  <c:v>3.68</c:v>
                </c:pt>
                <c:pt idx="187">
                  <c:v>1.44</c:v>
                </c:pt>
                <c:pt idx="188">
                  <c:v>1.58</c:v>
                </c:pt>
                <c:pt idx="189">
                  <c:v>1.3</c:v>
                </c:pt>
                <c:pt idx="190">
                  <c:v>1.1100000000000001</c:v>
                </c:pt>
                <c:pt idx="191">
                  <c:v>1.1000000000000001</c:v>
                </c:pt>
                <c:pt idx="192">
                  <c:v>0.94</c:v>
                </c:pt>
                <c:pt idx="193">
                  <c:v>1.02</c:v>
                </c:pt>
                <c:pt idx="194">
                  <c:v>1.02</c:v>
                </c:pt>
                <c:pt idx="195">
                  <c:v>1.1200000000000001</c:v>
                </c:pt>
                <c:pt idx="196">
                  <c:v>1.1100000000000001</c:v>
                </c:pt>
                <c:pt idx="197">
                  <c:v>1.1200000000000001</c:v>
                </c:pt>
                <c:pt idx="198">
                  <c:v>2.8</c:v>
                </c:pt>
                <c:pt idx="199">
                  <c:v>6.98</c:v>
                </c:pt>
                <c:pt idx="200">
                  <c:v>4.49</c:v>
                </c:pt>
                <c:pt idx="201">
                  <c:v>2.94</c:v>
                </c:pt>
                <c:pt idx="202">
                  <c:v>2.16</c:v>
                </c:pt>
                <c:pt idx="203">
                  <c:v>1.78</c:v>
                </c:pt>
                <c:pt idx="204">
                  <c:v>1.97</c:v>
                </c:pt>
                <c:pt idx="205">
                  <c:v>2.4700000000000002</c:v>
                </c:pt>
                <c:pt idx="206">
                  <c:v>2.33</c:v>
                </c:pt>
                <c:pt idx="207">
                  <c:v>2.08</c:v>
                </c:pt>
                <c:pt idx="208">
                  <c:v>2.0099999999999998</c:v>
                </c:pt>
                <c:pt idx="209">
                  <c:v>2.2999999999999998</c:v>
                </c:pt>
                <c:pt idx="210">
                  <c:v>3.21</c:v>
                </c:pt>
                <c:pt idx="211">
                  <c:v>2.69</c:v>
                </c:pt>
                <c:pt idx="212">
                  <c:v>2.38</c:v>
                </c:pt>
                <c:pt idx="213">
                  <c:v>1.54</c:v>
                </c:pt>
                <c:pt idx="214">
                  <c:v>1.23</c:v>
                </c:pt>
                <c:pt idx="215">
                  <c:v>1.25</c:v>
                </c:pt>
                <c:pt idx="216">
                  <c:v>1.3</c:v>
                </c:pt>
                <c:pt idx="217">
                  <c:v>1</c:v>
                </c:pt>
                <c:pt idx="218">
                  <c:v>1.06</c:v>
                </c:pt>
                <c:pt idx="219">
                  <c:v>1.19</c:v>
                </c:pt>
                <c:pt idx="220">
                  <c:v>1.0900000000000001</c:v>
                </c:pt>
                <c:pt idx="221">
                  <c:v>1.1000000000000001</c:v>
                </c:pt>
                <c:pt idx="222">
                  <c:v>1.22</c:v>
                </c:pt>
                <c:pt idx="223">
                  <c:v>2</c:v>
                </c:pt>
                <c:pt idx="224">
                  <c:v>2.44</c:v>
                </c:pt>
                <c:pt idx="225">
                  <c:v>2.58</c:v>
                </c:pt>
                <c:pt idx="226">
                  <c:v>1.9</c:v>
                </c:pt>
                <c:pt idx="227">
                  <c:v>1.81</c:v>
                </c:pt>
                <c:pt idx="228">
                  <c:v>1.85</c:v>
                </c:pt>
                <c:pt idx="229">
                  <c:v>2.1800000000000002</c:v>
                </c:pt>
                <c:pt idx="230">
                  <c:v>2.19</c:v>
                </c:pt>
                <c:pt idx="231">
                  <c:v>1.92</c:v>
                </c:pt>
                <c:pt idx="232">
                  <c:v>1.88</c:v>
                </c:pt>
                <c:pt idx="233">
                  <c:v>1.94</c:v>
                </c:pt>
                <c:pt idx="234">
                  <c:v>3.4</c:v>
                </c:pt>
                <c:pt idx="235">
                  <c:v>1.73</c:v>
                </c:pt>
                <c:pt idx="236">
                  <c:v>1.29</c:v>
                </c:pt>
                <c:pt idx="237">
                  <c:v>1.25</c:v>
                </c:pt>
                <c:pt idx="238">
                  <c:v>1.1299999999999999</c:v>
                </c:pt>
                <c:pt idx="239">
                  <c:v>1.18</c:v>
                </c:pt>
                <c:pt idx="240">
                  <c:v>1.18</c:v>
                </c:pt>
                <c:pt idx="241">
                  <c:v>1.18</c:v>
                </c:pt>
                <c:pt idx="242">
                  <c:v>1.07</c:v>
                </c:pt>
                <c:pt idx="243">
                  <c:v>1</c:v>
                </c:pt>
                <c:pt idx="244">
                  <c:v>1.08</c:v>
                </c:pt>
                <c:pt idx="245">
                  <c:v>1.29</c:v>
                </c:pt>
                <c:pt idx="246">
                  <c:v>1.96</c:v>
                </c:pt>
                <c:pt idx="247">
                  <c:v>8.49</c:v>
                </c:pt>
                <c:pt idx="248">
                  <c:v>6.3</c:v>
                </c:pt>
                <c:pt idx="249">
                  <c:v>3.35</c:v>
                </c:pt>
                <c:pt idx="250">
                  <c:v>2.9</c:v>
                </c:pt>
                <c:pt idx="251">
                  <c:v>2.4</c:v>
                </c:pt>
                <c:pt idx="252">
                  <c:v>2.14</c:v>
                </c:pt>
                <c:pt idx="253">
                  <c:v>2.04</c:v>
                </c:pt>
                <c:pt idx="254">
                  <c:v>2.5099999999999998</c:v>
                </c:pt>
                <c:pt idx="255">
                  <c:v>2.21</c:v>
                </c:pt>
                <c:pt idx="256">
                  <c:v>2.04</c:v>
                </c:pt>
                <c:pt idx="257">
                  <c:v>1.95</c:v>
                </c:pt>
                <c:pt idx="258">
                  <c:v>2.31</c:v>
                </c:pt>
                <c:pt idx="259">
                  <c:v>1.63</c:v>
                </c:pt>
                <c:pt idx="260">
                  <c:v>1.55</c:v>
                </c:pt>
                <c:pt idx="261">
                  <c:v>1.25</c:v>
                </c:pt>
                <c:pt idx="262">
                  <c:v>1.1599999999999999</c:v>
                </c:pt>
                <c:pt idx="263">
                  <c:v>1.1200000000000001</c:v>
                </c:pt>
                <c:pt idx="264">
                  <c:v>0.97</c:v>
                </c:pt>
                <c:pt idx="265">
                  <c:v>1.19</c:v>
                </c:pt>
                <c:pt idx="266">
                  <c:v>1</c:v>
                </c:pt>
                <c:pt idx="267">
                  <c:v>1.01</c:v>
                </c:pt>
                <c:pt idx="268">
                  <c:v>0.91</c:v>
                </c:pt>
                <c:pt idx="269">
                  <c:v>1.1000000000000001</c:v>
                </c:pt>
                <c:pt idx="270">
                  <c:v>1.28</c:v>
                </c:pt>
                <c:pt idx="271">
                  <c:v>3.75</c:v>
                </c:pt>
                <c:pt idx="272">
                  <c:v>3.78</c:v>
                </c:pt>
                <c:pt idx="273">
                  <c:v>2.68</c:v>
                </c:pt>
                <c:pt idx="274">
                  <c:v>1.85</c:v>
                </c:pt>
                <c:pt idx="275">
                  <c:v>1.74</c:v>
                </c:pt>
                <c:pt idx="276">
                  <c:v>1.62</c:v>
                </c:pt>
                <c:pt idx="277">
                  <c:v>1.66</c:v>
                </c:pt>
                <c:pt idx="278">
                  <c:v>1.61</c:v>
                </c:pt>
                <c:pt idx="279">
                  <c:v>1.33</c:v>
                </c:pt>
                <c:pt idx="280">
                  <c:v>1.5</c:v>
                </c:pt>
                <c:pt idx="281">
                  <c:v>1.42</c:v>
                </c:pt>
                <c:pt idx="282">
                  <c:v>1.2</c:v>
                </c:pt>
                <c:pt idx="283">
                  <c:v>1.1000000000000001</c:v>
                </c:pt>
                <c:pt idx="284">
                  <c:v>1.07</c:v>
                </c:pt>
                <c:pt idx="285">
                  <c:v>1.05</c:v>
                </c:pt>
                <c:pt idx="286">
                  <c:v>1.02</c:v>
                </c:pt>
                <c:pt idx="287">
                  <c:v>1.1599999999999999</c:v>
                </c:pt>
                <c:pt idx="288">
                  <c:v>1.08</c:v>
                </c:pt>
                <c:pt idx="289">
                  <c:v>1.02</c:v>
                </c:pt>
                <c:pt idx="290">
                  <c:v>1.07</c:v>
                </c:pt>
                <c:pt idx="291">
                  <c:v>1.17</c:v>
                </c:pt>
                <c:pt idx="292">
                  <c:v>1.0900000000000001</c:v>
                </c:pt>
                <c:pt idx="293">
                  <c:v>1.08</c:v>
                </c:pt>
                <c:pt idx="294">
                  <c:v>1.28</c:v>
                </c:pt>
                <c:pt idx="295">
                  <c:v>1.74</c:v>
                </c:pt>
                <c:pt idx="296">
                  <c:v>1.84</c:v>
                </c:pt>
                <c:pt idx="297">
                  <c:v>1.48</c:v>
                </c:pt>
                <c:pt idx="298">
                  <c:v>1.63</c:v>
                </c:pt>
                <c:pt idx="299">
                  <c:v>1.53</c:v>
                </c:pt>
                <c:pt idx="300">
                  <c:v>1.48</c:v>
                </c:pt>
                <c:pt idx="301">
                  <c:v>1.48</c:v>
                </c:pt>
                <c:pt idx="302">
                  <c:v>1.27</c:v>
                </c:pt>
                <c:pt idx="303">
                  <c:v>1.39</c:v>
                </c:pt>
                <c:pt idx="304">
                  <c:v>1.27</c:v>
                </c:pt>
                <c:pt idx="305">
                  <c:v>1.23</c:v>
                </c:pt>
                <c:pt idx="306">
                  <c:v>1.07</c:v>
                </c:pt>
                <c:pt idx="307">
                  <c:v>1.1000000000000001</c:v>
                </c:pt>
                <c:pt idx="308">
                  <c:v>1.04</c:v>
                </c:pt>
                <c:pt idx="309">
                  <c:v>1.0900000000000001</c:v>
                </c:pt>
                <c:pt idx="310">
                  <c:v>1.1299999999999999</c:v>
                </c:pt>
                <c:pt idx="311">
                  <c:v>1.1200000000000001</c:v>
                </c:pt>
                <c:pt idx="312">
                  <c:v>1.17</c:v>
                </c:pt>
                <c:pt idx="313">
                  <c:v>1.18</c:v>
                </c:pt>
                <c:pt idx="314">
                  <c:v>1.01</c:v>
                </c:pt>
                <c:pt idx="315">
                  <c:v>1.01</c:v>
                </c:pt>
                <c:pt idx="316">
                  <c:v>1.24</c:v>
                </c:pt>
                <c:pt idx="317">
                  <c:v>1.1100000000000001</c:v>
                </c:pt>
                <c:pt idx="318">
                  <c:v>1.21</c:v>
                </c:pt>
                <c:pt idx="319">
                  <c:v>1.74</c:v>
                </c:pt>
                <c:pt idx="320">
                  <c:v>2.96</c:v>
                </c:pt>
                <c:pt idx="321">
                  <c:v>2.85</c:v>
                </c:pt>
                <c:pt idx="322">
                  <c:v>2.5299999999999998</c:v>
                </c:pt>
                <c:pt idx="323">
                  <c:v>2.2400000000000002</c:v>
                </c:pt>
                <c:pt idx="324">
                  <c:v>1.59</c:v>
                </c:pt>
                <c:pt idx="325">
                  <c:v>2.12</c:v>
                </c:pt>
                <c:pt idx="326">
                  <c:v>1.92</c:v>
                </c:pt>
                <c:pt idx="327">
                  <c:v>1.89</c:v>
                </c:pt>
                <c:pt idx="328">
                  <c:v>1.84</c:v>
                </c:pt>
                <c:pt idx="329">
                  <c:v>1.98</c:v>
                </c:pt>
                <c:pt idx="330">
                  <c:v>3.49</c:v>
                </c:pt>
                <c:pt idx="331">
                  <c:v>1.55</c:v>
                </c:pt>
                <c:pt idx="332">
                  <c:v>1.25</c:v>
                </c:pt>
                <c:pt idx="333">
                  <c:v>1.28</c:v>
                </c:pt>
                <c:pt idx="334">
                  <c:v>1.08</c:v>
                </c:pt>
                <c:pt idx="335">
                  <c:v>1.07</c:v>
                </c:pt>
                <c:pt idx="336">
                  <c:v>0.96</c:v>
                </c:pt>
                <c:pt idx="337">
                  <c:v>1.06</c:v>
                </c:pt>
                <c:pt idx="338">
                  <c:v>1.04</c:v>
                </c:pt>
                <c:pt idx="339">
                  <c:v>1.22</c:v>
                </c:pt>
                <c:pt idx="340">
                  <c:v>1.08</c:v>
                </c:pt>
                <c:pt idx="341">
                  <c:v>1.1599999999999999</c:v>
                </c:pt>
                <c:pt idx="342">
                  <c:v>1.1100000000000001</c:v>
                </c:pt>
                <c:pt idx="343">
                  <c:v>1.96</c:v>
                </c:pt>
                <c:pt idx="344">
                  <c:v>3.7</c:v>
                </c:pt>
                <c:pt idx="345">
                  <c:v>3.37</c:v>
                </c:pt>
                <c:pt idx="346">
                  <c:v>2.68</c:v>
                </c:pt>
                <c:pt idx="347">
                  <c:v>2.34</c:v>
                </c:pt>
                <c:pt idx="348">
                  <c:v>2</c:v>
                </c:pt>
                <c:pt idx="349">
                  <c:v>2.4500000000000002</c:v>
                </c:pt>
                <c:pt idx="350">
                  <c:v>1.88</c:v>
                </c:pt>
                <c:pt idx="351">
                  <c:v>1.91</c:v>
                </c:pt>
                <c:pt idx="352">
                  <c:v>1.89</c:v>
                </c:pt>
                <c:pt idx="353">
                  <c:v>2.25</c:v>
                </c:pt>
                <c:pt idx="354">
                  <c:v>3.46</c:v>
                </c:pt>
                <c:pt idx="355">
                  <c:v>2.0099999999999998</c:v>
                </c:pt>
                <c:pt idx="356">
                  <c:v>1.7</c:v>
                </c:pt>
                <c:pt idx="357">
                  <c:v>1.43</c:v>
                </c:pt>
                <c:pt idx="358">
                  <c:v>1.1399999999999999</c:v>
                </c:pt>
                <c:pt idx="359">
                  <c:v>1.04</c:v>
                </c:pt>
                <c:pt idx="360">
                  <c:v>1.02</c:v>
                </c:pt>
                <c:pt idx="361">
                  <c:v>1.08</c:v>
                </c:pt>
                <c:pt idx="362">
                  <c:v>1.1299999999999999</c:v>
                </c:pt>
                <c:pt idx="363">
                  <c:v>1.1599999999999999</c:v>
                </c:pt>
                <c:pt idx="364">
                  <c:v>1.1599999999999999</c:v>
                </c:pt>
                <c:pt idx="365">
                  <c:v>1.07</c:v>
                </c:pt>
                <c:pt idx="366">
                  <c:v>1.18</c:v>
                </c:pt>
                <c:pt idx="367">
                  <c:v>2.06</c:v>
                </c:pt>
                <c:pt idx="368">
                  <c:v>2.38</c:v>
                </c:pt>
                <c:pt idx="369">
                  <c:v>2.95</c:v>
                </c:pt>
                <c:pt idx="370">
                  <c:v>3.39</c:v>
                </c:pt>
                <c:pt idx="371">
                  <c:v>2.74</c:v>
                </c:pt>
                <c:pt idx="372">
                  <c:v>2.2799999999999998</c:v>
                </c:pt>
                <c:pt idx="373">
                  <c:v>2.38</c:v>
                </c:pt>
                <c:pt idx="374">
                  <c:v>2.3199999999999998</c:v>
                </c:pt>
                <c:pt idx="375">
                  <c:v>2.1800000000000002</c:v>
                </c:pt>
                <c:pt idx="376">
                  <c:v>2.12</c:v>
                </c:pt>
                <c:pt idx="377">
                  <c:v>1.95</c:v>
                </c:pt>
                <c:pt idx="378">
                  <c:v>3.18</c:v>
                </c:pt>
                <c:pt idx="379">
                  <c:v>2.38</c:v>
                </c:pt>
                <c:pt idx="380">
                  <c:v>1.34</c:v>
                </c:pt>
                <c:pt idx="381">
                  <c:v>1.33</c:v>
                </c:pt>
                <c:pt idx="382">
                  <c:v>1.02</c:v>
                </c:pt>
                <c:pt idx="383">
                  <c:v>1.1499999999999999</c:v>
                </c:pt>
                <c:pt idx="384">
                  <c:v>1.28</c:v>
                </c:pt>
                <c:pt idx="385">
                  <c:v>1.01</c:v>
                </c:pt>
                <c:pt idx="386">
                  <c:v>1.18</c:v>
                </c:pt>
                <c:pt idx="387">
                  <c:v>1.06</c:v>
                </c:pt>
                <c:pt idx="388">
                  <c:v>1.06</c:v>
                </c:pt>
                <c:pt idx="389">
                  <c:v>1.06</c:v>
                </c:pt>
                <c:pt idx="390">
                  <c:v>1.1100000000000001</c:v>
                </c:pt>
                <c:pt idx="391">
                  <c:v>1.55</c:v>
                </c:pt>
                <c:pt idx="392">
                  <c:v>2.4700000000000002</c:v>
                </c:pt>
                <c:pt idx="393">
                  <c:v>2.54</c:v>
                </c:pt>
                <c:pt idx="394">
                  <c:v>2.46</c:v>
                </c:pt>
                <c:pt idx="395">
                  <c:v>2.3815930000000001</c:v>
                </c:pt>
                <c:pt idx="396">
                  <c:v>2.4793509999999999</c:v>
                </c:pt>
                <c:pt idx="397">
                  <c:v>2.42</c:v>
                </c:pt>
                <c:pt idx="398">
                  <c:v>2.31</c:v>
                </c:pt>
                <c:pt idx="399">
                  <c:v>1.91</c:v>
                </c:pt>
                <c:pt idx="400">
                  <c:v>2.1</c:v>
                </c:pt>
                <c:pt idx="401">
                  <c:v>1.77</c:v>
                </c:pt>
                <c:pt idx="402">
                  <c:v>3.11</c:v>
                </c:pt>
                <c:pt idx="403">
                  <c:v>1.78</c:v>
                </c:pt>
                <c:pt idx="404">
                  <c:v>1.63</c:v>
                </c:pt>
                <c:pt idx="405">
                  <c:v>1.1499999999999999</c:v>
                </c:pt>
                <c:pt idx="406">
                  <c:v>1.1100000000000001</c:v>
                </c:pt>
                <c:pt idx="407">
                  <c:v>1.1200000000000001</c:v>
                </c:pt>
                <c:pt idx="408">
                  <c:v>1.1000000000000001</c:v>
                </c:pt>
                <c:pt idx="409">
                  <c:v>1.06</c:v>
                </c:pt>
                <c:pt idx="410">
                  <c:v>1.23</c:v>
                </c:pt>
                <c:pt idx="411">
                  <c:v>0.97</c:v>
                </c:pt>
                <c:pt idx="412">
                  <c:v>1.1399999999999999</c:v>
                </c:pt>
                <c:pt idx="413">
                  <c:v>1.1299999999999999</c:v>
                </c:pt>
                <c:pt idx="414">
                  <c:v>1.08</c:v>
                </c:pt>
                <c:pt idx="415">
                  <c:v>1.63</c:v>
                </c:pt>
                <c:pt idx="416">
                  <c:v>2.2599999999999998</c:v>
                </c:pt>
                <c:pt idx="417">
                  <c:v>2.44</c:v>
                </c:pt>
                <c:pt idx="418">
                  <c:v>2.2599999999999998</c:v>
                </c:pt>
                <c:pt idx="419">
                  <c:v>2.0499999999999998</c:v>
                </c:pt>
                <c:pt idx="420">
                  <c:v>2.2400000000000002</c:v>
                </c:pt>
                <c:pt idx="421">
                  <c:v>2.1800000000000002</c:v>
                </c:pt>
                <c:pt idx="422">
                  <c:v>2.14</c:v>
                </c:pt>
                <c:pt idx="423">
                  <c:v>1.86</c:v>
                </c:pt>
                <c:pt idx="424">
                  <c:v>1.9</c:v>
                </c:pt>
                <c:pt idx="425">
                  <c:v>1.99</c:v>
                </c:pt>
                <c:pt idx="426">
                  <c:v>3.7</c:v>
                </c:pt>
                <c:pt idx="427">
                  <c:v>1.85</c:v>
                </c:pt>
                <c:pt idx="428">
                  <c:v>1.38</c:v>
                </c:pt>
                <c:pt idx="429">
                  <c:v>1.53</c:v>
                </c:pt>
                <c:pt idx="430">
                  <c:v>1.22</c:v>
                </c:pt>
                <c:pt idx="431">
                  <c:v>1.0900000000000001</c:v>
                </c:pt>
                <c:pt idx="432">
                  <c:v>1.17</c:v>
                </c:pt>
                <c:pt idx="433">
                  <c:v>1</c:v>
                </c:pt>
                <c:pt idx="434">
                  <c:v>1.06</c:v>
                </c:pt>
                <c:pt idx="435">
                  <c:v>1.07</c:v>
                </c:pt>
                <c:pt idx="436">
                  <c:v>1.05</c:v>
                </c:pt>
                <c:pt idx="437">
                  <c:v>0.97</c:v>
                </c:pt>
                <c:pt idx="438">
                  <c:v>1.18</c:v>
                </c:pt>
                <c:pt idx="439">
                  <c:v>1.45</c:v>
                </c:pt>
                <c:pt idx="440">
                  <c:v>1.87</c:v>
                </c:pt>
                <c:pt idx="441">
                  <c:v>1.97</c:v>
                </c:pt>
                <c:pt idx="442">
                  <c:v>1.82</c:v>
                </c:pt>
                <c:pt idx="443">
                  <c:v>2.02</c:v>
                </c:pt>
                <c:pt idx="444">
                  <c:v>1.82</c:v>
                </c:pt>
                <c:pt idx="445">
                  <c:v>1.66</c:v>
                </c:pt>
                <c:pt idx="446">
                  <c:v>1.65</c:v>
                </c:pt>
                <c:pt idx="447">
                  <c:v>1.65</c:v>
                </c:pt>
                <c:pt idx="448">
                  <c:v>1.58</c:v>
                </c:pt>
                <c:pt idx="449">
                  <c:v>1.58</c:v>
                </c:pt>
                <c:pt idx="450">
                  <c:v>1.35</c:v>
                </c:pt>
                <c:pt idx="451">
                  <c:v>1.31</c:v>
                </c:pt>
                <c:pt idx="452">
                  <c:v>1.27</c:v>
                </c:pt>
                <c:pt idx="453">
                  <c:v>1.21</c:v>
                </c:pt>
                <c:pt idx="454">
                  <c:v>1.17</c:v>
                </c:pt>
                <c:pt idx="455">
                  <c:v>1.1399999999999999</c:v>
                </c:pt>
                <c:pt idx="456">
                  <c:v>1.1399999999999999</c:v>
                </c:pt>
                <c:pt idx="457">
                  <c:v>1.17</c:v>
                </c:pt>
                <c:pt idx="458">
                  <c:v>1.02</c:v>
                </c:pt>
                <c:pt idx="459">
                  <c:v>1.17</c:v>
                </c:pt>
                <c:pt idx="460">
                  <c:v>1.07</c:v>
                </c:pt>
                <c:pt idx="461">
                  <c:v>1.08</c:v>
                </c:pt>
                <c:pt idx="462">
                  <c:v>1.07</c:v>
                </c:pt>
                <c:pt idx="463">
                  <c:v>1.17</c:v>
                </c:pt>
                <c:pt idx="464">
                  <c:v>1.25</c:v>
                </c:pt>
                <c:pt idx="465">
                  <c:v>1.43</c:v>
                </c:pt>
                <c:pt idx="466">
                  <c:v>1.4</c:v>
                </c:pt>
                <c:pt idx="467">
                  <c:v>1.51</c:v>
                </c:pt>
                <c:pt idx="468">
                  <c:v>1.36</c:v>
                </c:pt>
                <c:pt idx="469">
                  <c:v>1.38</c:v>
                </c:pt>
                <c:pt idx="470">
                  <c:v>1.4</c:v>
                </c:pt>
                <c:pt idx="471">
                  <c:v>1.48</c:v>
                </c:pt>
                <c:pt idx="472">
                  <c:v>1.31</c:v>
                </c:pt>
                <c:pt idx="473">
                  <c:v>1.28</c:v>
                </c:pt>
                <c:pt idx="474">
                  <c:v>1.2</c:v>
                </c:pt>
                <c:pt idx="475">
                  <c:v>1.1399999999999999</c:v>
                </c:pt>
                <c:pt idx="476">
                  <c:v>1.21</c:v>
                </c:pt>
                <c:pt idx="477">
                  <c:v>1.21</c:v>
                </c:pt>
                <c:pt idx="478">
                  <c:v>1.1000000000000001</c:v>
                </c:pt>
                <c:pt idx="479">
                  <c:v>1.1499999999999999</c:v>
                </c:pt>
                <c:pt idx="480">
                  <c:v>1.1399999999999999</c:v>
                </c:pt>
                <c:pt idx="481">
                  <c:v>1.02</c:v>
                </c:pt>
                <c:pt idx="482">
                  <c:v>1.0900000000000001</c:v>
                </c:pt>
                <c:pt idx="483">
                  <c:v>1.17</c:v>
                </c:pt>
                <c:pt idx="484">
                  <c:v>1.07</c:v>
                </c:pt>
                <c:pt idx="485">
                  <c:v>1.04</c:v>
                </c:pt>
                <c:pt idx="486">
                  <c:v>1.48</c:v>
                </c:pt>
                <c:pt idx="487">
                  <c:v>4.9400000000000004</c:v>
                </c:pt>
                <c:pt idx="488">
                  <c:v>4.2</c:v>
                </c:pt>
                <c:pt idx="489">
                  <c:v>4.41</c:v>
                </c:pt>
                <c:pt idx="490">
                  <c:v>2.67</c:v>
                </c:pt>
                <c:pt idx="491">
                  <c:v>2.48</c:v>
                </c:pt>
                <c:pt idx="492">
                  <c:v>2.41</c:v>
                </c:pt>
                <c:pt idx="493">
                  <c:v>2.5499999999999998</c:v>
                </c:pt>
                <c:pt idx="494">
                  <c:v>2.16</c:v>
                </c:pt>
                <c:pt idx="495">
                  <c:v>2.12</c:v>
                </c:pt>
                <c:pt idx="496">
                  <c:v>2.27</c:v>
                </c:pt>
                <c:pt idx="497">
                  <c:v>2.09</c:v>
                </c:pt>
                <c:pt idx="498">
                  <c:v>2.34</c:v>
                </c:pt>
                <c:pt idx="499">
                  <c:v>1.58</c:v>
                </c:pt>
                <c:pt idx="500">
                  <c:v>1.71</c:v>
                </c:pt>
                <c:pt idx="501">
                  <c:v>1.21</c:v>
                </c:pt>
                <c:pt idx="502">
                  <c:v>1.05</c:v>
                </c:pt>
                <c:pt idx="503">
                  <c:v>1.07</c:v>
                </c:pt>
                <c:pt idx="504">
                  <c:v>1.08</c:v>
                </c:pt>
                <c:pt idx="505">
                  <c:v>1.32</c:v>
                </c:pt>
                <c:pt idx="506">
                  <c:v>1.29</c:v>
                </c:pt>
                <c:pt idx="507">
                  <c:v>1.1399999999999999</c:v>
                </c:pt>
                <c:pt idx="508">
                  <c:v>1.08</c:v>
                </c:pt>
                <c:pt idx="509">
                  <c:v>1.1399999999999999</c:v>
                </c:pt>
                <c:pt idx="510">
                  <c:v>1.1399999999999999</c:v>
                </c:pt>
                <c:pt idx="511">
                  <c:v>1.94</c:v>
                </c:pt>
                <c:pt idx="512">
                  <c:v>2.75</c:v>
                </c:pt>
                <c:pt idx="513">
                  <c:v>2.2999999999999998</c:v>
                </c:pt>
                <c:pt idx="514">
                  <c:v>2.0699999999999998</c:v>
                </c:pt>
                <c:pt idx="515">
                  <c:v>1.94</c:v>
                </c:pt>
                <c:pt idx="516">
                  <c:v>2</c:v>
                </c:pt>
                <c:pt idx="517">
                  <c:v>2.21</c:v>
                </c:pt>
                <c:pt idx="518">
                  <c:v>2.04</c:v>
                </c:pt>
                <c:pt idx="519">
                  <c:v>1.89</c:v>
                </c:pt>
                <c:pt idx="520">
                  <c:v>1.94</c:v>
                </c:pt>
                <c:pt idx="521">
                  <c:v>2.04</c:v>
                </c:pt>
                <c:pt idx="522">
                  <c:v>2.57</c:v>
                </c:pt>
                <c:pt idx="523">
                  <c:v>1.53</c:v>
                </c:pt>
                <c:pt idx="524">
                  <c:v>1.49</c:v>
                </c:pt>
                <c:pt idx="525">
                  <c:v>1.24</c:v>
                </c:pt>
                <c:pt idx="526">
                  <c:v>1.07</c:v>
                </c:pt>
                <c:pt idx="527">
                  <c:v>1.1299999999999999</c:v>
                </c:pt>
                <c:pt idx="528">
                  <c:v>1.1599999999999999</c:v>
                </c:pt>
                <c:pt idx="529">
                  <c:v>1.1299999999999999</c:v>
                </c:pt>
                <c:pt idx="530">
                  <c:v>1.17</c:v>
                </c:pt>
                <c:pt idx="531">
                  <c:v>1.17</c:v>
                </c:pt>
                <c:pt idx="532">
                  <c:v>1.18</c:v>
                </c:pt>
                <c:pt idx="533">
                  <c:v>1.18</c:v>
                </c:pt>
                <c:pt idx="534">
                  <c:v>1.25</c:v>
                </c:pt>
                <c:pt idx="535">
                  <c:v>2.21</c:v>
                </c:pt>
                <c:pt idx="536">
                  <c:v>2.4700000000000002</c:v>
                </c:pt>
                <c:pt idx="537">
                  <c:v>2.65</c:v>
                </c:pt>
                <c:pt idx="538">
                  <c:v>2.36</c:v>
                </c:pt>
                <c:pt idx="539">
                  <c:v>2.0699999999999998</c:v>
                </c:pt>
                <c:pt idx="540">
                  <c:v>2.2000000000000002</c:v>
                </c:pt>
                <c:pt idx="541">
                  <c:v>2.08</c:v>
                </c:pt>
                <c:pt idx="542">
                  <c:v>1.96</c:v>
                </c:pt>
                <c:pt idx="543">
                  <c:v>1.99</c:v>
                </c:pt>
                <c:pt idx="544">
                  <c:v>2.0699999999999998</c:v>
                </c:pt>
                <c:pt idx="545">
                  <c:v>2.58</c:v>
                </c:pt>
                <c:pt idx="546">
                  <c:v>2.44</c:v>
                </c:pt>
                <c:pt idx="547">
                  <c:v>1.69</c:v>
                </c:pt>
                <c:pt idx="548">
                  <c:v>1.27</c:v>
                </c:pt>
                <c:pt idx="549">
                  <c:v>1.25</c:v>
                </c:pt>
                <c:pt idx="550">
                  <c:v>1.29</c:v>
                </c:pt>
                <c:pt idx="551">
                  <c:v>1.19</c:v>
                </c:pt>
                <c:pt idx="552">
                  <c:v>1.18</c:v>
                </c:pt>
                <c:pt idx="553">
                  <c:v>1.33</c:v>
                </c:pt>
                <c:pt idx="554">
                  <c:v>1.08</c:v>
                </c:pt>
                <c:pt idx="555">
                  <c:v>1.1399999999999999</c:v>
                </c:pt>
                <c:pt idx="556">
                  <c:v>1.1299999999999999</c:v>
                </c:pt>
                <c:pt idx="557">
                  <c:v>1.17</c:v>
                </c:pt>
                <c:pt idx="558">
                  <c:v>1.2</c:v>
                </c:pt>
                <c:pt idx="559">
                  <c:v>1.39</c:v>
                </c:pt>
                <c:pt idx="560">
                  <c:v>2.11</c:v>
                </c:pt>
                <c:pt idx="561">
                  <c:v>1.77</c:v>
                </c:pt>
                <c:pt idx="562">
                  <c:v>1.85</c:v>
                </c:pt>
                <c:pt idx="563">
                  <c:v>1.83</c:v>
                </c:pt>
                <c:pt idx="564">
                  <c:v>1.89</c:v>
                </c:pt>
                <c:pt idx="565">
                  <c:v>1.9</c:v>
                </c:pt>
                <c:pt idx="566">
                  <c:v>1.54</c:v>
                </c:pt>
                <c:pt idx="567">
                  <c:v>1.72</c:v>
                </c:pt>
                <c:pt idx="568">
                  <c:v>1.63</c:v>
                </c:pt>
                <c:pt idx="569">
                  <c:v>1.46</c:v>
                </c:pt>
                <c:pt idx="570">
                  <c:v>1.29</c:v>
                </c:pt>
                <c:pt idx="571">
                  <c:v>1.24</c:v>
                </c:pt>
                <c:pt idx="572">
                  <c:v>1.28</c:v>
                </c:pt>
                <c:pt idx="573">
                  <c:v>1.29</c:v>
                </c:pt>
                <c:pt idx="574">
                  <c:v>1.27</c:v>
                </c:pt>
                <c:pt idx="575">
                  <c:v>1.25</c:v>
                </c:pt>
                <c:pt idx="576">
                  <c:v>1.21</c:v>
                </c:pt>
                <c:pt idx="577">
                  <c:v>1.1200000000000001</c:v>
                </c:pt>
                <c:pt idx="578">
                  <c:v>1.1299999999999999</c:v>
                </c:pt>
                <c:pt idx="579">
                  <c:v>1.19</c:v>
                </c:pt>
                <c:pt idx="580">
                  <c:v>1.2786169999999999</c:v>
                </c:pt>
                <c:pt idx="581">
                  <c:v>1.2148669999999999</c:v>
                </c:pt>
                <c:pt idx="582">
                  <c:v>1.1624300000000001</c:v>
                </c:pt>
                <c:pt idx="583">
                  <c:v>1.3538539999999999</c:v>
                </c:pt>
                <c:pt idx="584">
                  <c:v>1.099801</c:v>
                </c:pt>
                <c:pt idx="585">
                  <c:v>1.328462</c:v>
                </c:pt>
                <c:pt idx="586">
                  <c:v>1.263927</c:v>
                </c:pt>
                <c:pt idx="587">
                  <c:v>1.233582</c:v>
                </c:pt>
                <c:pt idx="588">
                  <c:v>1.194485</c:v>
                </c:pt>
                <c:pt idx="589">
                  <c:v>1.5981540000000001</c:v>
                </c:pt>
                <c:pt idx="590">
                  <c:v>1.366622</c:v>
                </c:pt>
                <c:pt idx="591">
                  <c:v>1.25345</c:v>
                </c:pt>
                <c:pt idx="592">
                  <c:v>1.172129</c:v>
                </c:pt>
                <c:pt idx="593">
                  <c:v>1.1337870000000001</c:v>
                </c:pt>
                <c:pt idx="594">
                  <c:v>1.127373</c:v>
                </c:pt>
                <c:pt idx="595">
                  <c:v>1.0274399999999999</c:v>
                </c:pt>
                <c:pt idx="596">
                  <c:v>1.1937169999999999</c:v>
                </c:pt>
                <c:pt idx="597">
                  <c:v>0.97701000000000005</c:v>
                </c:pt>
                <c:pt idx="598">
                  <c:v>1.0523309999999999</c:v>
                </c:pt>
                <c:pt idx="599">
                  <c:v>1.116913</c:v>
                </c:pt>
                <c:pt idx="600">
                  <c:v>1.02738</c:v>
                </c:pt>
                <c:pt idx="601">
                  <c:v>1.2221709999999999</c:v>
                </c:pt>
                <c:pt idx="602">
                  <c:v>1.0486009999999999</c:v>
                </c:pt>
                <c:pt idx="603">
                  <c:v>1.1173230000000001</c:v>
                </c:pt>
                <c:pt idx="604">
                  <c:v>1.000181</c:v>
                </c:pt>
                <c:pt idx="605">
                  <c:v>1.372009</c:v>
                </c:pt>
                <c:pt idx="606">
                  <c:v>1.299493</c:v>
                </c:pt>
                <c:pt idx="607">
                  <c:v>2.606522</c:v>
                </c:pt>
                <c:pt idx="608">
                  <c:v>3.1163720000000001</c:v>
                </c:pt>
                <c:pt idx="609">
                  <c:v>2.218353</c:v>
                </c:pt>
                <c:pt idx="610">
                  <c:v>1.6444099999999999</c:v>
                </c:pt>
                <c:pt idx="611">
                  <c:v>1.565671</c:v>
                </c:pt>
                <c:pt idx="612">
                  <c:v>1.387659</c:v>
                </c:pt>
                <c:pt idx="613">
                  <c:v>1.4645140000000001</c:v>
                </c:pt>
                <c:pt idx="614">
                  <c:v>1.478925</c:v>
                </c:pt>
                <c:pt idx="615">
                  <c:v>1.4012819999999999</c:v>
                </c:pt>
                <c:pt idx="616">
                  <c:v>1.2610319999999999</c:v>
                </c:pt>
                <c:pt idx="617">
                  <c:v>1.2938229999999999</c:v>
                </c:pt>
                <c:pt idx="618">
                  <c:v>1.0701909999999999</c:v>
                </c:pt>
                <c:pt idx="619">
                  <c:v>1.1582030000000001</c:v>
                </c:pt>
                <c:pt idx="620">
                  <c:v>1.2536020000000001</c:v>
                </c:pt>
                <c:pt idx="621">
                  <c:v>1.1358870000000001</c:v>
                </c:pt>
                <c:pt idx="622">
                  <c:v>1.1476329999999999</c:v>
                </c:pt>
                <c:pt idx="623">
                  <c:v>1.0617650000000001</c:v>
                </c:pt>
                <c:pt idx="624">
                  <c:v>1.0912409999999999</c:v>
                </c:pt>
                <c:pt idx="625">
                  <c:v>1.3327180000000001</c:v>
                </c:pt>
                <c:pt idx="626">
                  <c:v>1.0773820000000001</c:v>
                </c:pt>
                <c:pt idx="627">
                  <c:v>1.2722</c:v>
                </c:pt>
                <c:pt idx="628">
                  <c:v>1.007706</c:v>
                </c:pt>
                <c:pt idx="629">
                  <c:v>1.104733</c:v>
                </c:pt>
                <c:pt idx="630">
                  <c:v>1.0898110000000001</c:v>
                </c:pt>
                <c:pt idx="631">
                  <c:v>1.754437</c:v>
                </c:pt>
                <c:pt idx="632">
                  <c:v>2.2874469999999998</c:v>
                </c:pt>
                <c:pt idx="633">
                  <c:v>1.3380879999999999</c:v>
                </c:pt>
                <c:pt idx="634">
                  <c:v>1.4780720000000001</c:v>
                </c:pt>
                <c:pt idx="635">
                  <c:v>1.2234290000000001</c:v>
                </c:pt>
                <c:pt idx="636">
                  <c:v>1.2164919999999999</c:v>
                </c:pt>
                <c:pt idx="637">
                  <c:v>1.4364319999999999</c:v>
                </c:pt>
                <c:pt idx="638">
                  <c:v>1.509225</c:v>
                </c:pt>
                <c:pt idx="639">
                  <c:v>1.1793180000000001</c:v>
                </c:pt>
                <c:pt idx="640">
                  <c:v>1.824557</c:v>
                </c:pt>
                <c:pt idx="641">
                  <c:v>0.998081</c:v>
                </c:pt>
                <c:pt idx="642">
                  <c:v>1.2735000000000001</c:v>
                </c:pt>
                <c:pt idx="643">
                  <c:v>1.12479</c:v>
                </c:pt>
                <c:pt idx="644">
                  <c:v>1.1218429999999999</c:v>
                </c:pt>
                <c:pt idx="645">
                  <c:v>1.437376</c:v>
                </c:pt>
                <c:pt idx="646">
                  <c:v>1.150663</c:v>
                </c:pt>
                <c:pt idx="647">
                  <c:v>1.1211070000000001</c:v>
                </c:pt>
                <c:pt idx="648">
                  <c:v>1.0750500000000001</c:v>
                </c:pt>
                <c:pt idx="649">
                  <c:v>1.224704</c:v>
                </c:pt>
                <c:pt idx="650">
                  <c:v>0.98053100000000004</c:v>
                </c:pt>
                <c:pt idx="651">
                  <c:v>1.0728960000000001</c:v>
                </c:pt>
                <c:pt idx="652">
                  <c:v>0.89114000000000004</c:v>
                </c:pt>
                <c:pt idx="653">
                  <c:v>1.026745</c:v>
                </c:pt>
                <c:pt idx="654">
                  <c:v>1.3239719999999999</c:v>
                </c:pt>
                <c:pt idx="655">
                  <c:v>4.3899150000000002</c:v>
                </c:pt>
                <c:pt idx="656">
                  <c:v>2.6146760000000002</c:v>
                </c:pt>
                <c:pt idx="657">
                  <c:v>2.4170039999999999</c:v>
                </c:pt>
                <c:pt idx="658">
                  <c:v>1.87</c:v>
                </c:pt>
                <c:pt idx="659">
                  <c:v>1.86</c:v>
                </c:pt>
                <c:pt idx="660">
                  <c:v>2.17</c:v>
                </c:pt>
                <c:pt idx="661">
                  <c:v>2.08</c:v>
                </c:pt>
                <c:pt idx="662">
                  <c:v>1.81</c:v>
                </c:pt>
                <c:pt idx="663">
                  <c:v>1.84</c:v>
                </c:pt>
                <c:pt idx="664">
                  <c:v>1.86</c:v>
                </c:pt>
                <c:pt idx="665">
                  <c:v>1.94</c:v>
                </c:pt>
                <c:pt idx="666">
                  <c:v>1.91</c:v>
                </c:pt>
                <c:pt idx="667">
                  <c:v>1.26</c:v>
                </c:pt>
                <c:pt idx="668">
                  <c:v>1.34</c:v>
                </c:pt>
                <c:pt idx="669">
                  <c:v>1.1499999999999999</c:v>
                </c:pt>
                <c:pt idx="670">
                  <c:v>1.1499999999999999</c:v>
                </c:pt>
                <c:pt idx="671">
                  <c:v>1.1000000000000001</c:v>
                </c:pt>
                <c:pt idx="672">
                  <c:v>0.83</c:v>
                </c:pt>
                <c:pt idx="673">
                  <c:v>1.17</c:v>
                </c:pt>
                <c:pt idx="674">
                  <c:v>1.06</c:v>
                </c:pt>
                <c:pt idx="675">
                  <c:v>0.95</c:v>
                </c:pt>
                <c:pt idx="676">
                  <c:v>1.1299999999999999</c:v>
                </c:pt>
                <c:pt idx="677">
                  <c:v>1.04</c:v>
                </c:pt>
                <c:pt idx="678">
                  <c:v>1.1399999999999999</c:v>
                </c:pt>
                <c:pt idx="679">
                  <c:v>3.47</c:v>
                </c:pt>
                <c:pt idx="680">
                  <c:v>3.7</c:v>
                </c:pt>
                <c:pt idx="681">
                  <c:v>2.29</c:v>
                </c:pt>
                <c:pt idx="682">
                  <c:v>2.12</c:v>
                </c:pt>
                <c:pt idx="683">
                  <c:v>2.06</c:v>
                </c:pt>
                <c:pt idx="684">
                  <c:v>1.94</c:v>
                </c:pt>
                <c:pt idx="685">
                  <c:v>1.96</c:v>
                </c:pt>
                <c:pt idx="686">
                  <c:v>2.17</c:v>
                </c:pt>
                <c:pt idx="687">
                  <c:v>1.97</c:v>
                </c:pt>
                <c:pt idx="688">
                  <c:v>2.0299999999999998</c:v>
                </c:pt>
                <c:pt idx="689">
                  <c:v>1.88</c:v>
                </c:pt>
                <c:pt idx="690">
                  <c:v>1.75</c:v>
                </c:pt>
                <c:pt idx="691">
                  <c:v>1.43</c:v>
                </c:pt>
                <c:pt idx="692">
                  <c:v>1.22</c:v>
                </c:pt>
                <c:pt idx="693">
                  <c:v>1.1499999999999999</c:v>
                </c:pt>
                <c:pt idx="694">
                  <c:v>1.05</c:v>
                </c:pt>
                <c:pt idx="695">
                  <c:v>1.04</c:v>
                </c:pt>
                <c:pt idx="696">
                  <c:v>1.05</c:v>
                </c:pt>
                <c:pt idx="697">
                  <c:v>1.1000000000000001</c:v>
                </c:pt>
                <c:pt idx="698">
                  <c:v>1.0900000000000001</c:v>
                </c:pt>
                <c:pt idx="699">
                  <c:v>1.19</c:v>
                </c:pt>
                <c:pt idx="700">
                  <c:v>1.1200000000000001</c:v>
                </c:pt>
                <c:pt idx="701">
                  <c:v>1.07</c:v>
                </c:pt>
                <c:pt idx="702">
                  <c:v>1.1299999999999999</c:v>
                </c:pt>
                <c:pt idx="703">
                  <c:v>1.86</c:v>
                </c:pt>
                <c:pt idx="704">
                  <c:v>2.96</c:v>
                </c:pt>
                <c:pt idx="706">
                  <c:v>2.36</c:v>
                </c:pt>
                <c:pt idx="707">
                  <c:v>2.19</c:v>
                </c:pt>
                <c:pt idx="708">
                  <c:v>2.1</c:v>
                </c:pt>
                <c:pt idx="709">
                  <c:v>2.02</c:v>
                </c:pt>
                <c:pt idx="710">
                  <c:v>1.88</c:v>
                </c:pt>
                <c:pt idx="711">
                  <c:v>1.82</c:v>
                </c:pt>
                <c:pt idx="712">
                  <c:v>1.88</c:v>
                </c:pt>
                <c:pt idx="713">
                  <c:v>1.72</c:v>
                </c:pt>
                <c:pt idx="714">
                  <c:v>1.96</c:v>
                </c:pt>
                <c:pt idx="715">
                  <c:v>1.39</c:v>
                </c:pt>
                <c:pt idx="716">
                  <c:v>1.22</c:v>
                </c:pt>
                <c:pt idx="717">
                  <c:v>1.26</c:v>
                </c:pt>
                <c:pt idx="718">
                  <c:v>1.01</c:v>
                </c:pt>
                <c:pt idx="719">
                  <c:v>1.1499999999999999</c:v>
                </c:pt>
                <c:pt idx="720">
                  <c:v>1.03</c:v>
                </c:pt>
                <c:pt idx="721">
                  <c:v>1.18</c:v>
                </c:pt>
                <c:pt idx="722">
                  <c:v>1.03</c:v>
                </c:pt>
                <c:pt idx="723">
                  <c:v>1.1599999999999999</c:v>
                </c:pt>
                <c:pt idx="724">
                  <c:v>1.02</c:v>
                </c:pt>
                <c:pt idx="725">
                  <c:v>1.1299999999999999</c:v>
                </c:pt>
                <c:pt idx="726">
                  <c:v>1.23</c:v>
                </c:pt>
                <c:pt idx="727">
                  <c:v>1.94</c:v>
                </c:pt>
                <c:pt idx="728">
                  <c:v>3.09</c:v>
                </c:pt>
                <c:pt idx="729">
                  <c:v>2.42</c:v>
                </c:pt>
                <c:pt idx="730">
                  <c:v>1.99</c:v>
                </c:pt>
                <c:pt idx="731">
                  <c:v>1.8</c:v>
                </c:pt>
                <c:pt idx="732">
                  <c:v>1.92</c:v>
                </c:pt>
                <c:pt idx="733">
                  <c:v>1.66</c:v>
                </c:pt>
                <c:pt idx="734">
                  <c:v>1.57</c:v>
                </c:pt>
                <c:pt idx="735">
                  <c:v>1.55</c:v>
                </c:pt>
                <c:pt idx="736">
                  <c:v>1.41</c:v>
                </c:pt>
                <c:pt idx="737">
                  <c:v>1.36</c:v>
                </c:pt>
                <c:pt idx="738">
                  <c:v>1.54</c:v>
                </c:pt>
                <c:pt idx="739">
                  <c:v>1.25</c:v>
                </c:pt>
                <c:pt idx="740">
                  <c:v>1.1399999999999999</c:v>
                </c:pt>
                <c:pt idx="741">
                  <c:v>1.1200000000000001</c:v>
                </c:pt>
                <c:pt idx="742">
                  <c:v>0.99</c:v>
                </c:pt>
                <c:pt idx="743">
                  <c:v>1.1599999999999999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4D7-4357-802E-160145EF241A}"/>
            </c:ext>
          </c:extLst>
        </c:ser>
        <c:ser>
          <c:idx val="1"/>
          <c:order val="1"/>
          <c:tx>
            <c:v>Dióxido de Nitrogênio [NO2] - Médias de 1 Hora</c:v>
          </c:tx>
          <c:spPr>
            <a:ln w="127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Parâmetros!$G$2:$G$745</c:f>
              <c:numCache>
                <c:formatCode>General</c:formatCode>
                <c:ptCount val="744"/>
                <c:pt idx="0">
                  <c:v>1.1100000000000001</c:v>
                </c:pt>
                <c:pt idx="1">
                  <c:v>0.88</c:v>
                </c:pt>
                <c:pt idx="2">
                  <c:v>0.71</c:v>
                </c:pt>
                <c:pt idx="3">
                  <c:v>0.45</c:v>
                </c:pt>
                <c:pt idx="4">
                  <c:v>0.34</c:v>
                </c:pt>
                <c:pt idx="5">
                  <c:v>0.88</c:v>
                </c:pt>
                <c:pt idx="6">
                  <c:v>2.3199999999999998</c:v>
                </c:pt>
                <c:pt idx="7">
                  <c:v>3.19</c:v>
                </c:pt>
                <c:pt idx="8">
                  <c:v>3.3</c:v>
                </c:pt>
                <c:pt idx="9">
                  <c:v>2.44</c:v>
                </c:pt>
                <c:pt idx="10">
                  <c:v>1.81</c:v>
                </c:pt>
                <c:pt idx="11">
                  <c:v>1.55</c:v>
                </c:pt>
                <c:pt idx="12">
                  <c:v>1.46</c:v>
                </c:pt>
                <c:pt idx="13">
                  <c:v>1.7</c:v>
                </c:pt>
                <c:pt idx="14">
                  <c:v>1.1499999999999999</c:v>
                </c:pt>
                <c:pt idx="15">
                  <c:v>1.39</c:v>
                </c:pt>
                <c:pt idx="16">
                  <c:v>1.37</c:v>
                </c:pt>
                <c:pt idx="17">
                  <c:v>2.87</c:v>
                </c:pt>
                <c:pt idx="18">
                  <c:v>4.22</c:v>
                </c:pt>
                <c:pt idx="19">
                  <c:v>3.16</c:v>
                </c:pt>
                <c:pt idx="20">
                  <c:v>3.2</c:v>
                </c:pt>
                <c:pt idx="21">
                  <c:v>2.3199999999999998</c:v>
                </c:pt>
                <c:pt idx="22">
                  <c:v>1.43</c:v>
                </c:pt>
                <c:pt idx="23">
                  <c:v>1.24</c:v>
                </c:pt>
                <c:pt idx="24">
                  <c:v>0.63</c:v>
                </c:pt>
                <c:pt idx="25">
                  <c:v>0.28999999999999998</c:v>
                </c:pt>
                <c:pt idx="26">
                  <c:v>0.2</c:v>
                </c:pt>
                <c:pt idx="27">
                  <c:v>0.13</c:v>
                </c:pt>
                <c:pt idx="28">
                  <c:v>0.24</c:v>
                </c:pt>
                <c:pt idx="29">
                  <c:v>0.35</c:v>
                </c:pt>
                <c:pt idx="30">
                  <c:v>1.59</c:v>
                </c:pt>
                <c:pt idx="31">
                  <c:v>2.52</c:v>
                </c:pt>
                <c:pt idx="32">
                  <c:v>2.4300000000000002</c:v>
                </c:pt>
                <c:pt idx="33">
                  <c:v>2.3199999999999998</c:v>
                </c:pt>
                <c:pt idx="34">
                  <c:v>1.75</c:v>
                </c:pt>
                <c:pt idx="35">
                  <c:v>1.74</c:v>
                </c:pt>
                <c:pt idx="36">
                  <c:v>1.24</c:v>
                </c:pt>
                <c:pt idx="37">
                  <c:v>0.96</c:v>
                </c:pt>
                <c:pt idx="40">
                  <c:v>4.09</c:v>
                </c:pt>
                <c:pt idx="41">
                  <c:v>2.42</c:v>
                </c:pt>
                <c:pt idx="42">
                  <c:v>3.97</c:v>
                </c:pt>
                <c:pt idx="43">
                  <c:v>3.74</c:v>
                </c:pt>
                <c:pt idx="44">
                  <c:v>2.8</c:v>
                </c:pt>
                <c:pt idx="45">
                  <c:v>2.19</c:v>
                </c:pt>
                <c:pt idx="46">
                  <c:v>2.1800000000000002</c:v>
                </c:pt>
                <c:pt idx="47">
                  <c:v>2.14</c:v>
                </c:pt>
                <c:pt idx="48">
                  <c:v>1.57</c:v>
                </c:pt>
                <c:pt idx="49">
                  <c:v>1.35</c:v>
                </c:pt>
                <c:pt idx="50">
                  <c:v>0.67</c:v>
                </c:pt>
                <c:pt idx="51">
                  <c:v>0.62</c:v>
                </c:pt>
                <c:pt idx="52">
                  <c:v>0.55000000000000004</c:v>
                </c:pt>
                <c:pt idx="53">
                  <c:v>0.79</c:v>
                </c:pt>
                <c:pt idx="54">
                  <c:v>2.09</c:v>
                </c:pt>
                <c:pt idx="55">
                  <c:v>3.19</c:v>
                </c:pt>
                <c:pt idx="56">
                  <c:v>3.29</c:v>
                </c:pt>
                <c:pt idx="57">
                  <c:v>2.4500000000000002</c:v>
                </c:pt>
                <c:pt idx="58">
                  <c:v>2.0499999999999998</c:v>
                </c:pt>
                <c:pt idx="59">
                  <c:v>1.81</c:v>
                </c:pt>
                <c:pt idx="60">
                  <c:v>1.69</c:v>
                </c:pt>
                <c:pt idx="61">
                  <c:v>1.168512</c:v>
                </c:pt>
                <c:pt idx="62">
                  <c:v>1.8371649999999999</c:v>
                </c:pt>
                <c:pt idx="63">
                  <c:v>1.2012609999999999</c:v>
                </c:pt>
                <c:pt idx="64">
                  <c:v>1.618225</c:v>
                </c:pt>
                <c:pt idx="65">
                  <c:v>1.95</c:v>
                </c:pt>
                <c:pt idx="66">
                  <c:v>3.94</c:v>
                </c:pt>
                <c:pt idx="67">
                  <c:v>5.03</c:v>
                </c:pt>
                <c:pt idx="68">
                  <c:v>4.08</c:v>
                </c:pt>
                <c:pt idx="69">
                  <c:v>2.71</c:v>
                </c:pt>
                <c:pt idx="70">
                  <c:v>2.11</c:v>
                </c:pt>
                <c:pt idx="71">
                  <c:v>1.66</c:v>
                </c:pt>
                <c:pt idx="72">
                  <c:v>1.42</c:v>
                </c:pt>
                <c:pt idx="73">
                  <c:v>0.97</c:v>
                </c:pt>
                <c:pt idx="74">
                  <c:v>0.49</c:v>
                </c:pt>
                <c:pt idx="75">
                  <c:v>0.28000000000000003</c:v>
                </c:pt>
                <c:pt idx="76">
                  <c:v>0.25</c:v>
                </c:pt>
                <c:pt idx="77">
                  <c:v>0.41</c:v>
                </c:pt>
                <c:pt idx="78">
                  <c:v>1.52</c:v>
                </c:pt>
                <c:pt idx="79">
                  <c:v>2.27</c:v>
                </c:pt>
                <c:pt idx="80">
                  <c:v>2.65</c:v>
                </c:pt>
                <c:pt idx="81">
                  <c:v>2.5</c:v>
                </c:pt>
                <c:pt idx="82">
                  <c:v>2.0499999999999998</c:v>
                </c:pt>
                <c:pt idx="83">
                  <c:v>1.7</c:v>
                </c:pt>
                <c:pt idx="84">
                  <c:v>1.59</c:v>
                </c:pt>
                <c:pt idx="85">
                  <c:v>1.41</c:v>
                </c:pt>
                <c:pt idx="86">
                  <c:v>1.29</c:v>
                </c:pt>
                <c:pt idx="87">
                  <c:v>1.51</c:v>
                </c:pt>
                <c:pt idx="88">
                  <c:v>1.78</c:v>
                </c:pt>
                <c:pt idx="89">
                  <c:v>2.58</c:v>
                </c:pt>
                <c:pt idx="90">
                  <c:v>3.86</c:v>
                </c:pt>
                <c:pt idx="91">
                  <c:v>3.03</c:v>
                </c:pt>
                <c:pt idx="92">
                  <c:v>3.39</c:v>
                </c:pt>
                <c:pt idx="93">
                  <c:v>3.22</c:v>
                </c:pt>
                <c:pt idx="94">
                  <c:v>2.36</c:v>
                </c:pt>
                <c:pt idx="95">
                  <c:v>1.68</c:v>
                </c:pt>
                <c:pt idx="96">
                  <c:v>1.6</c:v>
                </c:pt>
                <c:pt idx="97">
                  <c:v>1.1100000000000001</c:v>
                </c:pt>
                <c:pt idx="98">
                  <c:v>0.48</c:v>
                </c:pt>
                <c:pt idx="99">
                  <c:v>0.15</c:v>
                </c:pt>
                <c:pt idx="100">
                  <c:v>0.1</c:v>
                </c:pt>
                <c:pt idx="101">
                  <c:v>0.27</c:v>
                </c:pt>
                <c:pt idx="102">
                  <c:v>0.66</c:v>
                </c:pt>
                <c:pt idx="103">
                  <c:v>1.1599999999999999</c:v>
                </c:pt>
                <c:pt idx="104">
                  <c:v>1.49</c:v>
                </c:pt>
                <c:pt idx="105">
                  <c:v>1.23</c:v>
                </c:pt>
                <c:pt idx="106">
                  <c:v>1.26</c:v>
                </c:pt>
                <c:pt idx="107">
                  <c:v>1.05</c:v>
                </c:pt>
                <c:pt idx="108">
                  <c:v>0.99</c:v>
                </c:pt>
                <c:pt idx="109">
                  <c:v>0.87</c:v>
                </c:pt>
                <c:pt idx="110">
                  <c:v>0.73</c:v>
                </c:pt>
                <c:pt idx="111">
                  <c:v>0.89</c:v>
                </c:pt>
                <c:pt idx="112">
                  <c:v>1.1399999999999999</c:v>
                </c:pt>
                <c:pt idx="113">
                  <c:v>1.24</c:v>
                </c:pt>
                <c:pt idx="114">
                  <c:v>1.46</c:v>
                </c:pt>
                <c:pt idx="115">
                  <c:v>1.8</c:v>
                </c:pt>
                <c:pt idx="116">
                  <c:v>1.76</c:v>
                </c:pt>
                <c:pt idx="117">
                  <c:v>1.34</c:v>
                </c:pt>
                <c:pt idx="118">
                  <c:v>1.25</c:v>
                </c:pt>
                <c:pt idx="119">
                  <c:v>1.64</c:v>
                </c:pt>
                <c:pt idx="120">
                  <c:v>1.45</c:v>
                </c:pt>
                <c:pt idx="121">
                  <c:v>0.86</c:v>
                </c:pt>
                <c:pt idx="122">
                  <c:v>0.94</c:v>
                </c:pt>
                <c:pt idx="123">
                  <c:v>0.39</c:v>
                </c:pt>
                <c:pt idx="124">
                  <c:v>0.43</c:v>
                </c:pt>
                <c:pt idx="125">
                  <c:v>1.05</c:v>
                </c:pt>
                <c:pt idx="126">
                  <c:v>1.01</c:v>
                </c:pt>
                <c:pt idx="127">
                  <c:v>1.04</c:v>
                </c:pt>
                <c:pt idx="128">
                  <c:v>0.56999999999999995</c:v>
                </c:pt>
                <c:pt idx="129">
                  <c:v>0.48</c:v>
                </c:pt>
                <c:pt idx="130">
                  <c:v>0.67</c:v>
                </c:pt>
                <c:pt idx="131">
                  <c:v>0.68</c:v>
                </c:pt>
                <c:pt idx="132">
                  <c:v>0.77</c:v>
                </c:pt>
                <c:pt idx="133">
                  <c:v>0.76</c:v>
                </c:pt>
                <c:pt idx="134">
                  <c:v>0.56000000000000005</c:v>
                </c:pt>
                <c:pt idx="135">
                  <c:v>0.73</c:v>
                </c:pt>
                <c:pt idx="136">
                  <c:v>0.51</c:v>
                </c:pt>
                <c:pt idx="137">
                  <c:v>0.98</c:v>
                </c:pt>
                <c:pt idx="138">
                  <c:v>1.54</c:v>
                </c:pt>
                <c:pt idx="139">
                  <c:v>1.49</c:v>
                </c:pt>
                <c:pt idx="140">
                  <c:v>1.57</c:v>
                </c:pt>
                <c:pt idx="141">
                  <c:v>1.27</c:v>
                </c:pt>
                <c:pt idx="142">
                  <c:v>1.03</c:v>
                </c:pt>
                <c:pt idx="143">
                  <c:v>1.54</c:v>
                </c:pt>
                <c:pt idx="144">
                  <c:v>0.99</c:v>
                </c:pt>
                <c:pt idx="145">
                  <c:v>0.54</c:v>
                </c:pt>
                <c:pt idx="146">
                  <c:v>0.25</c:v>
                </c:pt>
                <c:pt idx="147">
                  <c:v>0.09</c:v>
                </c:pt>
                <c:pt idx="148">
                  <c:v>7.0000000000000007E-2</c:v>
                </c:pt>
                <c:pt idx="149">
                  <c:v>1.1100000000000001</c:v>
                </c:pt>
                <c:pt idx="150">
                  <c:v>2.23</c:v>
                </c:pt>
                <c:pt idx="151">
                  <c:v>4.1900000000000004</c:v>
                </c:pt>
                <c:pt idx="152">
                  <c:v>2.29</c:v>
                </c:pt>
                <c:pt idx="153">
                  <c:v>1.84</c:v>
                </c:pt>
                <c:pt idx="154">
                  <c:v>1.83</c:v>
                </c:pt>
                <c:pt idx="155">
                  <c:v>1.97</c:v>
                </c:pt>
                <c:pt idx="156">
                  <c:v>1.65</c:v>
                </c:pt>
                <c:pt idx="157">
                  <c:v>1.43</c:v>
                </c:pt>
                <c:pt idx="158">
                  <c:v>1.56</c:v>
                </c:pt>
                <c:pt idx="159">
                  <c:v>1.35</c:v>
                </c:pt>
                <c:pt idx="160">
                  <c:v>1.3</c:v>
                </c:pt>
                <c:pt idx="161">
                  <c:v>1.45</c:v>
                </c:pt>
                <c:pt idx="162">
                  <c:v>4.26</c:v>
                </c:pt>
                <c:pt idx="163">
                  <c:v>3.76</c:v>
                </c:pt>
                <c:pt idx="164">
                  <c:v>3.38</c:v>
                </c:pt>
                <c:pt idx="165">
                  <c:v>2.14</c:v>
                </c:pt>
                <c:pt idx="166">
                  <c:v>1.35</c:v>
                </c:pt>
                <c:pt idx="167">
                  <c:v>0.71</c:v>
                </c:pt>
                <c:pt idx="168">
                  <c:v>0.45</c:v>
                </c:pt>
                <c:pt idx="169">
                  <c:v>0.3</c:v>
                </c:pt>
                <c:pt idx="172">
                  <c:v>7.0000000000000007E-2</c:v>
                </c:pt>
                <c:pt idx="173">
                  <c:v>0.43</c:v>
                </c:pt>
                <c:pt idx="174">
                  <c:v>12.404054</c:v>
                </c:pt>
                <c:pt idx="175">
                  <c:v>7.0564309999999999</c:v>
                </c:pt>
                <c:pt idx="176">
                  <c:v>2.7810980000000001</c:v>
                </c:pt>
                <c:pt idx="177">
                  <c:v>3.170229</c:v>
                </c:pt>
                <c:pt idx="178">
                  <c:v>1.84</c:v>
                </c:pt>
                <c:pt idx="179">
                  <c:v>1.69</c:v>
                </c:pt>
                <c:pt idx="180">
                  <c:v>1.69</c:v>
                </c:pt>
                <c:pt idx="181">
                  <c:v>1.84</c:v>
                </c:pt>
                <c:pt idx="182">
                  <c:v>1.69</c:v>
                </c:pt>
                <c:pt idx="183">
                  <c:v>1.81</c:v>
                </c:pt>
                <c:pt idx="184">
                  <c:v>1.87</c:v>
                </c:pt>
                <c:pt idx="185">
                  <c:v>2.25</c:v>
                </c:pt>
                <c:pt idx="186">
                  <c:v>4.51</c:v>
                </c:pt>
                <c:pt idx="187">
                  <c:v>2.83</c:v>
                </c:pt>
                <c:pt idx="188">
                  <c:v>2.75</c:v>
                </c:pt>
                <c:pt idx="189">
                  <c:v>2.0699999999999998</c:v>
                </c:pt>
                <c:pt idx="190">
                  <c:v>1.89</c:v>
                </c:pt>
                <c:pt idx="191">
                  <c:v>1.51</c:v>
                </c:pt>
                <c:pt idx="192">
                  <c:v>1.57</c:v>
                </c:pt>
                <c:pt idx="193">
                  <c:v>1.36</c:v>
                </c:pt>
                <c:pt idx="194">
                  <c:v>0.98</c:v>
                </c:pt>
                <c:pt idx="195">
                  <c:v>0.97</c:v>
                </c:pt>
                <c:pt idx="196">
                  <c:v>0.55000000000000004</c:v>
                </c:pt>
                <c:pt idx="197">
                  <c:v>1.46</c:v>
                </c:pt>
                <c:pt idx="198">
                  <c:v>9.6199999999999992</c:v>
                </c:pt>
                <c:pt idx="199">
                  <c:v>10.17</c:v>
                </c:pt>
                <c:pt idx="200">
                  <c:v>5.37</c:v>
                </c:pt>
                <c:pt idx="201">
                  <c:v>3.16</c:v>
                </c:pt>
                <c:pt idx="202">
                  <c:v>2</c:v>
                </c:pt>
                <c:pt idx="203">
                  <c:v>1.7</c:v>
                </c:pt>
                <c:pt idx="204">
                  <c:v>1.54</c:v>
                </c:pt>
                <c:pt idx="205">
                  <c:v>1.69</c:v>
                </c:pt>
                <c:pt idx="206">
                  <c:v>1.65</c:v>
                </c:pt>
                <c:pt idx="207">
                  <c:v>1.76</c:v>
                </c:pt>
                <c:pt idx="208">
                  <c:v>1.98</c:v>
                </c:pt>
                <c:pt idx="209">
                  <c:v>2.25</c:v>
                </c:pt>
                <c:pt idx="210">
                  <c:v>4.8499999999999996</c:v>
                </c:pt>
                <c:pt idx="211">
                  <c:v>6.84</c:v>
                </c:pt>
                <c:pt idx="212">
                  <c:v>6.11</c:v>
                </c:pt>
                <c:pt idx="213">
                  <c:v>4.18</c:v>
                </c:pt>
                <c:pt idx="214">
                  <c:v>2.66</c:v>
                </c:pt>
                <c:pt idx="215">
                  <c:v>3.04</c:v>
                </c:pt>
                <c:pt idx="216">
                  <c:v>1.37</c:v>
                </c:pt>
                <c:pt idx="217">
                  <c:v>0.76</c:v>
                </c:pt>
                <c:pt idx="218">
                  <c:v>0.84</c:v>
                </c:pt>
                <c:pt idx="219">
                  <c:v>0.63</c:v>
                </c:pt>
                <c:pt idx="220">
                  <c:v>0.68</c:v>
                </c:pt>
                <c:pt idx="221">
                  <c:v>1.0900000000000001</c:v>
                </c:pt>
                <c:pt idx="222">
                  <c:v>3.08</c:v>
                </c:pt>
                <c:pt idx="223">
                  <c:v>3.88</c:v>
                </c:pt>
                <c:pt idx="224">
                  <c:v>2.58</c:v>
                </c:pt>
                <c:pt idx="225">
                  <c:v>2.35</c:v>
                </c:pt>
                <c:pt idx="226">
                  <c:v>1.69</c:v>
                </c:pt>
                <c:pt idx="227">
                  <c:v>1.4</c:v>
                </c:pt>
                <c:pt idx="228">
                  <c:v>1.26</c:v>
                </c:pt>
                <c:pt idx="229">
                  <c:v>1.73</c:v>
                </c:pt>
                <c:pt idx="230">
                  <c:v>1.46</c:v>
                </c:pt>
                <c:pt idx="231">
                  <c:v>1.47</c:v>
                </c:pt>
                <c:pt idx="232">
                  <c:v>1.64</c:v>
                </c:pt>
                <c:pt idx="233">
                  <c:v>2.77</c:v>
                </c:pt>
                <c:pt idx="234">
                  <c:v>4.99</c:v>
                </c:pt>
                <c:pt idx="235">
                  <c:v>4.2699999999999996</c:v>
                </c:pt>
                <c:pt idx="236">
                  <c:v>3.94</c:v>
                </c:pt>
                <c:pt idx="237">
                  <c:v>2.5499999999999998</c:v>
                </c:pt>
                <c:pt idx="238">
                  <c:v>2.41</c:v>
                </c:pt>
                <c:pt idx="239">
                  <c:v>2.4700000000000002</c:v>
                </c:pt>
                <c:pt idx="240">
                  <c:v>1.74</c:v>
                </c:pt>
                <c:pt idx="241">
                  <c:v>0.82</c:v>
                </c:pt>
                <c:pt idx="242">
                  <c:v>0.61</c:v>
                </c:pt>
                <c:pt idx="243">
                  <c:v>0.61</c:v>
                </c:pt>
                <c:pt idx="244">
                  <c:v>0.69</c:v>
                </c:pt>
                <c:pt idx="245">
                  <c:v>1.06</c:v>
                </c:pt>
                <c:pt idx="246">
                  <c:v>6.2</c:v>
                </c:pt>
                <c:pt idx="247">
                  <c:v>10.85</c:v>
                </c:pt>
                <c:pt idx="248">
                  <c:v>6.38</c:v>
                </c:pt>
                <c:pt idx="249">
                  <c:v>3.95</c:v>
                </c:pt>
                <c:pt idx="250">
                  <c:v>3.82</c:v>
                </c:pt>
                <c:pt idx="251">
                  <c:v>2.73</c:v>
                </c:pt>
                <c:pt idx="252">
                  <c:v>2.12</c:v>
                </c:pt>
                <c:pt idx="253">
                  <c:v>1.85</c:v>
                </c:pt>
                <c:pt idx="254">
                  <c:v>2.62</c:v>
                </c:pt>
                <c:pt idx="255">
                  <c:v>1.78</c:v>
                </c:pt>
                <c:pt idx="256">
                  <c:v>2.17</c:v>
                </c:pt>
                <c:pt idx="257">
                  <c:v>2.4300000000000002</c:v>
                </c:pt>
                <c:pt idx="258">
                  <c:v>3.68</c:v>
                </c:pt>
                <c:pt idx="259">
                  <c:v>5.23</c:v>
                </c:pt>
                <c:pt idx="260">
                  <c:v>4.7699999999999996</c:v>
                </c:pt>
                <c:pt idx="261">
                  <c:v>3.37</c:v>
                </c:pt>
                <c:pt idx="262">
                  <c:v>2.31</c:v>
                </c:pt>
                <c:pt idx="263">
                  <c:v>1.69</c:v>
                </c:pt>
                <c:pt idx="264">
                  <c:v>1.32</c:v>
                </c:pt>
                <c:pt idx="265">
                  <c:v>1.03</c:v>
                </c:pt>
                <c:pt idx="266">
                  <c:v>0.45</c:v>
                </c:pt>
                <c:pt idx="267">
                  <c:v>0.33</c:v>
                </c:pt>
                <c:pt idx="268">
                  <c:v>0.3</c:v>
                </c:pt>
                <c:pt idx="269">
                  <c:v>0.51</c:v>
                </c:pt>
                <c:pt idx="270">
                  <c:v>2.1800000000000002</c:v>
                </c:pt>
                <c:pt idx="271">
                  <c:v>7.69</c:v>
                </c:pt>
                <c:pt idx="272">
                  <c:v>6.1</c:v>
                </c:pt>
                <c:pt idx="273">
                  <c:v>3.64</c:v>
                </c:pt>
                <c:pt idx="274">
                  <c:v>2.4500000000000002</c:v>
                </c:pt>
                <c:pt idx="275">
                  <c:v>1.88</c:v>
                </c:pt>
                <c:pt idx="276">
                  <c:v>1.64</c:v>
                </c:pt>
                <c:pt idx="277">
                  <c:v>1.46</c:v>
                </c:pt>
                <c:pt idx="278">
                  <c:v>1.1499999999999999</c:v>
                </c:pt>
                <c:pt idx="279">
                  <c:v>1.3</c:v>
                </c:pt>
                <c:pt idx="280">
                  <c:v>1.37</c:v>
                </c:pt>
                <c:pt idx="281">
                  <c:v>1.53</c:v>
                </c:pt>
                <c:pt idx="282">
                  <c:v>2.1800000000000002</c:v>
                </c:pt>
                <c:pt idx="283">
                  <c:v>2.52</c:v>
                </c:pt>
                <c:pt idx="284">
                  <c:v>1.96</c:v>
                </c:pt>
                <c:pt idx="285">
                  <c:v>1.43</c:v>
                </c:pt>
                <c:pt idx="286">
                  <c:v>1.83</c:v>
                </c:pt>
                <c:pt idx="287">
                  <c:v>1.97</c:v>
                </c:pt>
                <c:pt idx="288">
                  <c:v>1.61</c:v>
                </c:pt>
                <c:pt idx="289">
                  <c:v>1.1299999999999999</c:v>
                </c:pt>
                <c:pt idx="290">
                  <c:v>0.78</c:v>
                </c:pt>
                <c:pt idx="291">
                  <c:v>0.5</c:v>
                </c:pt>
                <c:pt idx="292">
                  <c:v>0.83</c:v>
                </c:pt>
                <c:pt idx="293">
                  <c:v>2.62</c:v>
                </c:pt>
                <c:pt idx="294">
                  <c:v>3.89</c:v>
                </c:pt>
                <c:pt idx="295">
                  <c:v>3.15</c:v>
                </c:pt>
                <c:pt idx="296">
                  <c:v>1.94</c:v>
                </c:pt>
                <c:pt idx="297">
                  <c:v>1.48</c:v>
                </c:pt>
                <c:pt idx="298">
                  <c:v>1.41</c:v>
                </c:pt>
                <c:pt idx="299">
                  <c:v>1.19</c:v>
                </c:pt>
                <c:pt idx="300">
                  <c:v>1.18</c:v>
                </c:pt>
                <c:pt idx="301">
                  <c:v>0.92</c:v>
                </c:pt>
                <c:pt idx="302">
                  <c:v>0.92</c:v>
                </c:pt>
                <c:pt idx="303">
                  <c:v>0.91</c:v>
                </c:pt>
                <c:pt idx="304">
                  <c:v>0.94</c:v>
                </c:pt>
                <c:pt idx="305">
                  <c:v>1.1599999999999999</c:v>
                </c:pt>
                <c:pt idx="306">
                  <c:v>1</c:v>
                </c:pt>
                <c:pt idx="307">
                  <c:v>1.49</c:v>
                </c:pt>
                <c:pt idx="308">
                  <c:v>2.56</c:v>
                </c:pt>
                <c:pt idx="309">
                  <c:v>2.71</c:v>
                </c:pt>
                <c:pt idx="310">
                  <c:v>1.87</c:v>
                </c:pt>
                <c:pt idx="311">
                  <c:v>1.27</c:v>
                </c:pt>
                <c:pt idx="312">
                  <c:v>0.86</c:v>
                </c:pt>
                <c:pt idx="313">
                  <c:v>0.74</c:v>
                </c:pt>
                <c:pt idx="314">
                  <c:v>0.38</c:v>
                </c:pt>
                <c:pt idx="315">
                  <c:v>0.17</c:v>
                </c:pt>
                <c:pt idx="316">
                  <c:v>0.19</c:v>
                </c:pt>
                <c:pt idx="317">
                  <c:v>0.52</c:v>
                </c:pt>
                <c:pt idx="318">
                  <c:v>1.25</c:v>
                </c:pt>
                <c:pt idx="319">
                  <c:v>3.62</c:v>
                </c:pt>
                <c:pt idx="320">
                  <c:v>2.74</c:v>
                </c:pt>
                <c:pt idx="321">
                  <c:v>3.46</c:v>
                </c:pt>
                <c:pt idx="322">
                  <c:v>2.42</c:v>
                </c:pt>
                <c:pt idx="323">
                  <c:v>1.72</c:v>
                </c:pt>
                <c:pt idx="324">
                  <c:v>1.23</c:v>
                </c:pt>
                <c:pt idx="325">
                  <c:v>1.56</c:v>
                </c:pt>
                <c:pt idx="326">
                  <c:v>1.61</c:v>
                </c:pt>
                <c:pt idx="327">
                  <c:v>1.7</c:v>
                </c:pt>
                <c:pt idx="328">
                  <c:v>2.11</c:v>
                </c:pt>
                <c:pt idx="329">
                  <c:v>2.52</c:v>
                </c:pt>
                <c:pt idx="330">
                  <c:v>4.82</c:v>
                </c:pt>
                <c:pt idx="331">
                  <c:v>5.01</c:v>
                </c:pt>
                <c:pt idx="332">
                  <c:v>4.6100000000000003</c:v>
                </c:pt>
                <c:pt idx="333">
                  <c:v>3.2</c:v>
                </c:pt>
                <c:pt idx="334">
                  <c:v>2.95</c:v>
                </c:pt>
                <c:pt idx="335">
                  <c:v>3.55</c:v>
                </c:pt>
                <c:pt idx="336">
                  <c:v>2.48</c:v>
                </c:pt>
                <c:pt idx="337">
                  <c:v>1.17</c:v>
                </c:pt>
                <c:pt idx="338">
                  <c:v>0.43</c:v>
                </c:pt>
                <c:pt idx="339">
                  <c:v>0.82</c:v>
                </c:pt>
                <c:pt idx="340">
                  <c:v>0.73</c:v>
                </c:pt>
                <c:pt idx="341">
                  <c:v>0.69</c:v>
                </c:pt>
                <c:pt idx="342">
                  <c:v>1.72</c:v>
                </c:pt>
                <c:pt idx="343">
                  <c:v>3.52</c:v>
                </c:pt>
                <c:pt idx="344">
                  <c:v>4.4800000000000004</c:v>
                </c:pt>
                <c:pt idx="345">
                  <c:v>4.25</c:v>
                </c:pt>
                <c:pt idx="346">
                  <c:v>3.12</c:v>
                </c:pt>
                <c:pt idx="347">
                  <c:v>2.81</c:v>
                </c:pt>
                <c:pt idx="348">
                  <c:v>1.75</c:v>
                </c:pt>
                <c:pt idx="349">
                  <c:v>1.8</c:v>
                </c:pt>
                <c:pt idx="350">
                  <c:v>1.63</c:v>
                </c:pt>
                <c:pt idx="351">
                  <c:v>1.75</c:v>
                </c:pt>
                <c:pt idx="352">
                  <c:v>1.66</c:v>
                </c:pt>
                <c:pt idx="353">
                  <c:v>2.71</c:v>
                </c:pt>
                <c:pt idx="354">
                  <c:v>5.5</c:v>
                </c:pt>
                <c:pt idx="355">
                  <c:v>6.23</c:v>
                </c:pt>
                <c:pt idx="356">
                  <c:v>5.98</c:v>
                </c:pt>
                <c:pt idx="357">
                  <c:v>3.97</c:v>
                </c:pt>
                <c:pt idx="358">
                  <c:v>2.0699999999999998</c:v>
                </c:pt>
                <c:pt idx="359">
                  <c:v>1.37</c:v>
                </c:pt>
                <c:pt idx="360">
                  <c:v>1.1399999999999999</c:v>
                </c:pt>
                <c:pt idx="361">
                  <c:v>1.17</c:v>
                </c:pt>
                <c:pt idx="362">
                  <c:v>0.73</c:v>
                </c:pt>
                <c:pt idx="363">
                  <c:v>0.61</c:v>
                </c:pt>
                <c:pt idx="364">
                  <c:v>0.68</c:v>
                </c:pt>
                <c:pt idx="365">
                  <c:v>0.85</c:v>
                </c:pt>
                <c:pt idx="366">
                  <c:v>2.35</c:v>
                </c:pt>
                <c:pt idx="367">
                  <c:v>4.71</c:v>
                </c:pt>
                <c:pt idx="368">
                  <c:v>4.1500000000000004</c:v>
                </c:pt>
                <c:pt idx="369">
                  <c:v>4.1100000000000003</c:v>
                </c:pt>
                <c:pt idx="370">
                  <c:v>4.46</c:v>
                </c:pt>
                <c:pt idx="371">
                  <c:v>2.99</c:v>
                </c:pt>
                <c:pt idx="372">
                  <c:v>2.0499999999999998</c:v>
                </c:pt>
                <c:pt idx="373">
                  <c:v>1.52</c:v>
                </c:pt>
                <c:pt idx="374">
                  <c:v>1.8</c:v>
                </c:pt>
                <c:pt idx="375">
                  <c:v>1.92</c:v>
                </c:pt>
                <c:pt idx="376">
                  <c:v>2.12</c:v>
                </c:pt>
                <c:pt idx="377">
                  <c:v>2.4900000000000002</c:v>
                </c:pt>
                <c:pt idx="378">
                  <c:v>6.09</c:v>
                </c:pt>
                <c:pt idx="379">
                  <c:v>4.5</c:v>
                </c:pt>
                <c:pt idx="380">
                  <c:v>3.63</c:v>
                </c:pt>
                <c:pt idx="381">
                  <c:v>2.44</c:v>
                </c:pt>
                <c:pt idx="382">
                  <c:v>2.0099999999999998</c:v>
                </c:pt>
                <c:pt idx="383">
                  <c:v>1.33</c:v>
                </c:pt>
                <c:pt idx="384">
                  <c:v>1.19</c:v>
                </c:pt>
                <c:pt idx="385">
                  <c:v>1.1499999999999999</c:v>
                </c:pt>
                <c:pt idx="386">
                  <c:v>1.03</c:v>
                </c:pt>
                <c:pt idx="387">
                  <c:v>0.96</c:v>
                </c:pt>
                <c:pt idx="388">
                  <c:v>0.75</c:v>
                </c:pt>
                <c:pt idx="389">
                  <c:v>0.96</c:v>
                </c:pt>
                <c:pt idx="390">
                  <c:v>2.29</c:v>
                </c:pt>
                <c:pt idx="391">
                  <c:v>2.58</c:v>
                </c:pt>
                <c:pt idx="392">
                  <c:v>2.67</c:v>
                </c:pt>
                <c:pt idx="393">
                  <c:v>2.37</c:v>
                </c:pt>
                <c:pt idx="394">
                  <c:v>2.15</c:v>
                </c:pt>
                <c:pt idx="395">
                  <c:v>1.584384</c:v>
                </c:pt>
                <c:pt idx="396">
                  <c:v>1.4652000000000001</c:v>
                </c:pt>
                <c:pt idx="397">
                  <c:v>1.44</c:v>
                </c:pt>
                <c:pt idx="398">
                  <c:v>1.76</c:v>
                </c:pt>
                <c:pt idx="399">
                  <c:v>1.62</c:v>
                </c:pt>
                <c:pt idx="400">
                  <c:v>1.74</c:v>
                </c:pt>
                <c:pt idx="401">
                  <c:v>1.84</c:v>
                </c:pt>
                <c:pt idx="402">
                  <c:v>3.46</c:v>
                </c:pt>
                <c:pt idx="403">
                  <c:v>3.09</c:v>
                </c:pt>
                <c:pt idx="404">
                  <c:v>3.39</c:v>
                </c:pt>
                <c:pt idx="405">
                  <c:v>2.27</c:v>
                </c:pt>
                <c:pt idx="406">
                  <c:v>2.16</c:v>
                </c:pt>
                <c:pt idx="407">
                  <c:v>2.0499999999999998</c:v>
                </c:pt>
                <c:pt idx="408">
                  <c:v>1.54</c:v>
                </c:pt>
                <c:pt idx="409">
                  <c:v>1.28</c:v>
                </c:pt>
                <c:pt idx="410">
                  <c:v>0.63</c:v>
                </c:pt>
                <c:pt idx="411">
                  <c:v>0.46</c:v>
                </c:pt>
                <c:pt idx="412">
                  <c:v>0.48</c:v>
                </c:pt>
                <c:pt idx="413">
                  <c:v>0.64</c:v>
                </c:pt>
                <c:pt idx="414">
                  <c:v>1.73</c:v>
                </c:pt>
                <c:pt idx="415">
                  <c:v>2.4500000000000002</c:v>
                </c:pt>
                <c:pt idx="416">
                  <c:v>2.91</c:v>
                </c:pt>
                <c:pt idx="417">
                  <c:v>2.36</c:v>
                </c:pt>
                <c:pt idx="418">
                  <c:v>1.87</c:v>
                </c:pt>
                <c:pt idx="419">
                  <c:v>1.42</c:v>
                </c:pt>
                <c:pt idx="420">
                  <c:v>1.64</c:v>
                </c:pt>
                <c:pt idx="421">
                  <c:v>1.57</c:v>
                </c:pt>
                <c:pt idx="422">
                  <c:v>1.57</c:v>
                </c:pt>
                <c:pt idx="423">
                  <c:v>1.48</c:v>
                </c:pt>
                <c:pt idx="424">
                  <c:v>1.49</c:v>
                </c:pt>
                <c:pt idx="425">
                  <c:v>2.02</c:v>
                </c:pt>
                <c:pt idx="426">
                  <c:v>4.18</c:v>
                </c:pt>
                <c:pt idx="427">
                  <c:v>3.93</c:v>
                </c:pt>
                <c:pt idx="428">
                  <c:v>3.08</c:v>
                </c:pt>
                <c:pt idx="429">
                  <c:v>2.33</c:v>
                </c:pt>
                <c:pt idx="430">
                  <c:v>2.08</c:v>
                </c:pt>
                <c:pt idx="431">
                  <c:v>1.61</c:v>
                </c:pt>
                <c:pt idx="432">
                  <c:v>1.48</c:v>
                </c:pt>
                <c:pt idx="433">
                  <c:v>1.47</c:v>
                </c:pt>
                <c:pt idx="434">
                  <c:v>0.85</c:v>
                </c:pt>
                <c:pt idx="435">
                  <c:v>0.52</c:v>
                </c:pt>
                <c:pt idx="436">
                  <c:v>0.41</c:v>
                </c:pt>
                <c:pt idx="437">
                  <c:v>0.56999999999999995</c:v>
                </c:pt>
                <c:pt idx="438">
                  <c:v>2.17</c:v>
                </c:pt>
                <c:pt idx="439">
                  <c:v>2.16</c:v>
                </c:pt>
                <c:pt idx="440">
                  <c:v>2.39</c:v>
                </c:pt>
                <c:pt idx="441">
                  <c:v>1.94</c:v>
                </c:pt>
                <c:pt idx="442">
                  <c:v>1.65</c:v>
                </c:pt>
                <c:pt idx="443">
                  <c:v>1.9</c:v>
                </c:pt>
                <c:pt idx="444">
                  <c:v>1.53</c:v>
                </c:pt>
                <c:pt idx="445">
                  <c:v>1.37</c:v>
                </c:pt>
                <c:pt idx="446">
                  <c:v>1.2</c:v>
                </c:pt>
                <c:pt idx="447">
                  <c:v>1.07</c:v>
                </c:pt>
                <c:pt idx="448">
                  <c:v>1.1100000000000001</c:v>
                </c:pt>
                <c:pt idx="449">
                  <c:v>1.31</c:v>
                </c:pt>
                <c:pt idx="450">
                  <c:v>1.94</c:v>
                </c:pt>
                <c:pt idx="451">
                  <c:v>3.38</c:v>
                </c:pt>
                <c:pt idx="452">
                  <c:v>3.12</c:v>
                </c:pt>
                <c:pt idx="453">
                  <c:v>2.04</c:v>
                </c:pt>
                <c:pt idx="454">
                  <c:v>1.47</c:v>
                </c:pt>
                <c:pt idx="455">
                  <c:v>1.06</c:v>
                </c:pt>
                <c:pt idx="456">
                  <c:v>0.98</c:v>
                </c:pt>
                <c:pt idx="457">
                  <c:v>0.59</c:v>
                </c:pt>
                <c:pt idx="458">
                  <c:v>0.49</c:v>
                </c:pt>
                <c:pt idx="459">
                  <c:v>0.21</c:v>
                </c:pt>
                <c:pt idx="460">
                  <c:v>0.73</c:v>
                </c:pt>
                <c:pt idx="461">
                  <c:v>0.51</c:v>
                </c:pt>
                <c:pt idx="462">
                  <c:v>0.77</c:v>
                </c:pt>
                <c:pt idx="463">
                  <c:v>0.76</c:v>
                </c:pt>
                <c:pt idx="464">
                  <c:v>0.73</c:v>
                </c:pt>
                <c:pt idx="465">
                  <c:v>0.74</c:v>
                </c:pt>
                <c:pt idx="466">
                  <c:v>0.75</c:v>
                </c:pt>
                <c:pt idx="467">
                  <c:v>0.97</c:v>
                </c:pt>
                <c:pt idx="468">
                  <c:v>0.78</c:v>
                </c:pt>
                <c:pt idx="469">
                  <c:v>0.61</c:v>
                </c:pt>
                <c:pt idx="470">
                  <c:v>0.63</c:v>
                </c:pt>
                <c:pt idx="471">
                  <c:v>0.52</c:v>
                </c:pt>
                <c:pt idx="472">
                  <c:v>0.51</c:v>
                </c:pt>
                <c:pt idx="473">
                  <c:v>0.61</c:v>
                </c:pt>
                <c:pt idx="474">
                  <c:v>0.89</c:v>
                </c:pt>
                <c:pt idx="475">
                  <c:v>1.63</c:v>
                </c:pt>
                <c:pt idx="476">
                  <c:v>1.45</c:v>
                </c:pt>
                <c:pt idx="477">
                  <c:v>1.4</c:v>
                </c:pt>
                <c:pt idx="478">
                  <c:v>1.07</c:v>
                </c:pt>
                <c:pt idx="479">
                  <c:v>0.92</c:v>
                </c:pt>
                <c:pt idx="480">
                  <c:v>0.9</c:v>
                </c:pt>
                <c:pt idx="481">
                  <c:v>0.85</c:v>
                </c:pt>
                <c:pt idx="482">
                  <c:v>0.51</c:v>
                </c:pt>
                <c:pt idx="483">
                  <c:v>0.39</c:v>
                </c:pt>
                <c:pt idx="484">
                  <c:v>0.52</c:v>
                </c:pt>
                <c:pt idx="485">
                  <c:v>1.05</c:v>
                </c:pt>
                <c:pt idx="486">
                  <c:v>4.7300000000000004</c:v>
                </c:pt>
                <c:pt idx="487">
                  <c:v>10.99</c:v>
                </c:pt>
                <c:pt idx="488">
                  <c:v>6.92</c:v>
                </c:pt>
                <c:pt idx="489">
                  <c:v>5.65</c:v>
                </c:pt>
                <c:pt idx="490">
                  <c:v>2.73</c:v>
                </c:pt>
                <c:pt idx="491">
                  <c:v>2.2400000000000002</c:v>
                </c:pt>
                <c:pt idx="492">
                  <c:v>1.94</c:v>
                </c:pt>
                <c:pt idx="493">
                  <c:v>1.52</c:v>
                </c:pt>
                <c:pt idx="494">
                  <c:v>1.79</c:v>
                </c:pt>
                <c:pt idx="495">
                  <c:v>1.77</c:v>
                </c:pt>
                <c:pt idx="496">
                  <c:v>1.97</c:v>
                </c:pt>
                <c:pt idx="497">
                  <c:v>1.95</c:v>
                </c:pt>
                <c:pt idx="498">
                  <c:v>3.34</c:v>
                </c:pt>
                <c:pt idx="499">
                  <c:v>4.5</c:v>
                </c:pt>
                <c:pt idx="500">
                  <c:v>4.91</c:v>
                </c:pt>
                <c:pt idx="501">
                  <c:v>2.61</c:v>
                </c:pt>
                <c:pt idx="502">
                  <c:v>1.94</c:v>
                </c:pt>
                <c:pt idx="503">
                  <c:v>1.31</c:v>
                </c:pt>
                <c:pt idx="504">
                  <c:v>1.19</c:v>
                </c:pt>
                <c:pt idx="505">
                  <c:v>1.0900000000000001</c:v>
                </c:pt>
                <c:pt idx="506">
                  <c:v>0.71</c:v>
                </c:pt>
                <c:pt idx="507">
                  <c:v>0.53</c:v>
                </c:pt>
                <c:pt idx="508">
                  <c:v>0.7</c:v>
                </c:pt>
                <c:pt idx="509">
                  <c:v>0.86</c:v>
                </c:pt>
                <c:pt idx="510">
                  <c:v>2.42</c:v>
                </c:pt>
                <c:pt idx="511">
                  <c:v>4.0199999999999996</c:v>
                </c:pt>
                <c:pt idx="512">
                  <c:v>4.1500000000000004</c:v>
                </c:pt>
                <c:pt idx="513">
                  <c:v>2.79</c:v>
                </c:pt>
                <c:pt idx="514">
                  <c:v>1.96</c:v>
                </c:pt>
                <c:pt idx="515">
                  <c:v>1.78</c:v>
                </c:pt>
                <c:pt idx="516">
                  <c:v>1.85</c:v>
                </c:pt>
                <c:pt idx="517">
                  <c:v>1.91</c:v>
                </c:pt>
                <c:pt idx="518">
                  <c:v>1.99</c:v>
                </c:pt>
                <c:pt idx="519">
                  <c:v>1.62</c:v>
                </c:pt>
                <c:pt idx="520">
                  <c:v>1.75</c:v>
                </c:pt>
                <c:pt idx="521">
                  <c:v>2.17</c:v>
                </c:pt>
                <c:pt idx="522">
                  <c:v>4.1500000000000004</c:v>
                </c:pt>
                <c:pt idx="523">
                  <c:v>5.04</c:v>
                </c:pt>
                <c:pt idx="524">
                  <c:v>4.9800000000000004</c:v>
                </c:pt>
                <c:pt idx="525">
                  <c:v>3.77</c:v>
                </c:pt>
                <c:pt idx="526">
                  <c:v>2.12</c:v>
                </c:pt>
                <c:pt idx="527">
                  <c:v>2.04</c:v>
                </c:pt>
                <c:pt idx="528">
                  <c:v>1.75</c:v>
                </c:pt>
                <c:pt idx="529">
                  <c:v>1.23</c:v>
                </c:pt>
                <c:pt idx="530">
                  <c:v>0.66</c:v>
                </c:pt>
                <c:pt idx="531">
                  <c:v>0.55000000000000004</c:v>
                </c:pt>
                <c:pt idx="532">
                  <c:v>0.68</c:v>
                </c:pt>
                <c:pt idx="533">
                  <c:v>1.52</c:v>
                </c:pt>
                <c:pt idx="534">
                  <c:v>2.87</c:v>
                </c:pt>
                <c:pt idx="535">
                  <c:v>5.89</c:v>
                </c:pt>
                <c:pt idx="536">
                  <c:v>3.81</c:v>
                </c:pt>
                <c:pt idx="537">
                  <c:v>2.64</c:v>
                </c:pt>
                <c:pt idx="538">
                  <c:v>2.72</c:v>
                </c:pt>
                <c:pt idx="539">
                  <c:v>2.17</c:v>
                </c:pt>
                <c:pt idx="540">
                  <c:v>1.9</c:v>
                </c:pt>
                <c:pt idx="541">
                  <c:v>1.59</c:v>
                </c:pt>
                <c:pt idx="542">
                  <c:v>1.86</c:v>
                </c:pt>
                <c:pt idx="543">
                  <c:v>2.1800000000000002</c:v>
                </c:pt>
                <c:pt idx="544">
                  <c:v>2.35</c:v>
                </c:pt>
                <c:pt idx="545">
                  <c:v>3.34</c:v>
                </c:pt>
                <c:pt idx="546">
                  <c:v>6.4</c:v>
                </c:pt>
                <c:pt idx="547">
                  <c:v>7.77</c:v>
                </c:pt>
                <c:pt idx="548">
                  <c:v>5.57</c:v>
                </c:pt>
                <c:pt idx="549">
                  <c:v>3.16</c:v>
                </c:pt>
                <c:pt idx="550">
                  <c:v>2.8</c:v>
                </c:pt>
                <c:pt idx="551">
                  <c:v>1.77</c:v>
                </c:pt>
                <c:pt idx="552">
                  <c:v>1.95</c:v>
                </c:pt>
                <c:pt idx="553">
                  <c:v>1.66</c:v>
                </c:pt>
                <c:pt idx="554">
                  <c:v>1.07</c:v>
                </c:pt>
                <c:pt idx="555">
                  <c:v>0.68</c:v>
                </c:pt>
                <c:pt idx="556">
                  <c:v>0.5</c:v>
                </c:pt>
                <c:pt idx="557">
                  <c:v>0.67</c:v>
                </c:pt>
                <c:pt idx="558">
                  <c:v>1.59</c:v>
                </c:pt>
                <c:pt idx="559">
                  <c:v>2.61</c:v>
                </c:pt>
                <c:pt idx="560">
                  <c:v>3</c:v>
                </c:pt>
                <c:pt idx="561">
                  <c:v>1.9</c:v>
                </c:pt>
                <c:pt idx="562">
                  <c:v>1.8</c:v>
                </c:pt>
                <c:pt idx="563">
                  <c:v>1.73</c:v>
                </c:pt>
                <c:pt idx="564">
                  <c:v>1.49</c:v>
                </c:pt>
                <c:pt idx="565">
                  <c:v>1.57</c:v>
                </c:pt>
                <c:pt idx="566">
                  <c:v>1.1200000000000001</c:v>
                </c:pt>
                <c:pt idx="567">
                  <c:v>1.1599999999999999</c:v>
                </c:pt>
                <c:pt idx="568">
                  <c:v>1.18</c:v>
                </c:pt>
                <c:pt idx="569">
                  <c:v>1.39</c:v>
                </c:pt>
                <c:pt idx="570">
                  <c:v>1.97</c:v>
                </c:pt>
                <c:pt idx="571">
                  <c:v>3.18</c:v>
                </c:pt>
                <c:pt idx="572">
                  <c:v>2.27</c:v>
                </c:pt>
                <c:pt idx="573">
                  <c:v>1.73</c:v>
                </c:pt>
                <c:pt idx="574">
                  <c:v>1.61</c:v>
                </c:pt>
                <c:pt idx="575">
                  <c:v>1.4</c:v>
                </c:pt>
                <c:pt idx="576">
                  <c:v>1.46</c:v>
                </c:pt>
                <c:pt idx="577">
                  <c:v>1.51</c:v>
                </c:pt>
                <c:pt idx="578">
                  <c:v>0.91</c:v>
                </c:pt>
                <c:pt idx="579">
                  <c:v>0.83</c:v>
                </c:pt>
                <c:pt idx="580">
                  <c:v>0.53142500000000004</c:v>
                </c:pt>
                <c:pt idx="581">
                  <c:v>0.57652300000000001</c:v>
                </c:pt>
                <c:pt idx="582">
                  <c:v>0.55354099999999995</c:v>
                </c:pt>
                <c:pt idx="583">
                  <c:v>0.67223299999999997</c:v>
                </c:pt>
                <c:pt idx="584">
                  <c:v>0.53836200000000001</c:v>
                </c:pt>
                <c:pt idx="585">
                  <c:v>0.45885399999999998</c:v>
                </c:pt>
                <c:pt idx="586">
                  <c:v>0.43417899999999998</c:v>
                </c:pt>
                <c:pt idx="587">
                  <c:v>0.38727200000000001</c:v>
                </c:pt>
                <c:pt idx="588">
                  <c:v>0.34675499999999998</c:v>
                </c:pt>
                <c:pt idx="589">
                  <c:v>0.48439399999999999</c:v>
                </c:pt>
                <c:pt idx="590">
                  <c:v>0.44120199999999998</c:v>
                </c:pt>
                <c:pt idx="591">
                  <c:v>0.42920999999999998</c:v>
                </c:pt>
                <c:pt idx="592">
                  <c:v>0.64666699999999999</c:v>
                </c:pt>
                <c:pt idx="593">
                  <c:v>0.83742499999999997</c:v>
                </c:pt>
                <c:pt idx="594">
                  <c:v>1.2093700000000001</c:v>
                </c:pt>
                <c:pt idx="595">
                  <c:v>2.5766179999999999</c:v>
                </c:pt>
                <c:pt idx="596">
                  <c:v>1.9341489999999999</c:v>
                </c:pt>
                <c:pt idx="597">
                  <c:v>1.0240860000000001</c:v>
                </c:pt>
                <c:pt idx="598">
                  <c:v>1.1125620000000001</c:v>
                </c:pt>
                <c:pt idx="599">
                  <c:v>1.364063</c:v>
                </c:pt>
                <c:pt idx="600">
                  <c:v>0.63834800000000003</c:v>
                </c:pt>
                <c:pt idx="601">
                  <c:v>0.442689</c:v>
                </c:pt>
                <c:pt idx="602">
                  <c:v>0.241979</c:v>
                </c:pt>
                <c:pt idx="603">
                  <c:v>0.25046299999999999</c:v>
                </c:pt>
                <c:pt idx="604">
                  <c:v>0.19536999999999999</c:v>
                </c:pt>
                <c:pt idx="605">
                  <c:v>0.66365399999999997</c:v>
                </c:pt>
                <c:pt idx="606">
                  <c:v>2.109515</c:v>
                </c:pt>
                <c:pt idx="607">
                  <c:v>7.8283120000000004</c:v>
                </c:pt>
                <c:pt idx="608">
                  <c:v>5.9473450000000003</c:v>
                </c:pt>
                <c:pt idx="609">
                  <c:v>3.6294810000000002</c:v>
                </c:pt>
                <c:pt idx="610">
                  <c:v>1.5419</c:v>
                </c:pt>
                <c:pt idx="611">
                  <c:v>1.2307159999999999</c:v>
                </c:pt>
                <c:pt idx="612">
                  <c:v>0.98017200000000004</c:v>
                </c:pt>
                <c:pt idx="613">
                  <c:v>1.1951320000000001</c:v>
                </c:pt>
                <c:pt idx="614">
                  <c:v>0.77474200000000004</c:v>
                </c:pt>
                <c:pt idx="615">
                  <c:v>0.81105400000000005</c:v>
                </c:pt>
                <c:pt idx="616">
                  <c:v>1.1315329999999999</c:v>
                </c:pt>
                <c:pt idx="617">
                  <c:v>1.079137</c:v>
                </c:pt>
                <c:pt idx="618">
                  <c:v>1.774438</c:v>
                </c:pt>
                <c:pt idx="619">
                  <c:v>1.8905639999999999</c:v>
                </c:pt>
                <c:pt idx="620">
                  <c:v>1.797714</c:v>
                </c:pt>
                <c:pt idx="621">
                  <c:v>1.3702799999999999</c:v>
                </c:pt>
                <c:pt idx="622">
                  <c:v>1.1287799999999999</c:v>
                </c:pt>
                <c:pt idx="623">
                  <c:v>0.73078500000000002</c:v>
                </c:pt>
                <c:pt idx="624">
                  <c:v>0.80870799999999998</c:v>
                </c:pt>
                <c:pt idx="625">
                  <c:v>0.42043399999999997</c:v>
                </c:pt>
                <c:pt idx="626">
                  <c:v>0.29732399999999998</c:v>
                </c:pt>
                <c:pt idx="627">
                  <c:v>0.26284299999999999</c:v>
                </c:pt>
                <c:pt idx="628">
                  <c:v>0.48719200000000001</c:v>
                </c:pt>
                <c:pt idx="629">
                  <c:v>0.55227999999999999</c:v>
                </c:pt>
                <c:pt idx="630">
                  <c:v>1.561013</c:v>
                </c:pt>
                <c:pt idx="631">
                  <c:v>3.2614559999999999</c:v>
                </c:pt>
                <c:pt idx="632">
                  <c:v>2.2695799999999999</c:v>
                </c:pt>
                <c:pt idx="633">
                  <c:v>1.228834</c:v>
                </c:pt>
                <c:pt idx="634">
                  <c:v>0.70256600000000002</c:v>
                </c:pt>
                <c:pt idx="635">
                  <c:v>0.67899699999999996</c:v>
                </c:pt>
                <c:pt idx="636">
                  <c:v>0.84887199999999996</c:v>
                </c:pt>
                <c:pt idx="637">
                  <c:v>0.55400199999999999</c:v>
                </c:pt>
                <c:pt idx="638">
                  <c:v>0.58164800000000005</c:v>
                </c:pt>
                <c:pt idx="639">
                  <c:v>0.76688500000000004</c:v>
                </c:pt>
                <c:pt idx="640">
                  <c:v>1.90116</c:v>
                </c:pt>
                <c:pt idx="641">
                  <c:v>1.1523589999999999</c:v>
                </c:pt>
                <c:pt idx="642">
                  <c:v>1.523712</c:v>
                </c:pt>
                <c:pt idx="643">
                  <c:v>2.1329470000000001</c:v>
                </c:pt>
                <c:pt idx="644">
                  <c:v>1.5562130000000001</c:v>
                </c:pt>
                <c:pt idx="645">
                  <c:v>1.4783139999999999</c:v>
                </c:pt>
                <c:pt idx="646">
                  <c:v>1.0782069999999999</c:v>
                </c:pt>
                <c:pt idx="647">
                  <c:v>0.82410000000000005</c:v>
                </c:pt>
                <c:pt idx="648">
                  <c:v>0.55454599999999998</c:v>
                </c:pt>
                <c:pt idx="649">
                  <c:v>0.29827799999999999</c:v>
                </c:pt>
                <c:pt idx="650">
                  <c:v>0.346972</c:v>
                </c:pt>
                <c:pt idx="651">
                  <c:v>6.7049999999999998E-2</c:v>
                </c:pt>
                <c:pt idx="652">
                  <c:v>0.28629300000000002</c:v>
                </c:pt>
                <c:pt idx="653">
                  <c:v>0.95734600000000003</c:v>
                </c:pt>
                <c:pt idx="654">
                  <c:v>2.7252209999999999</c:v>
                </c:pt>
                <c:pt idx="655">
                  <c:v>8.4238850000000003</c:v>
                </c:pt>
                <c:pt idx="656">
                  <c:v>3.506227</c:v>
                </c:pt>
                <c:pt idx="657">
                  <c:v>2.3569179999999998</c:v>
                </c:pt>
                <c:pt idx="658">
                  <c:v>2.11</c:v>
                </c:pt>
                <c:pt idx="659">
                  <c:v>2.0499999999999998</c:v>
                </c:pt>
                <c:pt idx="660">
                  <c:v>2.38</c:v>
                </c:pt>
                <c:pt idx="661">
                  <c:v>1.66</c:v>
                </c:pt>
                <c:pt idx="662">
                  <c:v>1.72</c:v>
                </c:pt>
                <c:pt idx="663">
                  <c:v>1.64</c:v>
                </c:pt>
                <c:pt idx="664">
                  <c:v>2.0499999999999998</c:v>
                </c:pt>
                <c:pt idx="665">
                  <c:v>2.4900000000000002</c:v>
                </c:pt>
                <c:pt idx="666">
                  <c:v>2.82</c:v>
                </c:pt>
                <c:pt idx="667">
                  <c:v>3.5</c:v>
                </c:pt>
                <c:pt idx="668">
                  <c:v>4.33</c:v>
                </c:pt>
                <c:pt idx="669">
                  <c:v>2.0299999999999998</c:v>
                </c:pt>
                <c:pt idx="670">
                  <c:v>1.75</c:v>
                </c:pt>
                <c:pt idx="671">
                  <c:v>1.05</c:v>
                </c:pt>
                <c:pt idx="672">
                  <c:v>0.74</c:v>
                </c:pt>
                <c:pt idx="673">
                  <c:v>0.56999999999999995</c:v>
                </c:pt>
                <c:pt idx="674">
                  <c:v>0.31</c:v>
                </c:pt>
                <c:pt idx="675">
                  <c:v>0.35</c:v>
                </c:pt>
                <c:pt idx="676">
                  <c:v>0.47</c:v>
                </c:pt>
                <c:pt idx="677">
                  <c:v>0.74</c:v>
                </c:pt>
                <c:pt idx="678">
                  <c:v>2.2799999999999998</c:v>
                </c:pt>
                <c:pt idx="679">
                  <c:v>11.09</c:v>
                </c:pt>
                <c:pt idx="680">
                  <c:v>6.69</c:v>
                </c:pt>
                <c:pt idx="681">
                  <c:v>3.63</c:v>
                </c:pt>
                <c:pt idx="682">
                  <c:v>2.63</c:v>
                </c:pt>
                <c:pt idx="683">
                  <c:v>1.97</c:v>
                </c:pt>
                <c:pt idx="684">
                  <c:v>1.73</c:v>
                </c:pt>
                <c:pt idx="685">
                  <c:v>1.58</c:v>
                </c:pt>
                <c:pt idx="686">
                  <c:v>1.71</c:v>
                </c:pt>
                <c:pt idx="687">
                  <c:v>1.92</c:v>
                </c:pt>
                <c:pt idx="688">
                  <c:v>2.19</c:v>
                </c:pt>
                <c:pt idx="689">
                  <c:v>2.65</c:v>
                </c:pt>
                <c:pt idx="690">
                  <c:v>2.77</c:v>
                </c:pt>
                <c:pt idx="691">
                  <c:v>2.82</c:v>
                </c:pt>
                <c:pt idx="692">
                  <c:v>2.62</c:v>
                </c:pt>
                <c:pt idx="693">
                  <c:v>2.44</c:v>
                </c:pt>
                <c:pt idx="694">
                  <c:v>3.32</c:v>
                </c:pt>
                <c:pt idx="695">
                  <c:v>2.81</c:v>
                </c:pt>
                <c:pt idx="696">
                  <c:v>1.84</c:v>
                </c:pt>
                <c:pt idx="697">
                  <c:v>1.28</c:v>
                </c:pt>
                <c:pt idx="698">
                  <c:v>0.87</c:v>
                </c:pt>
                <c:pt idx="699">
                  <c:v>0.56999999999999995</c:v>
                </c:pt>
                <c:pt idx="700">
                  <c:v>0.43</c:v>
                </c:pt>
                <c:pt idx="701">
                  <c:v>0.8</c:v>
                </c:pt>
                <c:pt idx="702">
                  <c:v>2.54</c:v>
                </c:pt>
                <c:pt idx="703">
                  <c:v>3.84</c:v>
                </c:pt>
                <c:pt idx="704">
                  <c:v>4.74</c:v>
                </c:pt>
                <c:pt idx="706">
                  <c:v>2.78</c:v>
                </c:pt>
                <c:pt idx="707">
                  <c:v>1.83</c:v>
                </c:pt>
                <c:pt idx="708">
                  <c:v>1.52</c:v>
                </c:pt>
                <c:pt idx="709">
                  <c:v>1.45</c:v>
                </c:pt>
                <c:pt idx="710">
                  <c:v>1.41</c:v>
                </c:pt>
                <c:pt idx="711">
                  <c:v>1.4</c:v>
                </c:pt>
                <c:pt idx="712">
                  <c:v>1.6</c:v>
                </c:pt>
                <c:pt idx="713">
                  <c:v>1.89</c:v>
                </c:pt>
                <c:pt idx="714">
                  <c:v>2.77</c:v>
                </c:pt>
                <c:pt idx="715">
                  <c:v>3.79</c:v>
                </c:pt>
                <c:pt idx="716">
                  <c:v>4.47</c:v>
                </c:pt>
                <c:pt idx="717">
                  <c:v>4.1399999999999997</c:v>
                </c:pt>
                <c:pt idx="718">
                  <c:v>4.5599999999999996</c:v>
                </c:pt>
                <c:pt idx="719">
                  <c:v>2.12</c:v>
                </c:pt>
                <c:pt idx="720">
                  <c:v>1.65</c:v>
                </c:pt>
                <c:pt idx="721">
                  <c:v>1.53</c:v>
                </c:pt>
                <c:pt idx="722">
                  <c:v>1.57</c:v>
                </c:pt>
                <c:pt idx="723">
                  <c:v>0.75</c:v>
                </c:pt>
                <c:pt idx="724">
                  <c:v>0.51</c:v>
                </c:pt>
                <c:pt idx="725">
                  <c:v>0.5</c:v>
                </c:pt>
                <c:pt idx="726">
                  <c:v>1.62</c:v>
                </c:pt>
                <c:pt idx="727">
                  <c:v>3.46</c:v>
                </c:pt>
                <c:pt idx="728">
                  <c:v>4.1399999999999997</c:v>
                </c:pt>
                <c:pt idx="729">
                  <c:v>3.04</c:v>
                </c:pt>
                <c:pt idx="730">
                  <c:v>2.2599999999999998</c:v>
                </c:pt>
                <c:pt idx="731">
                  <c:v>1.53</c:v>
                </c:pt>
                <c:pt idx="732">
                  <c:v>1.39</c:v>
                </c:pt>
                <c:pt idx="733">
                  <c:v>1.24</c:v>
                </c:pt>
                <c:pt idx="734">
                  <c:v>1.07</c:v>
                </c:pt>
                <c:pt idx="735">
                  <c:v>0.98</c:v>
                </c:pt>
                <c:pt idx="736">
                  <c:v>1.1399999999999999</c:v>
                </c:pt>
                <c:pt idx="737">
                  <c:v>1.25</c:v>
                </c:pt>
                <c:pt idx="738">
                  <c:v>2.61</c:v>
                </c:pt>
                <c:pt idx="739">
                  <c:v>2.15</c:v>
                </c:pt>
                <c:pt idx="740">
                  <c:v>2.2799999999999998</c:v>
                </c:pt>
                <c:pt idx="741">
                  <c:v>1.52</c:v>
                </c:pt>
                <c:pt idx="742">
                  <c:v>1.49</c:v>
                </c:pt>
                <c:pt idx="743">
                  <c:v>1.38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4D7-4357-802E-160145EF241A}"/>
            </c:ext>
          </c:extLst>
        </c:ser>
        <c:ser>
          <c:idx val="2"/>
          <c:order val="2"/>
          <c:tx>
            <c:v>Óxidos de Nitrogênio [NOx] - Médias de 1 Hora</c:v>
          </c:tx>
          <c:spPr>
            <a:ln w="12700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Parâmetros!$A$2:$A$745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Parâmetros!$H$2:$H$745</c:f>
              <c:numCache>
                <c:formatCode>General</c:formatCode>
                <c:ptCount val="744"/>
                <c:pt idx="0">
                  <c:v>2.02</c:v>
                </c:pt>
                <c:pt idx="1">
                  <c:v>1.89</c:v>
                </c:pt>
                <c:pt idx="2">
                  <c:v>1.67</c:v>
                </c:pt>
                <c:pt idx="3">
                  <c:v>1.58</c:v>
                </c:pt>
                <c:pt idx="4">
                  <c:v>1.41</c:v>
                </c:pt>
                <c:pt idx="5">
                  <c:v>1.88</c:v>
                </c:pt>
                <c:pt idx="6">
                  <c:v>3.55</c:v>
                </c:pt>
                <c:pt idx="7">
                  <c:v>5.16</c:v>
                </c:pt>
                <c:pt idx="8">
                  <c:v>6.15</c:v>
                </c:pt>
                <c:pt idx="9">
                  <c:v>5.55</c:v>
                </c:pt>
                <c:pt idx="10">
                  <c:v>4.2</c:v>
                </c:pt>
                <c:pt idx="11">
                  <c:v>3.65</c:v>
                </c:pt>
                <c:pt idx="12">
                  <c:v>3.55</c:v>
                </c:pt>
                <c:pt idx="13">
                  <c:v>4.8899999999999997</c:v>
                </c:pt>
                <c:pt idx="14">
                  <c:v>2.98</c:v>
                </c:pt>
                <c:pt idx="15">
                  <c:v>3.62</c:v>
                </c:pt>
                <c:pt idx="16">
                  <c:v>3.13</c:v>
                </c:pt>
                <c:pt idx="17">
                  <c:v>5.03</c:v>
                </c:pt>
                <c:pt idx="18">
                  <c:v>6.65</c:v>
                </c:pt>
                <c:pt idx="19">
                  <c:v>4.6399999999999997</c:v>
                </c:pt>
                <c:pt idx="20">
                  <c:v>4.54</c:v>
                </c:pt>
                <c:pt idx="21">
                  <c:v>3.37</c:v>
                </c:pt>
                <c:pt idx="22">
                  <c:v>2.61</c:v>
                </c:pt>
                <c:pt idx="23">
                  <c:v>2.41</c:v>
                </c:pt>
                <c:pt idx="24">
                  <c:v>1.7</c:v>
                </c:pt>
                <c:pt idx="25">
                  <c:v>1.32</c:v>
                </c:pt>
                <c:pt idx="26">
                  <c:v>1.33</c:v>
                </c:pt>
                <c:pt idx="27">
                  <c:v>1.27</c:v>
                </c:pt>
                <c:pt idx="28">
                  <c:v>1.28</c:v>
                </c:pt>
                <c:pt idx="29">
                  <c:v>1.46</c:v>
                </c:pt>
                <c:pt idx="30">
                  <c:v>2.83</c:v>
                </c:pt>
                <c:pt idx="31">
                  <c:v>4.18</c:v>
                </c:pt>
                <c:pt idx="32">
                  <c:v>4.92</c:v>
                </c:pt>
                <c:pt idx="33">
                  <c:v>5.05</c:v>
                </c:pt>
                <c:pt idx="34">
                  <c:v>4.08</c:v>
                </c:pt>
                <c:pt idx="35">
                  <c:v>3.86</c:v>
                </c:pt>
                <c:pt idx="36">
                  <c:v>3.21</c:v>
                </c:pt>
                <c:pt idx="37">
                  <c:v>3.24</c:v>
                </c:pt>
                <c:pt idx="40">
                  <c:v>6.74</c:v>
                </c:pt>
                <c:pt idx="41">
                  <c:v>4.58</c:v>
                </c:pt>
                <c:pt idx="42">
                  <c:v>6.86</c:v>
                </c:pt>
                <c:pt idx="43">
                  <c:v>5.39</c:v>
                </c:pt>
                <c:pt idx="44">
                  <c:v>4.22</c:v>
                </c:pt>
                <c:pt idx="45">
                  <c:v>3.44</c:v>
                </c:pt>
                <c:pt idx="46">
                  <c:v>3.41</c:v>
                </c:pt>
                <c:pt idx="47">
                  <c:v>3.43</c:v>
                </c:pt>
                <c:pt idx="48">
                  <c:v>2.89</c:v>
                </c:pt>
                <c:pt idx="49">
                  <c:v>2.4900000000000002</c:v>
                </c:pt>
                <c:pt idx="50">
                  <c:v>1.77</c:v>
                </c:pt>
                <c:pt idx="51">
                  <c:v>1.71</c:v>
                </c:pt>
                <c:pt idx="52">
                  <c:v>1.63</c:v>
                </c:pt>
                <c:pt idx="53">
                  <c:v>1.9</c:v>
                </c:pt>
                <c:pt idx="54">
                  <c:v>3.3</c:v>
                </c:pt>
                <c:pt idx="55">
                  <c:v>5.35</c:v>
                </c:pt>
                <c:pt idx="56">
                  <c:v>6.58</c:v>
                </c:pt>
                <c:pt idx="57">
                  <c:v>5.33</c:v>
                </c:pt>
                <c:pt idx="58">
                  <c:v>4.55</c:v>
                </c:pt>
                <c:pt idx="59">
                  <c:v>4.1100000000000003</c:v>
                </c:pt>
                <c:pt idx="60">
                  <c:v>3.87</c:v>
                </c:pt>
                <c:pt idx="61">
                  <c:v>2.9769929999999998</c:v>
                </c:pt>
                <c:pt idx="62">
                  <c:v>4.1891920000000002</c:v>
                </c:pt>
                <c:pt idx="63">
                  <c:v>3.3771309999999999</c:v>
                </c:pt>
                <c:pt idx="64">
                  <c:v>3.7602890000000002</c:v>
                </c:pt>
                <c:pt idx="65">
                  <c:v>4.17</c:v>
                </c:pt>
                <c:pt idx="66">
                  <c:v>6.51</c:v>
                </c:pt>
                <c:pt idx="67">
                  <c:v>6.75</c:v>
                </c:pt>
                <c:pt idx="68">
                  <c:v>5.56</c:v>
                </c:pt>
                <c:pt idx="69">
                  <c:v>4.21</c:v>
                </c:pt>
                <c:pt idx="70">
                  <c:v>3.3</c:v>
                </c:pt>
                <c:pt idx="71">
                  <c:v>2.83</c:v>
                </c:pt>
                <c:pt idx="72">
                  <c:v>2.58</c:v>
                </c:pt>
                <c:pt idx="73">
                  <c:v>2.11</c:v>
                </c:pt>
                <c:pt idx="74">
                  <c:v>1.63</c:v>
                </c:pt>
                <c:pt idx="75">
                  <c:v>1.33</c:v>
                </c:pt>
                <c:pt idx="76">
                  <c:v>1.5</c:v>
                </c:pt>
                <c:pt idx="77">
                  <c:v>1.57</c:v>
                </c:pt>
                <c:pt idx="78">
                  <c:v>2.85</c:v>
                </c:pt>
                <c:pt idx="79">
                  <c:v>4.3600000000000003</c:v>
                </c:pt>
                <c:pt idx="80">
                  <c:v>5.53</c:v>
                </c:pt>
                <c:pt idx="81">
                  <c:v>5.31</c:v>
                </c:pt>
                <c:pt idx="82">
                  <c:v>4.9400000000000004</c:v>
                </c:pt>
                <c:pt idx="83">
                  <c:v>4.2</c:v>
                </c:pt>
                <c:pt idx="84">
                  <c:v>4.3899999999999997</c:v>
                </c:pt>
                <c:pt idx="85">
                  <c:v>4.0999999999999996</c:v>
                </c:pt>
                <c:pt idx="86">
                  <c:v>3.45</c:v>
                </c:pt>
                <c:pt idx="87">
                  <c:v>3.92</c:v>
                </c:pt>
                <c:pt idx="88">
                  <c:v>4.3499999999999996</c:v>
                </c:pt>
                <c:pt idx="89">
                  <c:v>5.0199999999999996</c:v>
                </c:pt>
                <c:pt idx="90">
                  <c:v>6.85</c:v>
                </c:pt>
                <c:pt idx="91">
                  <c:v>4.6399999999999997</c:v>
                </c:pt>
                <c:pt idx="92">
                  <c:v>4.88</c:v>
                </c:pt>
                <c:pt idx="93">
                  <c:v>4.47</c:v>
                </c:pt>
                <c:pt idx="94">
                  <c:v>3.55</c:v>
                </c:pt>
                <c:pt idx="95">
                  <c:v>2.84</c:v>
                </c:pt>
                <c:pt idx="96">
                  <c:v>2.76</c:v>
                </c:pt>
                <c:pt idx="97">
                  <c:v>2.4500000000000002</c:v>
                </c:pt>
                <c:pt idx="98">
                  <c:v>1.53</c:v>
                </c:pt>
                <c:pt idx="99">
                  <c:v>1.21</c:v>
                </c:pt>
                <c:pt idx="100">
                  <c:v>1.2</c:v>
                </c:pt>
                <c:pt idx="101">
                  <c:v>1.33</c:v>
                </c:pt>
                <c:pt idx="102">
                  <c:v>1.78</c:v>
                </c:pt>
                <c:pt idx="103">
                  <c:v>2.73</c:v>
                </c:pt>
                <c:pt idx="104">
                  <c:v>3.27</c:v>
                </c:pt>
                <c:pt idx="105">
                  <c:v>3.2</c:v>
                </c:pt>
                <c:pt idx="106">
                  <c:v>3.19</c:v>
                </c:pt>
                <c:pt idx="107">
                  <c:v>2.76</c:v>
                </c:pt>
                <c:pt idx="108">
                  <c:v>2.66</c:v>
                </c:pt>
                <c:pt idx="109">
                  <c:v>2.59</c:v>
                </c:pt>
                <c:pt idx="110">
                  <c:v>2.4</c:v>
                </c:pt>
                <c:pt idx="111">
                  <c:v>2.4700000000000002</c:v>
                </c:pt>
                <c:pt idx="112">
                  <c:v>2.66</c:v>
                </c:pt>
                <c:pt idx="113">
                  <c:v>2.76</c:v>
                </c:pt>
                <c:pt idx="114">
                  <c:v>2.69</c:v>
                </c:pt>
                <c:pt idx="115">
                  <c:v>3.06</c:v>
                </c:pt>
                <c:pt idx="116">
                  <c:v>3.08</c:v>
                </c:pt>
                <c:pt idx="117">
                  <c:v>2.5299999999999998</c:v>
                </c:pt>
                <c:pt idx="118">
                  <c:v>2.4300000000000002</c:v>
                </c:pt>
                <c:pt idx="119">
                  <c:v>2.86</c:v>
                </c:pt>
                <c:pt idx="120">
                  <c:v>2.58</c:v>
                </c:pt>
                <c:pt idx="121">
                  <c:v>1.87</c:v>
                </c:pt>
                <c:pt idx="122">
                  <c:v>2.0499999999999998</c:v>
                </c:pt>
                <c:pt idx="123">
                  <c:v>1.73</c:v>
                </c:pt>
                <c:pt idx="124">
                  <c:v>1.55</c:v>
                </c:pt>
                <c:pt idx="125">
                  <c:v>2.12</c:v>
                </c:pt>
                <c:pt idx="126">
                  <c:v>2.14</c:v>
                </c:pt>
                <c:pt idx="127">
                  <c:v>2.3199999999999998</c:v>
                </c:pt>
                <c:pt idx="128">
                  <c:v>1.84</c:v>
                </c:pt>
                <c:pt idx="129">
                  <c:v>1.85</c:v>
                </c:pt>
                <c:pt idx="130">
                  <c:v>2.08</c:v>
                </c:pt>
                <c:pt idx="131">
                  <c:v>2.19</c:v>
                </c:pt>
                <c:pt idx="132">
                  <c:v>2.27</c:v>
                </c:pt>
                <c:pt idx="133">
                  <c:v>2.2000000000000002</c:v>
                </c:pt>
                <c:pt idx="134">
                  <c:v>1.87</c:v>
                </c:pt>
                <c:pt idx="135">
                  <c:v>2.16</c:v>
                </c:pt>
                <c:pt idx="136">
                  <c:v>1.97</c:v>
                </c:pt>
                <c:pt idx="137">
                  <c:v>2.3199999999999998</c:v>
                </c:pt>
                <c:pt idx="138">
                  <c:v>2.67</c:v>
                </c:pt>
                <c:pt idx="139">
                  <c:v>2.57</c:v>
                </c:pt>
                <c:pt idx="140">
                  <c:v>2.73</c:v>
                </c:pt>
                <c:pt idx="141">
                  <c:v>2.4300000000000002</c:v>
                </c:pt>
                <c:pt idx="142">
                  <c:v>2.25</c:v>
                </c:pt>
                <c:pt idx="143">
                  <c:v>2.5499999999999998</c:v>
                </c:pt>
                <c:pt idx="144">
                  <c:v>2.0699999999999998</c:v>
                </c:pt>
                <c:pt idx="145">
                  <c:v>1.74</c:v>
                </c:pt>
                <c:pt idx="146">
                  <c:v>1.43</c:v>
                </c:pt>
                <c:pt idx="147">
                  <c:v>1.21</c:v>
                </c:pt>
                <c:pt idx="148">
                  <c:v>1.26</c:v>
                </c:pt>
                <c:pt idx="149">
                  <c:v>2.31</c:v>
                </c:pt>
                <c:pt idx="150">
                  <c:v>3.58</c:v>
                </c:pt>
                <c:pt idx="151">
                  <c:v>7.31</c:v>
                </c:pt>
                <c:pt idx="152">
                  <c:v>5.63</c:v>
                </c:pt>
                <c:pt idx="153">
                  <c:v>4.55</c:v>
                </c:pt>
                <c:pt idx="154">
                  <c:v>4.22</c:v>
                </c:pt>
                <c:pt idx="155">
                  <c:v>4.3899999999999997</c:v>
                </c:pt>
                <c:pt idx="156">
                  <c:v>3.93</c:v>
                </c:pt>
                <c:pt idx="157">
                  <c:v>4.04</c:v>
                </c:pt>
                <c:pt idx="158">
                  <c:v>3.97</c:v>
                </c:pt>
                <c:pt idx="159">
                  <c:v>3.44</c:v>
                </c:pt>
                <c:pt idx="160">
                  <c:v>3.64</c:v>
                </c:pt>
                <c:pt idx="161">
                  <c:v>3.36</c:v>
                </c:pt>
                <c:pt idx="162">
                  <c:v>6.97</c:v>
                </c:pt>
                <c:pt idx="163">
                  <c:v>5.65</c:v>
                </c:pt>
                <c:pt idx="164">
                  <c:v>4.9000000000000004</c:v>
                </c:pt>
                <c:pt idx="165">
                  <c:v>3.44</c:v>
                </c:pt>
                <c:pt idx="166">
                  <c:v>2.48</c:v>
                </c:pt>
                <c:pt idx="167">
                  <c:v>1.83</c:v>
                </c:pt>
                <c:pt idx="168">
                  <c:v>1.52</c:v>
                </c:pt>
                <c:pt idx="169">
                  <c:v>1.33</c:v>
                </c:pt>
                <c:pt idx="172">
                  <c:v>1.22</c:v>
                </c:pt>
                <c:pt idx="173">
                  <c:v>1.56</c:v>
                </c:pt>
                <c:pt idx="174">
                  <c:v>15.989023</c:v>
                </c:pt>
                <c:pt idx="175">
                  <c:v>13.141358</c:v>
                </c:pt>
                <c:pt idx="176">
                  <c:v>6.1691370000000001</c:v>
                </c:pt>
                <c:pt idx="177">
                  <c:v>6.6368739999999997</c:v>
                </c:pt>
                <c:pt idx="178">
                  <c:v>4.2</c:v>
                </c:pt>
                <c:pt idx="179">
                  <c:v>4.05</c:v>
                </c:pt>
                <c:pt idx="180">
                  <c:v>3.98</c:v>
                </c:pt>
                <c:pt idx="181">
                  <c:v>3.99</c:v>
                </c:pt>
                <c:pt idx="182">
                  <c:v>3.96</c:v>
                </c:pt>
                <c:pt idx="183">
                  <c:v>4.1100000000000003</c:v>
                </c:pt>
                <c:pt idx="184">
                  <c:v>4.09</c:v>
                </c:pt>
                <c:pt idx="185">
                  <c:v>4.3</c:v>
                </c:pt>
                <c:pt idx="186">
                  <c:v>8.19</c:v>
                </c:pt>
                <c:pt idx="187">
                  <c:v>4.2699999999999996</c:v>
                </c:pt>
                <c:pt idx="188">
                  <c:v>4.33</c:v>
                </c:pt>
                <c:pt idx="189">
                  <c:v>3.37</c:v>
                </c:pt>
                <c:pt idx="190">
                  <c:v>3</c:v>
                </c:pt>
                <c:pt idx="191">
                  <c:v>2.61</c:v>
                </c:pt>
                <c:pt idx="192">
                  <c:v>2.5099999999999998</c:v>
                </c:pt>
                <c:pt idx="193">
                  <c:v>2.38</c:v>
                </c:pt>
                <c:pt idx="194">
                  <c:v>2.0099999999999998</c:v>
                </c:pt>
                <c:pt idx="195">
                  <c:v>2.09</c:v>
                </c:pt>
                <c:pt idx="196">
                  <c:v>1.66</c:v>
                </c:pt>
                <c:pt idx="197">
                  <c:v>2.57</c:v>
                </c:pt>
                <c:pt idx="198">
                  <c:v>12.42</c:v>
                </c:pt>
                <c:pt idx="199">
                  <c:v>17.149999999999999</c:v>
                </c:pt>
                <c:pt idx="200">
                  <c:v>9.86</c:v>
                </c:pt>
                <c:pt idx="201">
                  <c:v>6.11</c:v>
                </c:pt>
                <c:pt idx="202">
                  <c:v>4.16</c:v>
                </c:pt>
                <c:pt idx="203">
                  <c:v>3.48</c:v>
                </c:pt>
                <c:pt idx="204">
                  <c:v>3.52</c:v>
                </c:pt>
                <c:pt idx="205">
                  <c:v>4.16</c:v>
                </c:pt>
                <c:pt idx="206">
                  <c:v>3.98</c:v>
                </c:pt>
                <c:pt idx="207">
                  <c:v>3.84</c:v>
                </c:pt>
                <c:pt idx="208">
                  <c:v>3.99</c:v>
                </c:pt>
                <c:pt idx="209">
                  <c:v>4.55</c:v>
                </c:pt>
                <c:pt idx="210">
                  <c:v>8.0500000000000007</c:v>
                </c:pt>
                <c:pt idx="211">
                  <c:v>9.5399999999999991</c:v>
                </c:pt>
                <c:pt idx="212">
                  <c:v>8.49</c:v>
                </c:pt>
                <c:pt idx="213">
                  <c:v>5.72</c:v>
                </c:pt>
                <c:pt idx="214">
                  <c:v>3.89</c:v>
                </c:pt>
                <c:pt idx="215">
                  <c:v>4.29</c:v>
                </c:pt>
                <c:pt idx="216">
                  <c:v>2.67</c:v>
                </c:pt>
                <c:pt idx="217">
                  <c:v>1.76</c:v>
                </c:pt>
                <c:pt idx="218">
                  <c:v>1.9</c:v>
                </c:pt>
                <c:pt idx="219">
                  <c:v>1.82</c:v>
                </c:pt>
                <c:pt idx="220">
                  <c:v>1.77</c:v>
                </c:pt>
                <c:pt idx="221">
                  <c:v>2.19</c:v>
                </c:pt>
                <c:pt idx="222">
                  <c:v>4.3</c:v>
                </c:pt>
                <c:pt idx="223">
                  <c:v>5.89</c:v>
                </c:pt>
                <c:pt idx="224">
                  <c:v>5.0199999999999996</c:v>
                </c:pt>
                <c:pt idx="225">
                  <c:v>4.93</c:v>
                </c:pt>
                <c:pt idx="226">
                  <c:v>3.6</c:v>
                </c:pt>
                <c:pt idx="227">
                  <c:v>3.21</c:v>
                </c:pt>
                <c:pt idx="228">
                  <c:v>3.11</c:v>
                </c:pt>
                <c:pt idx="229">
                  <c:v>3.91</c:v>
                </c:pt>
                <c:pt idx="230">
                  <c:v>3.65</c:v>
                </c:pt>
                <c:pt idx="231">
                  <c:v>3.39</c:v>
                </c:pt>
                <c:pt idx="232">
                  <c:v>3.52</c:v>
                </c:pt>
                <c:pt idx="233">
                  <c:v>4.71</c:v>
                </c:pt>
                <c:pt idx="234">
                  <c:v>8.39</c:v>
                </c:pt>
                <c:pt idx="235">
                  <c:v>6.01</c:v>
                </c:pt>
                <c:pt idx="236">
                  <c:v>5.23</c:v>
                </c:pt>
                <c:pt idx="237">
                  <c:v>3.8</c:v>
                </c:pt>
                <c:pt idx="238">
                  <c:v>3.53</c:v>
                </c:pt>
                <c:pt idx="239">
                  <c:v>3.65</c:v>
                </c:pt>
                <c:pt idx="240">
                  <c:v>2.93</c:v>
                </c:pt>
                <c:pt idx="241">
                  <c:v>2</c:v>
                </c:pt>
                <c:pt idx="242">
                  <c:v>1.69</c:v>
                </c:pt>
                <c:pt idx="243">
                  <c:v>1.61</c:v>
                </c:pt>
                <c:pt idx="244">
                  <c:v>1.77</c:v>
                </c:pt>
                <c:pt idx="245">
                  <c:v>2.34</c:v>
                </c:pt>
                <c:pt idx="246">
                  <c:v>8.16</c:v>
                </c:pt>
                <c:pt idx="247">
                  <c:v>19.329999999999998</c:v>
                </c:pt>
                <c:pt idx="248">
                  <c:v>12.68</c:v>
                </c:pt>
                <c:pt idx="249">
                  <c:v>7.3</c:v>
                </c:pt>
                <c:pt idx="250">
                  <c:v>6.72</c:v>
                </c:pt>
                <c:pt idx="251">
                  <c:v>5.14</c:v>
                </c:pt>
                <c:pt idx="252">
                  <c:v>4.26</c:v>
                </c:pt>
                <c:pt idx="253">
                  <c:v>3.9</c:v>
                </c:pt>
                <c:pt idx="254">
                  <c:v>5.12</c:v>
                </c:pt>
                <c:pt idx="255">
                  <c:v>3.99</c:v>
                </c:pt>
                <c:pt idx="256">
                  <c:v>4.22</c:v>
                </c:pt>
                <c:pt idx="257">
                  <c:v>4.38</c:v>
                </c:pt>
                <c:pt idx="258">
                  <c:v>5.99</c:v>
                </c:pt>
                <c:pt idx="259">
                  <c:v>6.85</c:v>
                </c:pt>
                <c:pt idx="260">
                  <c:v>6.33</c:v>
                </c:pt>
                <c:pt idx="261">
                  <c:v>4.62</c:v>
                </c:pt>
                <c:pt idx="262">
                  <c:v>3.47</c:v>
                </c:pt>
                <c:pt idx="263">
                  <c:v>2.81</c:v>
                </c:pt>
                <c:pt idx="264">
                  <c:v>2.29</c:v>
                </c:pt>
                <c:pt idx="265">
                  <c:v>2.2200000000000002</c:v>
                </c:pt>
                <c:pt idx="266">
                  <c:v>1.44</c:v>
                </c:pt>
                <c:pt idx="267">
                  <c:v>1.34</c:v>
                </c:pt>
                <c:pt idx="268">
                  <c:v>1.21</c:v>
                </c:pt>
                <c:pt idx="269">
                  <c:v>1.61</c:v>
                </c:pt>
                <c:pt idx="270">
                  <c:v>3.46</c:v>
                </c:pt>
                <c:pt idx="271">
                  <c:v>11.43</c:v>
                </c:pt>
                <c:pt idx="272">
                  <c:v>9.8699999999999992</c:v>
                </c:pt>
                <c:pt idx="273">
                  <c:v>6.33</c:v>
                </c:pt>
                <c:pt idx="274">
                  <c:v>4.3</c:v>
                </c:pt>
                <c:pt idx="275">
                  <c:v>3.62</c:v>
                </c:pt>
                <c:pt idx="276">
                  <c:v>3.26</c:v>
                </c:pt>
                <c:pt idx="277">
                  <c:v>3.12</c:v>
                </c:pt>
                <c:pt idx="278">
                  <c:v>2.75</c:v>
                </c:pt>
                <c:pt idx="279">
                  <c:v>2.63</c:v>
                </c:pt>
                <c:pt idx="280">
                  <c:v>2.87</c:v>
                </c:pt>
                <c:pt idx="281">
                  <c:v>2.95</c:v>
                </c:pt>
                <c:pt idx="282">
                  <c:v>3.38</c:v>
                </c:pt>
                <c:pt idx="283">
                  <c:v>3.62</c:v>
                </c:pt>
                <c:pt idx="284">
                  <c:v>3.03</c:v>
                </c:pt>
                <c:pt idx="285">
                  <c:v>2.48</c:v>
                </c:pt>
                <c:pt idx="286">
                  <c:v>2.85</c:v>
                </c:pt>
                <c:pt idx="287">
                  <c:v>3.13</c:v>
                </c:pt>
                <c:pt idx="288">
                  <c:v>2.69</c:v>
                </c:pt>
                <c:pt idx="289">
                  <c:v>2.15</c:v>
                </c:pt>
                <c:pt idx="290">
                  <c:v>1.85</c:v>
                </c:pt>
                <c:pt idx="291">
                  <c:v>1.67</c:v>
                </c:pt>
                <c:pt idx="292">
                  <c:v>1.91</c:v>
                </c:pt>
                <c:pt idx="293">
                  <c:v>3.69</c:v>
                </c:pt>
                <c:pt idx="294">
                  <c:v>5.17</c:v>
                </c:pt>
                <c:pt idx="295">
                  <c:v>4.8899999999999997</c:v>
                </c:pt>
                <c:pt idx="296">
                  <c:v>3.78</c:v>
                </c:pt>
                <c:pt idx="297">
                  <c:v>2.96</c:v>
                </c:pt>
                <c:pt idx="298">
                  <c:v>3.04</c:v>
                </c:pt>
                <c:pt idx="299">
                  <c:v>2.72</c:v>
                </c:pt>
                <c:pt idx="300">
                  <c:v>2.66</c:v>
                </c:pt>
                <c:pt idx="301">
                  <c:v>2.4</c:v>
                </c:pt>
                <c:pt idx="302">
                  <c:v>2.19</c:v>
                </c:pt>
                <c:pt idx="303">
                  <c:v>2.29</c:v>
                </c:pt>
                <c:pt idx="304">
                  <c:v>2.21</c:v>
                </c:pt>
                <c:pt idx="305">
                  <c:v>2.4</c:v>
                </c:pt>
                <c:pt idx="306">
                  <c:v>2.0699999999999998</c:v>
                </c:pt>
                <c:pt idx="307">
                  <c:v>2.6</c:v>
                </c:pt>
                <c:pt idx="308">
                  <c:v>3.6</c:v>
                </c:pt>
                <c:pt idx="309">
                  <c:v>3.81</c:v>
                </c:pt>
                <c:pt idx="310">
                  <c:v>3</c:v>
                </c:pt>
                <c:pt idx="311">
                  <c:v>2.39</c:v>
                </c:pt>
                <c:pt idx="312">
                  <c:v>2.0299999999999998</c:v>
                </c:pt>
                <c:pt idx="313">
                  <c:v>1.92</c:v>
                </c:pt>
                <c:pt idx="314">
                  <c:v>1.39</c:v>
                </c:pt>
                <c:pt idx="315">
                  <c:v>1.18</c:v>
                </c:pt>
                <c:pt idx="316">
                  <c:v>1.43</c:v>
                </c:pt>
                <c:pt idx="317">
                  <c:v>1.63</c:v>
                </c:pt>
                <c:pt idx="318">
                  <c:v>2.46</c:v>
                </c:pt>
                <c:pt idx="319">
                  <c:v>5.36</c:v>
                </c:pt>
                <c:pt idx="320">
                  <c:v>5.7</c:v>
                </c:pt>
                <c:pt idx="321">
                  <c:v>6.3</c:v>
                </c:pt>
                <c:pt idx="322">
                  <c:v>4.95</c:v>
                </c:pt>
                <c:pt idx="323">
                  <c:v>3.96</c:v>
                </c:pt>
                <c:pt idx="324">
                  <c:v>2.82</c:v>
                </c:pt>
                <c:pt idx="325">
                  <c:v>3.68</c:v>
                </c:pt>
                <c:pt idx="326">
                  <c:v>3.53</c:v>
                </c:pt>
                <c:pt idx="327">
                  <c:v>3.59</c:v>
                </c:pt>
                <c:pt idx="328">
                  <c:v>3.95</c:v>
                </c:pt>
                <c:pt idx="329">
                  <c:v>4.5</c:v>
                </c:pt>
                <c:pt idx="330">
                  <c:v>8.31</c:v>
                </c:pt>
                <c:pt idx="331">
                  <c:v>6.57</c:v>
                </c:pt>
                <c:pt idx="332">
                  <c:v>5.85</c:v>
                </c:pt>
                <c:pt idx="333">
                  <c:v>4.4800000000000004</c:v>
                </c:pt>
                <c:pt idx="334">
                  <c:v>4.03</c:v>
                </c:pt>
                <c:pt idx="335">
                  <c:v>4.62</c:v>
                </c:pt>
                <c:pt idx="336">
                  <c:v>3.44</c:v>
                </c:pt>
                <c:pt idx="337">
                  <c:v>2.2400000000000002</c:v>
                </c:pt>
                <c:pt idx="338">
                  <c:v>1.47</c:v>
                </c:pt>
                <c:pt idx="339">
                  <c:v>2.04</c:v>
                </c:pt>
                <c:pt idx="340">
                  <c:v>1.81</c:v>
                </c:pt>
                <c:pt idx="341">
                  <c:v>1.84</c:v>
                </c:pt>
                <c:pt idx="342">
                  <c:v>2.83</c:v>
                </c:pt>
                <c:pt idx="343">
                  <c:v>5.48</c:v>
                </c:pt>
                <c:pt idx="344">
                  <c:v>8.18</c:v>
                </c:pt>
                <c:pt idx="345">
                  <c:v>7.62</c:v>
                </c:pt>
                <c:pt idx="346">
                  <c:v>5.8</c:v>
                </c:pt>
                <c:pt idx="347">
                  <c:v>5.15</c:v>
                </c:pt>
                <c:pt idx="348">
                  <c:v>3.75</c:v>
                </c:pt>
                <c:pt idx="349">
                  <c:v>4.26</c:v>
                </c:pt>
                <c:pt idx="350">
                  <c:v>3.51</c:v>
                </c:pt>
                <c:pt idx="351">
                  <c:v>3.66</c:v>
                </c:pt>
                <c:pt idx="352">
                  <c:v>3.55</c:v>
                </c:pt>
                <c:pt idx="353">
                  <c:v>4.96</c:v>
                </c:pt>
                <c:pt idx="354">
                  <c:v>8.9600000000000009</c:v>
                </c:pt>
                <c:pt idx="355">
                  <c:v>8.24</c:v>
                </c:pt>
                <c:pt idx="356">
                  <c:v>7.67</c:v>
                </c:pt>
                <c:pt idx="357">
                  <c:v>5.41</c:v>
                </c:pt>
                <c:pt idx="358">
                  <c:v>3.21</c:v>
                </c:pt>
                <c:pt idx="359">
                  <c:v>2.41</c:v>
                </c:pt>
                <c:pt idx="360">
                  <c:v>2.16</c:v>
                </c:pt>
                <c:pt idx="361">
                  <c:v>2.25</c:v>
                </c:pt>
                <c:pt idx="362">
                  <c:v>1.86</c:v>
                </c:pt>
                <c:pt idx="363">
                  <c:v>1.77</c:v>
                </c:pt>
                <c:pt idx="364">
                  <c:v>1.84</c:v>
                </c:pt>
                <c:pt idx="365">
                  <c:v>1.92</c:v>
                </c:pt>
                <c:pt idx="366">
                  <c:v>3.53</c:v>
                </c:pt>
                <c:pt idx="367">
                  <c:v>6.77</c:v>
                </c:pt>
                <c:pt idx="368">
                  <c:v>6.52</c:v>
                </c:pt>
                <c:pt idx="369">
                  <c:v>7.05</c:v>
                </c:pt>
                <c:pt idx="370">
                  <c:v>7.85</c:v>
                </c:pt>
                <c:pt idx="371">
                  <c:v>5.74</c:v>
                </c:pt>
                <c:pt idx="372">
                  <c:v>4.34</c:v>
                </c:pt>
                <c:pt idx="373">
                  <c:v>3.9</c:v>
                </c:pt>
                <c:pt idx="374">
                  <c:v>4.12</c:v>
                </c:pt>
                <c:pt idx="375">
                  <c:v>4.0999999999999996</c:v>
                </c:pt>
                <c:pt idx="376">
                  <c:v>4.24</c:v>
                </c:pt>
                <c:pt idx="377">
                  <c:v>4.4400000000000004</c:v>
                </c:pt>
                <c:pt idx="378">
                  <c:v>9.27</c:v>
                </c:pt>
                <c:pt idx="379">
                  <c:v>6.88</c:v>
                </c:pt>
                <c:pt idx="380">
                  <c:v>4.97</c:v>
                </c:pt>
                <c:pt idx="381">
                  <c:v>3.77</c:v>
                </c:pt>
                <c:pt idx="382">
                  <c:v>3.03</c:v>
                </c:pt>
                <c:pt idx="383">
                  <c:v>2.48</c:v>
                </c:pt>
                <c:pt idx="384">
                  <c:v>2.48</c:v>
                </c:pt>
                <c:pt idx="385">
                  <c:v>2.16</c:v>
                </c:pt>
                <c:pt idx="386">
                  <c:v>2.21</c:v>
                </c:pt>
                <c:pt idx="387">
                  <c:v>2.02</c:v>
                </c:pt>
                <c:pt idx="388">
                  <c:v>1.81</c:v>
                </c:pt>
                <c:pt idx="389">
                  <c:v>2.02</c:v>
                </c:pt>
                <c:pt idx="390">
                  <c:v>3.4</c:v>
                </c:pt>
                <c:pt idx="391">
                  <c:v>4.13</c:v>
                </c:pt>
                <c:pt idx="392">
                  <c:v>5.14</c:v>
                </c:pt>
                <c:pt idx="393">
                  <c:v>4.91</c:v>
                </c:pt>
                <c:pt idx="394">
                  <c:v>4.6100000000000003</c:v>
                </c:pt>
                <c:pt idx="395">
                  <c:v>3.9659770000000001</c:v>
                </c:pt>
                <c:pt idx="396">
                  <c:v>3.9445510000000001</c:v>
                </c:pt>
                <c:pt idx="397">
                  <c:v>3.86</c:v>
                </c:pt>
                <c:pt idx="398">
                  <c:v>4.07</c:v>
                </c:pt>
                <c:pt idx="399">
                  <c:v>3.53</c:v>
                </c:pt>
                <c:pt idx="400">
                  <c:v>3.84</c:v>
                </c:pt>
                <c:pt idx="401">
                  <c:v>3.61</c:v>
                </c:pt>
                <c:pt idx="402">
                  <c:v>6.56</c:v>
                </c:pt>
                <c:pt idx="403">
                  <c:v>4.87</c:v>
                </c:pt>
                <c:pt idx="404">
                  <c:v>5.03</c:v>
                </c:pt>
                <c:pt idx="405">
                  <c:v>3.42</c:v>
                </c:pt>
                <c:pt idx="406">
                  <c:v>3.27</c:v>
                </c:pt>
                <c:pt idx="407">
                  <c:v>3.17</c:v>
                </c:pt>
                <c:pt idx="408">
                  <c:v>2.63</c:v>
                </c:pt>
                <c:pt idx="409">
                  <c:v>2.34</c:v>
                </c:pt>
                <c:pt idx="410">
                  <c:v>1.85</c:v>
                </c:pt>
                <c:pt idx="411">
                  <c:v>1.43</c:v>
                </c:pt>
                <c:pt idx="412">
                  <c:v>1.62</c:v>
                </c:pt>
                <c:pt idx="413">
                  <c:v>1.77</c:v>
                </c:pt>
                <c:pt idx="414">
                  <c:v>2.81</c:v>
                </c:pt>
                <c:pt idx="415">
                  <c:v>4.07</c:v>
                </c:pt>
                <c:pt idx="416">
                  <c:v>5.17</c:v>
                </c:pt>
                <c:pt idx="417">
                  <c:v>4.8</c:v>
                </c:pt>
                <c:pt idx="418">
                  <c:v>4.13</c:v>
                </c:pt>
                <c:pt idx="419">
                  <c:v>3.47</c:v>
                </c:pt>
                <c:pt idx="420">
                  <c:v>3.89</c:v>
                </c:pt>
                <c:pt idx="421">
                  <c:v>3.74</c:v>
                </c:pt>
                <c:pt idx="422">
                  <c:v>3.71</c:v>
                </c:pt>
                <c:pt idx="423">
                  <c:v>3.33</c:v>
                </c:pt>
                <c:pt idx="424">
                  <c:v>3.38</c:v>
                </c:pt>
                <c:pt idx="425">
                  <c:v>4.01</c:v>
                </c:pt>
                <c:pt idx="426">
                  <c:v>7.89</c:v>
                </c:pt>
                <c:pt idx="427">
                  <c:v>5.78</c:v>
                </c:pt>
                <c:pt idx="428">
                  <c:v>4.47</c:v>
                </c:pt>
                <c:pt idx="429">
                  <c:v>3.86</c:v>
                </c:pt>
                <c:pt idx="430">
                  <c:v>3.3</c:v>
                </c:pt>
                <c:pt idx="431">
                  <c:v>2.7</c:v>
                </c:pt>
                <c:pt idx="432">
                  <c:v>2.65</c:v>
                </c:pt>
                <c:pt idx="433">
                  <c:v>2.4700000000000002</c:v>
                </c:pt>
                <c:pt idx="434">
                  <c:v>1.91</c:v>
                </c:pt>
                <c:pt idx="435">
                  <c:v>1.59</c:v>
                </c:pt>
                <c:pt idx="436">
                  <c:v>1.46</c:v>
                </c:pt>
                <c:pt idx="437">
                  <c:v>1.55</c:v>
                </c:pt>
                <c:pt idx="438">
                  <c:v>3.36</c:v>
                </c:pt>
                <c:pt idx="439">
                  <c:v>3.61</c:v>
                </c:pt>
                <c:pt idx="440">
                  <c:v>4.26</c:v>
                </c:pt>
                <c:pt idx="441">
                  <c:v>3.91</c:v>
                </c:pt>
                <c:pt idx="442">
                  <c:v>3.47</c:v>
                </c:pt>
                <c:pt idx="443">
                  <c:v>3.93</c:v>
                </c:pt>
                <c:pt idx="444">
                  <c:v>3.34</c:v>
                </c:pt>
                <c:pt idx="445">
                  <c:v>3.03</c:v>
                </c:pt>
                <c:pt idx="446">
                  <c:v>2.84</c:v>
                </c:pt>
                <c:pt idx="447">
                  <c:v>2.72</c:v>
                </c:pt>
                <c:pt idx="448">
                  <c:v>2.69</c:v>
                </c:pt>
                <c:pt idx="449">
                  <c:v>2.88</c:v>
                </c:pt>
                <c:pt idx="450">
                  <c:v>3.3</c:v>
                </c:pt>
                <c:pt idx="451">
                  <c:v>4.6900000000000004</c:v>
                </c:pt>
                <c:pt idx="452">
                  <c:v>4.38</c:v>
                </c:pt>
                <c:pt idx="453">
                  <c:v>3.25</c:v>
                </c:pt>
                <c:pt idx="454">
                  <c:v>2.63</c:v>
                </c:pt>
                <c:pt idx="455">
                  <c:v>2.2000000000000002</c:v>
                </c:pt>
                <c:pt idx="456">
                  <c:v>2.12</c:v>
                </c:pt>
                <c:pt idx="457">
                  <c:v>1.75</c:v>
                </c:pt>
                <c:pt idx="458">
                  <c:v>1.51</c:v>
                </c:pt>
                <c:pt idx="459">
                  <c:v>1.37</c:v>
                </c:pt>
                <c:pt idx="460">
                  <c:v>1.8</c:v>
                </c:pt>
                <c:pt idx="461">
                  <c:v>1.59</c:v>
                </c:pt>
                <c:pt idx="462">
                  <c:v>1.84</c:v>
                </c:pt>
                <c:pt idx="463">
                  <c:v>1.93</c:v>
                </c:pt>
                <c:pt idx="464">
                  <c:v>1.98</c:v>
                </c:pt>
                <c:pt idx="465">
                  <c:v>2.17</c:v>
                </c:pt>
                <c:pt idx="466">
                  <c:v>2.14</c:v>
                </c:pt>
                <c:pt idx="467">
                  <c:v>2.48</c:v>
                </c:pt>
                <c:pt idx="468">
                  <c:v>2.14</c:v>
                </c:pt>
                <c:pt idx="469">
                  <c:v>1.99</c:v>
                </c:pt>
                <c:pt idx="470">
                  <c:v>2.0299999999999998</c:v>
                </c:pt>
                <c:pt idx="471">
                  <c:v>2</c:v>
                </c:pt>
                <c:pt idx="472">
                  <c:v>1.82</c:v>
                </c:pt>
                <c:pt idx="473">
                  <c:v>1.89</c:v>
                </c:pt>
                <c:pt idx="474">
                  <c:v>2.08</c:v>
                </c:pt>
                <c:pt idx="475">
                  <c:v>2.77</c:v>
                </c:pt>
                <c:pt idx="476">
                  <c:v>2.66</c:v>
                </c:pt>
                <c:pt idx="477">
                  <c:v>2.62</c:v>
                </c:pt>
                <c:pt idx="478">
                  <c:v>2.17</c:v>
                </c:pt>
                <c:pt idx="479">
                  <c:v>2.0699999999999998</c:v>
                </c:pt>
                <c:pt idx="480">
                  <c:v>2.04</c:v>
                </c:pt>
                <c:pt idx="481">
                  <c:v>1.87</c:v>
                </c:pt>
                <c:pt idx="482">
                  <c:v>1.6</c:v>
                </c:pt>
                <c:pt idx="483">
                  <c:v>1.56</c:v>
                </c:pt>
                <c:pt idx="484">
                  <c:v>1.59</c:v>
                </c:pt>
                <c:pt idx="485">
                  <c:v>2.09</c:v>
                </c:pt>
                <c:pt idx="486">
                  <c:v>6.21</c:v>
                </c:pt>
                <c:pt idx="487">
                  <c:v>15.93</c:v>
                </c:pt>
                <c:pt idx="488">
                  <c:v>11.13</c:v>
                </c:pt>
                <c:pt idx="489">
                  <c:v>10.06</c:v>
                </c:pt>
                <c:pt idx="490">
                  <c:v>5.4</c:v>
                </c:pt>
                <c:pt idx="491">
                  <c:v>4.72</c:v>
                </c:pt>
                <c:pt idx="492">
                  <c:v>4.3499999999999996</c:v>
                </c:pt>
                <c:pt idx="493">
                  <c:v>4.07</c:v>
                </c:pt>
                <c:pt idx="494">
                  <c:v>3.95</c:v>
                </c:pt>
                <c:pt idx="495">
                  <c:v>3.89</c:v>
                </c:pt>
                <c:pt idx="496">
                  <c:v>4.24</c:v>
                </c:pt>
                <c:pt idx="497">
                  <c:v>4.04</c:v>
                </c:pt>
                <c:pt idx="498">
                  <c:v>5.68</c:v>
                </c:pt>
                <c:pt idx="499">
                  <c:v>6.08</c:v>
                </c:pt>
                <c:pt idx="500">
                  <c:v>6.62</c:v>
                </c:pt>
                <c:pt idx="501">
                  <c:v>3.82</c:v>
                </c:pt>
                <c:pt idx="502">
                  <c:v>2.99</c:v>
                </c:pt>
                <c:pt idx="503">
                  <c:v>2.38</c:v>
                </c:pt>
                <c:pt idx="504">
                  <c:v>2.27</c:v>
                </c:pt>
                <c:pt idx="505">
                  <c:v>2.42</c:v>
                </c:pt>
                <c:pt idx="506">
                  <c:v>2</c:v>
                </c:pt>
                <c:pt idx="507">
                  <c:v>1.67</c:v>
                </c:pt>
                <c:pt idx="508">
                  <c:v>1.78</c:v>
                </c:pt>
                <c:pt idx="509">
                  <c:v>2</c:v>
                </c:pt>
                <c:pt idx="510">
                  <c:v>3.56</c:v>
                </c:pt>
                <c:pt idx="511">
                  <c:v>5.96</c:v>
                </c:pt>
                <c:pt idx="512">
                  <c:v>6.89</c:v>
                </c:pt>
                <c:pt idx="513">
                  <c:v>5.09</c:v>
                </c:pt>
                <c:pt idx="514">
                  <c:v>4.03</c:v>
                </c:pt>
                <c:pt idx="515">
                  <c:v>3.72</c:v>
                </c:pt>
                <c:pt idx="516">
                  <c:v>3.85</c:v>
                </c:pt>
                <c:pt idx="517">
                  <c:v>4.12</c:v>
                </c:pt>
                <c:pt idx="518">
                  <c:v>4.03</c:v>
                </c:pt>
                <c:pt idx="519">
                  <c:v>3.5</c:v>
                </c:pt>
                <c:pt idx="520">
                  <c:v>3.69</c:v>
                </c:pt>
                <c:pt idx="521">
                  <c:v>4.2</c:v>
                </c:pt>
                <c:pt idx="522">
                  <c:v>6.72</c:v>
                </c:pt>
                <c:pt idx="523">
                  <c:v>6.57</c:v>
                </c:pt>
                <c:pt idx="524">
                  <c:v>6.47</c:v>
                </c:pt>
                <c:pt idx="525">
                  <c:v>5.01</c:v>
                </c:pt>
                <c:pt idx="526">
                  <c:v>3.2</c:v>
                </c:pt>
                <c:pt idx="527">
                  <c:v>3.17</c:v>
                </c:pt>
                <c:pt idx="528">
                  <c:v>2.92</c:v>
                </c:pt>
                <c:pt idx="529">
                  <c:v>2.36</c:v>
                </c:pt>
                <c:pt idx="530">
                  <c:v>1.83</c:v>
                </c:pt>
                <c:pt idx="531">
                  <c:v>1.72</c:v>
                </c:pt>
                <c:pt idx="532">
                  <c:v>1.86</c:v>
                </c:pt>
                <c:pt idx="533">
                  <c:v>2.7</c:v>
                </c:pt>
                <c:pt idx="534">
                  <c:v>4.12</c:v>
                </c:pt>
                <c:pt idx="535">
                  <c:v>8.11</c:v>
                </c:pt>
                <c:pt idx="536">
                  <c:v>6.27</c:v>
                </c:pt>
                <c:pt idx="537">
                  <c:v>5.3</c:v>
                </c:pt>
                <c:pt idx="538">
                  <c:v>5.08</c:v>
                </c:pt>
                <c:pt idx="539">
                  <c:v>4.24</c:v>
                </c:pt>
                <c:pt idx="540">
                  <c:v>4.0999999999999996</c:v>
                </c:pt>
                <c:pt idx="541">
                  <c:v>3.68</c:v>
                </c:pt>
                <c:pt idx="542">
                  <c:v>3.81</c:v>
                </c:pt>
                <c:pt idx="543">
                  <c:v>4.16</c:v>
                </c:pt>
                <c:pt idx="544">
                  <c:v>4.42</c:v>
                </c:pt>
                <c:pt idx="545">
                  <c:v>5.92</c:v>
                </c:pt>
                <c:pt idx="546">
                  <c:v>8.83</c:v>
                </c:pt>
                <c:pt idx="547">
                  <c:v>9.4499999999999993</c:v>
                </c:pt>
                <c:pt idx="548">
                  <c:v>6.84</c:v>
                </c:pt>
                <c:pt idx="549">
                  <c:v>4.41</c:v>
                </c:pt>
                <c:pt idx="550">
                  <c:v>4.09</c:v>
                </c:pt>
                <c:pt idx="551">
                  <c:v>2.96</c:v>
                </c:pt>
                <c:pt idx="552">
                  <c:v>3.13</c:v>
                </c:pt>
                <c:pt idx="553">
                  <c:v>2.99</c:v>
                </c:pt>
                <c:pt idx="554">
                  <c:v>2.15</c:v>
                </c:pt>
                <c:pt idx="555">
                  <c:v>1.82</c:v>
                </c:pt>
                <c:pt idx="556">
                  <c:v>1.63</c:v>
                </c:pt>
                <c:pt idx="557">
                  <c:v>1.85</c:v>
                </c:pt>
                <c:pt idx="558">
                  <c:v>2.79</c:v>
                </c:pt>
                <c:pt idx="559">
                  <c:v>4</c:v>
                </c:pt>
                <c:pt idx="560">
                  <c:v>5.1100000000000003</c:v>
                </c:pt>
                <c:pt idx="561">
                  <c:v>3.67</c:v>
                </c:pt>
                <c:pt idx="562">
                  <c:v>3.65</c:v>
                </c:pt>
                <c:pt idx="563">
                  <c:v>3.56</c:v>
                </c:pt>
                <c:pt idx="564">
                  <c:v>3.38</c:v>
                </c:pt>
                <c:pt idx="565">
                  <c:v>3.46</c:v>
                </c:pt>
                <c:pt idx="566">
                  <c:v>2.66</c:v>
                </c:pt>
                <c:pt idx="567">
                  <c:v>2.88</c:v>
                </c:pt>
                <c:pt idx="568">
                  <c:v>2.81</c:v>
                </c:pt>
                <c:pt idx="569">
                  <c:v>2.85</c:v>
                </c:pt>
                <c:pt idx="570">
                  <c:v>3.26</c:v>
                </c:pt>
                <c:pt idx="571">
                  <c:v>4.42</c:v>
                </c:pt>
                <c:pt idx="572">
                  <c:v>3.55</c:v>
                </c:pt>
                <c:pt idx="573">
                  <c:v>3.02</c:v>
                </c:pt>
                <c:pt idx="574">
                  <c:v>2.89</c:v>
                </c:pt>
                <c:pt idx="575">
                  <c:v>2.65</c:v>
                </c:pt>
                <c:pt idx="576">
                  <c:v>2.67</c:v>
                </c:pt>
                <c:pt idx="577">
                  <c:v>2.63</c:v>
                </c:pt>
                <c:pt idx="578">
                  <c:v>2.04</c:v>
                </c:pt>
                <c:pt idx="579">
                  <c:v>2.0099999999999998</c:v>
                </c:pt>
                <c:pt idx="580">
                  <c:v>1.8100419999999999</c:v>
                </c:pt>
                <c:pt idx="581">
                  <c:v>1.79139</c:v>
                </c:pt>
                <c:pt idx="582">
                  <c:v>1.7159709999999999</c:v>
                </c:pt>
                <c:pt idx="583">
                  <c:v>2.0260859999999998</c:v>
                </c:pt>
                <c:pt idx="584">
                  <c:v>1.638163</c:v>
                </c:pt>
                <c:pt idx="585">
                  <c:v>1.7873159999999999</c:v>
                </c:pt>
                <c:pt idx="586">
                  <c:v>1.6981059999999999</c:v>
                </c:pt>
                <c:pt idx="587">
                  <c:v>1.620854</c:v>
                </c:pt>
                <c:pt idx="588">
                  <c:v>1.5412399999999999</c:v>
                </c:pt>
                <c:pt idx="589">
                  <c:v>2.0825480000000001</c:v>
                </c:pt>
                <c:pt idx="590">
                  <c:v>1.8078240000000001</c:v>
                </c:pt>
                <c:pt idx="591">
                  <c:v>1.68266</c:v>
                </c:pt>
                <c:pt idx="592">
                  <c:v>1.8187960000000001</c:v>
                </c:pt>
                <c:pt idx="593">
                  <c:v>1.971212</c:v>
                </c:pt>
                <c:pt idx="594">
                  <c:v>2.3367429999999998</c:v>
                </c:pt>
                <c:pt idx="595">
                  <c:v>3.6040580000000002</c:v>
                </c:pt>
                <c:pt idx="596">
                  <c:v>3.1278649999999999</c:v>
                </c:pt>
                <c:pt idx="597">
                  <c:v>2.001096</c:v>
                </c:pt>
                <c:pt idx="598">
                  <c:v>2.1648930000000002</c:v>
                </c:pt>
                <c:pt idx="599">
                  <c:v>2.4809760000000001</c:v>
                </c:pt>
                <c:pt idx="600">
                  <c:v>1.6657280000000001</c:v>
                </c:pt>
                <c:pt idx="601">
                  <c:v>1.66486</c:v>
                </c:pt>
                <c:pt idx="602">
                  <c:v>1.2905800000000001</c:v>
                </c:pt>
                <c:pt idx="603">
                  <c:v>1.3677870000000001</c:v>
                </c:pt>
                <c:pt idx="604">
                  <c:v>1.1955519999999999</c:v>
                </c:pt>
                <c:pt idx="605">
                  <c:v>2.035663</c:v>
                </c:pt>
                <c:pt idx="606">
                  <c:v>3.409008</c:v>
                </c:pt>
                <c:pt idx="607">
                  <c:v>10.434834</c:v>
                </c:pt>
                <c:pt idx="608">
                  <c:v>9.0637159999999994</c:v>
                </c:pt>
                <c:pt idx="609">
                  <c:v>5.8478339999999998</c:v>
                </c:pt>
                <c:pt idx="610">
                  <c:v>3.1863100000000002</c:v>
                </c:pt>
                <c:pt idx="611">
                  <c:v>2.7963870000000002</c:v>
                </c:pt>
                <c:pt idx="612">
                  <c:v>2.3678309999999998</c:v>
                </c:pt>
                <c:pt idx="613">
                  <c:v>2.659646</c:v>
                </c:pt>
                <c:pt idx="614">
                  <c:v>2.2536670000000001</c:v>
                </c:pt>
                <c:pt idx="615">
                  <c:v>2.2123360000000001</c:v>
                </c:pt>
                <c:pt idx="616">
                  <c:v>2.392566</c:v>
                </c:pt>
                <c:pt idx="617">
                  <c:v>2.37296</c:v>
                </c:pt>
                <c:pt idx="618">
                  <c:v>2.8446289999999999</c:v>
                </c:pt>
                <c:pt idx="619">
                  <c:v>3.0487660000000001</c:v>
                </c:pt>
                <c:pt idx="620">
                  <c:v>3.0513150000000002</c:v>
                </c:pt>
                <c:pt idx="621">
                  <c:v>2.5061659999999999</c:v>
                </c:pt>
                <c:pt idx="622">
                  <c:v>2.2764129999999998</c:v>
                </c:pt>
                <c:pt idx="623">
                  <c:v>1.7925500000000001</c:v>
                </c:pt>
                <c:pt idx="624">
                  <c:v>1.8999490000000001</c:v>
                </c:pt>
                <c:pt idx="625">
                  <c:v>1.753152</c:v>
                </c:pt>
                <c:pt idx="626">
                  <c:v>1.374706</c:v>
                </c:pt>
                <c:pt idx="627">
                  <c:v>1.5350429999999999</c:v>
                </c:pt>
                <c:pt idx="628">
                  <c:v>1.4948980000000001</c:v>
                </c:pt>
                <c:pt idx="629">
                  <c:v>1.6570130000000001</c:v>
                </c:pt>
                <c:pt idx="630">
                  <c:v>2.6508240000000001</c:v>
                </c:pt>
                <c:pt idx="631">
                  <c:v>5.0158930000000002</c:v>
                </c:pt>
                <c:pt idx="632">
                  <c:v>4.5570269999999997</c:v>
                </c:pt>
                <c:pt idx="633">
                  <c:v>2.5669209999999998</c:v>
                </c:pt>
                <c:pt idx="634">
                  <c:v>2.1806380000000001</c:v>
                </c:pt>
                <c:pt idx="635">
                  <c:v>1.902426</c:v>
                </c:pt>
                <c:pt idx="636">
                  <c:v>2.0653640000000002</c:v>
                </c:pt>
                <c:pt idx="637">
                  <c:v>1.990434</c:v>
                </c:pt>
                <c:pt idx="638">
                  <c:v>2.0908730000000002</c:v>
                </c:pt>
                <c:pt idx="639">
                  <c:v>1.9462029999999999</c:v>
                </c:pt>
                <c:pt idx="640">
                  <c:v>3.7257169999999999</c:v>
                </c:pt>
                <c:pt idx="641">
                  <c:v>2.1504400000000001</c:v>
                </c:pt>
                <c:pt idx="642">
                  <c:v>2.797212</c:v>
                </c:pt>
                <c:pt idx="643">
                  <c:v>3.2577370000000001</c:v>
                </c:pt>
                <c:pt idx="644">
                  <c:v>2.6780550000000001</c:v>
                </c:pt>
                <c:pt idx="645">
                  <c:v>2.9156900000000001</c:v>
                </c:pt>
                <c:pt idx="646">
                  <c:v>2.2288700000000001</c:v>
                </c:pt>
                <c:pt idx="647">
                  <c:v>1.945206</c:v>
                </c:pt>
                <c:pt idx="648">
                  <c:v>1.629597</c:v>
                </c:pt>
                <c:pt idx="649">
                  <c:v>1.5229820000000001</c:v>
                </c:pt>
                <c:pt idx="650">
                  <c:v>1.3275030000000001</c:v>
                </c:pt>
                <c:pt idx="651">
                  <c:v>1.1399459999999999</c:v>
                </c:pt>
                <c:pt idx="652">
                  <c:v>1.177433</c:v>
                </c:pt>
                <c:pt idx="653">
                  <c:v>1.984091</c:v>
                </c:pt>
                <c:pt idx="654">
                  <c:v>4.0491919999999997</c:v>
                </c:pt>
                <c:pt idx="655">
                  <c:v>12.813801</c:v>
                </c:pt>
                <c:pt idx="656">
                  <c:v>6.1209030000000002</c:v>
                </c:pt>
                <c:pt idx="657">
                  <c:v>4.7739219999999998</c:v>
                </c:pt>
                <c:pt idx="658">
                  <c:v>3.98</c:v>
                </c:pt>
                <c:pt idx="659">
                  <c:v>3.91</c:v>
                </c:pt>
                <c:pt idx="660">
                  <c:v>4.55</c:v>
                </c:pt>
                <c:pt idx="661">
                  <c:v>3.74</c:v>
                </c:pt>
                <c:pt idx="662">
                  <c:v>3.53</c:v>
                </c:pt>
                <c:pt idx="663">
                  <c:v>3.48</c:v>
                </c:pt>
                <c:pt idx="664">
                  <c:v>3.91</c:v>
                </c:pt>
                <c:pt idx="665">
                  <c:v>4.43</c:v>
                </c:pt>
                <c:pt idx="666">
                  <c:v>4.7300000000000004</c:v>
                </c:pt>
                <c:pt idx="667">
                  <c:v>4.7699999999999996</c:v>
                </c:pt>
                <c:pt idx="668">
                  <c:v>5.67</c:v>
                </c:pt>
                <c:pt idx="669">
                  <c:v>3.18</c:v>
                </c:pt>
                <c:pt idx="670">
                  <c:v>2.9</c:v>
                </c:pt>
                <c:pt idx="671">
                  <c:v>2.15</c:v>
                </c:pt>
                <c:pt idx="672">
                  <c:v>1.57</c:v>
                </c:pt>
                <c:pt idx="673">
                  <c:v>1.73</c:v>
                </c:pt>
                <c:pt idx="674">
                  <c:v>1.37</c:v>
                </c:pt>
                <c:pt idx="675">
                  <c:v>1.31</c:v>
                </c:pt>
                <c:pt idx="676">
                  <c:v>1.6</c:v>
                </c:pt>
                <c:pt idx="677">
                  <c:v>1.78</c:v>
                </c:pt>
                <c:pt idx="678">
                  <c:v>3.42</c:v>
                </c:pt>
                <c:pt idx="679">
                  <c:v>14.56</c:v>
                </c:pt>
                <c:pt idx="680">
                  <c:v>10.39</c:v>
                </c:pt>
                <c:pt idx="681">
                  <c:v>5.92</c:v>
                </c:pt>
                <c:pt idx="682">
                  <c:v>4.75</c:v>
                </c:pt>
                <c:pt idx="683">
                  <c:v>4.03</c:v>
                </c:pt>
                <c:pt idx="684">
                  <c:v>3.66</c:v>
                </c:pt>
                <c:pt idx="685">
                  <c:v>3.54</c:v>
                </c:pt>
                <c:pt idx="686">
                  <c:v>3.87</c:v>
                </c:pt>
                <c:pt idx="687">
                  <c:v>3.89</c:v>
                </c:pt>
                <c:pt idx="688">
                  <c:v>4.22</c:v>
                </c:pt>
                <c:pt idx="689">
                  <c:v>4.5199999999999996</c:v>
                </c:pt>
                <c:pt idx="690">
                  <c:v>4.53</c:v>
                </c:pt>
                <c:pt idx="691">
                  <c:v>4.25</c:v>
                </c:pt>
                <c:pt idx="692">
                  <c:v>3.84</c:v>
                </c:pt>
                <c:pt idx="693">
                  <c:v>3.59</c:v>
                </c:pt>
                <c:pt idx="694">
                  <c:v>4.38</c:v>
                </c:pt>
                <c:pt idx="695">
                  <c:v>3.85</c:v>
                </c:pt>
                <c:pt idx="696">
                  <c:v>2.88</c:v>
                </c:pt>
                <c:pt idx="697">
                  <c:v>2.38</c:v>
                </c:pt>
                <c:pt idx="698">
                  <c:v>1.97</c:v>
                </c:pt>
                <c:pt idx="699">
                  <c:v>1.76</c:v>
                </c:pt>
                <c:pt idx="700">
                  <c:v>1.55</c:v>
                </c:pt>
                <c:pt idx="701">
                  <c:v>1.86</c:v>
                </c:pt>
                <c:pt idx="702">
                  <c:v>3.68</c:v>
                </c:pt>
                <c:pt idx="703">
                  <c:v>5.69</c:v>
                </c:pt>
                <c:pt idx="704">
                  <c:v>7.7</c:v>
                </c:pt>
                <c:pt idx="706">
                  <c:v>5.14</c:v>
                </c:pt>
                <c:pt idx="707">
                  <c:v>4.0199999999999996</c:v>
                </c:pt>
                <c:pt idx="708">
                  <c:v>3.62</c:v>
                </c:pt>
                <c:pt idx="709">
                  <c:v>3.47</c:v>
                </c:pt>
                <c:pt idx="710">
                  <c:v>3.29</c:v>
                </c:pt>
                <c:pt idx="711">
                  <c:v>3.22</c:v>
                </c:pt>
                <c:pt idx="712">
                  <c:v>3.48</c:v>
                </c:pt>
                <c:pt idx="713">
                  <c:v>3.6</c:v>
                </c:pt>
                <c:pt idx="714">
                  <c:v>4.7300000000000004</c:v>
                </c:pt>
                <c:pt idx="715">
                  <c:v>5.18</c:v>
                </c:pt>
                <c:pt idx="716">
                  <c:v>5.69</c:v>
                </c:pt>
                <c:pt idx="717">
                  <c:v>5.4</c:v>
                </c:pt>
                <c:pt idx="718">
                  <c:v>5.56</c:v>
                </c:pt>
                <c:pt idx="719">
                  <c:v>3.28</c:v>
                </c:pt>
                <c:pt idx="720">
                  <c:v>2.69</c:v>
                </c:pt>
                <c:pt idx="721">
                  <c:v>2.7</c:v>
                </c:pt>
                <c:pt idx="722">
                  <c:v>2.6</c:v>
                </c:pt>
                <c:pt idx="723">
                  <c:v>1.9</c:v>
                </c:pt>
                <c:pt idx="724">
                  <c:v>1.53</c:v>
                </c:pt>
                <c:pt idx="725">
                  <c:v>1.63</c:v>
                </c:pt>
                <c:pt idx="726">
                  <c:v>2.85</c:v>
                </c:pt>
                <c:pt idx="727">
                  <c:v>5.39</c:v>
                </c:pt>
                <c:pt idx="728">
                  <c:v>7.23</c:v>
                </c:pt>
                <c:pt idx="729">
                  <c:v>5.46</c:v>
                </c:pt>
                <c:pt idx="730">
                  <c:v>4.25</c:v>
                </c:pt>
                <c:pt idx="731">
                  <c:v>3.32</c:v>
                </c:pt>
                <c:pt idx="732">
                  <c:v>3.31</c:v>
                </c:pt>
                <c:pt idx="733">
                  <c:v>2.9</c:v>
                </c:pt>
                <c:pt idx="734">
                  <c:v>2.64</c:v>
                </c:pt>
                <c:pt idx="735">
                  <c:v>2.5299999999999998</c:v>
                </c:pt>
                <c:pt idx="736">
                  <c:v>2.5499999999999998</c:v>
                </c:pt>
                <c:pt idx="737">
                  <c:v>2.62</c:v>
                </c:pt>
                <c:pt idx="738">
                  <c:v>4.16</c:v>
                </c:pt>
                <c:pt idx="739">
                  <c:v>3.4</c:v>
                </c:pt>
                <c:pt idx="740">
                  <c:v>3.41</c:v>
                </c:pt>
                <c:pt idx="741">
                  <c:v>2.64</c:v>
                </c:pt>
                <c:pt idx="742">
                  <c:v>2.48</c:v>
                </c:pt>
                <c:pt idx="743">
                  <c:v>2.5499999999999998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4D7-4357-802E-160145EF241A}"/>
            </c:ext>
          </c:extLst>
        </c:ser>
        <c:marker val="1"/>
        <c:axId val="146652160"/>
        <c:axId val="146658432"/>
      </c:lineChart>
      <c:catAx>
        <c:axId val="146652160"/>
        <c:scaling>
          <c:orientation val="minMax"/>
        </c:scaling>
        <c:axPos val="b"/>
        <c:title>
          <c:tx>
            <c:rich>
              <a:bodyPr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 b="1" i="0" u="none" strike="noStrike" baseline="0">
                    <a:effectLst/>
                  </a:rPr>
                  <a:t>Data/Hora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46514030300667875"/>
              <c:y val="0.81266417947566683"/>
            </c:manualLayout>
          </c:layout>
          <c:spPr>
            <a:noFill/>
            <a:ln w="25400">
              <a:noFill/>
            </a:ln>
          </c:spPr>
        </c:title>
        <c:numFmt formatCode="dd/mm/yyyy\ hh:mm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6658432"/>
        <c:crosses val="autoZero"/>
        <c:lblAlgn val="ctr"/>
        <c:lblOffset val="100"/>
        <c:tickLblSkip val="24"/>
        <c:tickMarkSkip val="24"/>
      </c:catAx>
      <c:valAx>
        <c:axId val="146658432"/>
        <c:scaling>
          <c:orientation val="minMax"/>
          <c:max val="30"/>
          <c:min val="0"/>
        </c:scaling>
        <c:axPos val="l"/>
        <c:majorGridlines>
          <c:spPr>
            <a:ln w="3175">
              <a:solidFill>
                <a:schemeClr val="bg1">
                  <a:lumMod val="50000"/>
                </a:scheme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/>
                  <a:t>Concentração (ppb)</a:t>
                </a:r>
              </a:p>
            </c:rich>
          </c:tx>
          <c:layout>
            <c:manualLayout>
              <c:xMode val="edge"/>
              <c:yMode val="edge"/>
              <c:x val="2.0142303994178944E-2"/>
              <c:y val="0.28446752159629152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46652160"/>
        <c:crosses val="autoZero"/>
        <c:crossBetween val="midCat"/>
        <c:majorUnit val="3"/>
        <c:minorUnit val="1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9968535121228673"/>
          <c:y val="0.86041947767658233"/>
          <c:w val="0.39664665679166355"/>
          <c:h val="0.11230321128441896"/>
        </c:manualLayout>
      </c:layout>
      <c:spPr>
        <a:gradFill>
          <a:gsLst>
            <a:gs pos="0">
              <a:schemeClr val="accent1">
                <a:lumMod val="5000"/>
                <a:lumOff val="95000"/>
              </a:schemeClr>
            </a:gs>
            <a:gs pos="100000">
              <a:schemeClr val="bg1">
                <a:lumMod val="65000"/>
              </a:schemeClr>
            </a:gs>
          </a:gsLst>
          <a:lin ang="5400000" scaled="1"/>
        </a:gradFill>
        <a:ln w="3175" cap="flat">
          <a:solidFill>
            <a:schemeClr val="tx1"/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chemeClr val="accent1">
            <a:lumMod val="5000"/>
            <a:lumOff val="95000"/>
          </a:schemeClr>
        </a:gs>
        <a:gs pos="74000">
          <a:schemeClr val="accent1">
            <a:lumMod val="45000"/>
            <a:lumOff val="55000"/>
          </a:schemeClr>
        </a:gs>
        <a:gs pos="83000">
          <a:schemeClr val="accent1">
            <a:lumMod val="45000"/>
            <a:lumOff val="55000"/>
          </a:schemeClr>
        </a:gs>
        <a:gs pos="100000">
          <a:schemeClr val="accent1">
            <a:lumMod val="30000"/>
            <a:lumOff val="70000"/>
          </a:schemeClr>
        </a:gs>
      </a:gsLst>
      <a:lin ang="5400000" scaled="1"/>
      <a:tileRect/>
    </a:gradFill>
    <a:ln w="9525">
      <a:solidFill>
        <a:schemeClr val="tx1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EMQAr PMF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/>
              <a:t>Concentrações de Dióxido</a:t>
            </a:r>
            <a:r>
              <a:rPr lang="pt-BR" sz="1200" b="1" baseline="0"/>
              <a:t> de Nitrogênio</a:t>
            </a:r>
            <a:r>
              <a:rPr lang="pt-BR" sz="1200" b="1"/>
              <a:t> (Médias Horárias)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BR" sz="1200" b="1" i="0" kern="1200" baseline="0">
                <a:solidFill>
                  <a:srgbClr val="000000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Período: Dezembro de 2020</a:t>
            </a:r>
            <a:endParaRPr lang="pt-BR" sz="1200">
              <a:effectLst/>
            </a:endParaRPr>
          </a:p>
        </c:rich>
      </c:tx>
      <c:layout>
        <c:manualLayout>
          <c:xMode val="edge"/>
          <c:yMode val="edge"/>
          <c:x val="0.27519171041119839"/>
          <c:y val="5.185773688401310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ysClr val="windowText" lastClr="000000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</c:title>
    <c:plotArea>
      <c:layout>
        <c:manualLayout>
          <c:layoutTarget val="inner"/>
          <c:xMode val="edge"/>
          <c:yMode val="edge"/>
          <c:x val="9.7401027996500453E-2"/>
          <c:y val="0.20221410245067686"/>
          <c:w val="0.88037290460643636"/>
          <c:h val="0.51113226577014925"/>
        </c:manualLayout>
      </c:layout>
      <c:lineChart>
        <c:grouping val="standard"/>
        <c:ser>
          <c:idx val="0"/>
          <c:order val="0"/>
          <c:tx>
            <c:v>Dióxido de Nitrogênio [µg/m³] - Médias Horárias</c:v>
          </c:tx>
          <c:spPr>
            <a:ln w="12700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'CALC. NO2'!$A$13:$A$756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'CALC. NO2'!$C$13:$C$756</c:f>
              <c:numCache>
                <c:formatCode>0.00</c:formatCode>
                <c:ptCount val="744"/>
                <c:pt idx="0">
                  <c:v>2.0426441999999998</c:v>
                </c:pt>
                <c:pt idx="1">
                  <c:v>1.6193936</c:v>
                </c:pt>
                <c:pt idx="2">
                  <c:v>1.3065561999999999</c:v>
                </c:pt>
                <c:pt idx="3">
                  <c:v>0.82809900000000003</c:v>
                </c:pt>
                <c:pt idx="4">
                  <c:v>0.62567479999999998</c:v>
                </c:pt>
                <c:pt idx="5">
                  <c:v>1.6193936</c:v>
                </c:pt>
                <c:pt idx="6">
                  <c:v>4.2693103999999993</c:v>
                </c:pt>
                <c:pt idx="7">
                  <c:v>5.8703017999999991</c:v>
                </c:pt>
                <c:pt idx="8">
                  <c:v>6.0727260000000003</c:v>
                </c:pt>
                <c:pt idx="9">
                  <c:v>4.4901368000000002</c:v>
                </c:pt>
                <c:pt idx="10">
                  <c:v>3.3307982000000003</c:v>
                </c:pt>
                <c:pt idx="11">
                  <c:v>2.852341</c:v>
                </c:pt>
                <c:pt idx="12">
                  <c:v>2.6867212</c:v>
                </c:pt>
                <c:pt idx="13">
                  <c:v>3.128374</c:v>
                </c:pt>
                <c:pt idx="14">
                  <c:v>2.1162529999999999</c:v>
                </c:pt>
                <c:pt idx="15">
                  <c:v>2.5579057999999999</c:v>
                </c:pt>
                <c:pt idx="16">
                  <c:v>2.5211014</c:v>
                </c:pt>
                <c:pt idx="17">
                  <c:v>5.2814314000000007</c:v>
                </c:pt>
                <c:pt idx="18">
                  <c:v>7.7657283999999995</c:v>
                </c:pt>
                <c:pt idx="19">
                  <c:v>5.8150952</c:v>
                </c:pt>
                <c:pt idx="20">
                  <c:v>5.8887039999999997</c:v>
                </c:pt>
                <c:pt idx="21">
                  <c:v>4.2693103999999993</c:v>
                </c:pt>
                <c:pt idx="22">
                  <c:v>2.6315146</c:v>
                </c:pt>
                <c:pt idx="23">
                  <c:v>2.2818727999999999</c:v>
                </c:pt>
                <c:pt idx="24">
                  <c:v>1.1593385999999999</c:v>
                </c:pt>
                <c:pt idx="25">
                  <c:v>0.53366379999999991</c:v>
                </c:pt>
                <c:pt idx="26">
                  <c:v>0.36804399999999998</c:v>
                </c:pt>
                <c:pt idx="27">
                  <c:v>0.23922860000000001</c:v>
                </c:pt>
                <c:pt idx="28">
                  <c:v>0.44165279999999996</c:v>
                </c:pt>
                <c:pt idx="29">
                  <c:v>0.6440769999999999</c:v>
                </c:pt>
                <c:pt idx="30">
                  <c:v>2.9259498000000002</c:v>
                </c:pt>
                <c:pt idx="31">
                  <c:v>4.6373543999999995</c:v>
                </c:pt>
                <c:pt idx="32">
                  <c:v>4.4717346000000004</c:v>
                </c:pt>
                <c:pt idx="33">
                  <c:v>4.2693103999999993</c:v>
                </c:pt>
                <c:pt idx="34">
                  <c:v>3.2203850000000003</c:v>
                </c:pt>
                <c:pt idx="35">
                  <c:v>3.2019827999999997</c:v>
                </c:pt>
                <c:pt idx="36">
                  <c:v>2.2818727999999999</c:v>
                </c:pt>
                <c:pt idx="37">
                  <c:v>1.7666111999999998</c:v>
                </c:pt>
                <c:pt idx="40">
                  <c:v>7.5264997999999999</c:v>
                </c:pt>
                <c:pt idx="41">
                  <c:v>4.4533323999999999</c:v>
                </c:pt>
                <c:pt idx="42">
                  <c:v>7.3056734000000008</c:v>
                </c:pt>
                <c:pt idx="43">
                  <c:v>6.8824228000000005</c:v>
                </c:pt>
                <c:pt idx="44">
                  <c:v>5.1526159999999992</c:v>
                </c:pt>
                <c:pt idx="45">
                  <c:v>4.0300817999999996</c:v>
                </c:pt>
                <c:pt idx="46">
                  <c:v>4.0116796000000008</c:v>
                </c:pt>
                <c:pt idx="47">
                  <c:v>3.9380708000000002</c:v>
                </c:pt>
                <c:pt idx="48">
                  <c:v>2.8891454000000003</c:v>
                </c:pt>
                <c:pt idx="49">
                  <c:v>2.4842970000000002</c:v>
                </c:pt>
                <c:pt idx="50">
                  <c:v>1.2329474</c:v>
                </c:pt>
                <c:pt idx="51">
                  <c:v>1.1409364</c:v>
                </c:pt>
                <c:pt idx="52">
                  <c:v>1.012121</c:v>
                </c:pt>
                <c:pt idx="53">
                  <c:v>1.4537738</c:v>
                </c:pt>
                <c:pt idx="54">
                  <c:v>3.8460597999999995</c:v>
                </c:pt>
                <c:pt idx="55">
                  <c:v>5.8703017999999991</c:v>
                </c:pt>
                <c:pt idx="56">
                  <c:v>6.0543237999999997</c:v>
                </c:pt>
                <c:pt idx="57">
                  <c:v>4.5085389999999999</c:v>
                </c:pt>
                <c:pt idx="58">
                  <c:v>3.7724509999999993</c:v>
                </c:pt>
                <c:pt idx="59">
                  <c:v>3.3307982000000003</c:v>
                </c:pt>
                <c:pt idx="60">
                  <c:v>3.1099717999999994</c:v>
                </c:pt>
                <c:pt idx="61">
                  <c:v>2.1503191526399998</c:v>
                </c:pt>
                <c:pt idx="62">
                  <c:v>3.3807877762999996</c:v>
                </c:pt>
                <c:pt idx="63">
                  <c:v>2.2105845174200001</c:v>
                </c:pt>
                <c:pt idx="64">
                  <c:v>2.9778900095000003</c:v>
                </c:pt>
                <c:pt idx="65">
                  <c:v>3.5884289999999996</c:v>
                </c:pt>
                <c:pt idx="66">
                  <c:v>7.250466799999999</c:v>
                </c:pt>
                <c:pt idx="67">
                  <c:v>9.2563066000000003</c:v>
                </c:pt>
                <c:pt idx="68">
                  <c:v>7.5080976000000001</c:v>
                </c:pt>
                <c:pt idx="69">
                  <c:v>4.9869961999999992</c:v>
                </c:pt>
                <c:pt idx="70">
                  <c:v>3.8828641999999998</c:v>
                </c:pt>
                <c:pt idx="71">
                  <c:v>3.0547651999999998</c:v>
                </c:pt>
                <c:pt idx="72">
                  <c:v>2.6131123999999999</c:v>
                </c:pt>
                <c:pt idx="73">
                  <c:v>1.7850134</c:v>
                </c:pt>
                <c:pt idx="74">
                  <c:v>0.90170779999999995</c:v>
                </c:pt>
                <c:pt idx="75">
                  <c:v>0.5152616000000001</c:v>
                </c:pt>
                <c:pt idx="76">
                  <c:v>0.46005499999999999</c:v>
                </c:pt>
                <c:pt idx="77">
                  <c:v>0.75449019999999989</c:v>
                </c:pt>
                <c:pt idx="78">
                  <c:v>2.7971344</c:v>
                </c:pt>
                <c:pt idx="79">
                  <c:v>4.1772993999999999</c:v>
                </c:pt>
                <c:pt idx="80">
                  <c:v>4.8765829999999992</c:v>
                </c:pt>
                <c:pt idx="81">
                  <c:v>4.6005500000000001</c:v>
                </c:pt>
                <c:pt idx="82">
                  <c:v>3.7724509999999993</c:v>
                </c:pt>
                <c:pt idx="83">
                  <c:v>3.128374</c:v>
                </c:pt>
                <c:pt idx="84">
                  <c:v>2.9259498000000002</c:v>
                </c:pt>
                <c:pt idx="85">
                  <c:v>2.5947101999999997</c:v>
                </c:pt>
                <c:pt idx="86">
                  <c:v>2.3738837999999998</c:v>
                </c:pt>
                <c:pt idx="87">
                  <c:v>2.7787321999999999</c:v>
                </c:pt>
                <c:pt idx="88">
                  <c:v>3.2755915999999998</c:v>
                </c:pt>
                <c:pt idx="89">
                  <c:v>4.7477675999999995</c:v>
                </c:pt>
                <c:pt idx="90">
                  <c:v>7.1032492000000005</c:v>
                </c:pt>
                <c:pt idx="91">
                  <c:v>5.5758665999999995</c:v>
                </c:pt>
                <c:pt idx="92">
                  <c:v>6.2383457999999994</c:v>
                </c:pt>
                <c:pt idx="93">
                  <c:v>5.9255084</c:v>
                </c:pt>
                <c:pt idx="94">
                  <c:v>4.3429191999999999</c:v>
                </c:pt>
                <c:pt idx="95">
                  <c:v>3.0915695999999997</c:v>
                </c:pt>
                <c:pt idx="96">
                  <c:v>2.9443519999999999</c:v>
                </c:pt>
                <c:pt idx="97">
                  <c:v>2.0426441999999998</c:v>
                </c:pt>
                <c:pt idx="98">
                  <c:v>0.88330559999999991</c:v>
                </c:pt>
                <c:pt idx="99">
                  <c:v>0.27603299999999997</c:v>
                </c:pt>
                <c:pt idx="100">
                  <c:v>0.18402199999999999</c:v>
                </c:pt>
                <c:pt idx="101">
                  <c:v>0.49685940000000001</c:v>
                </c:pt>
                <c:pt idx="102">
                  <c:v>1.2145452000000001</c:v>
                </c:pt>
                <c:pt idx="103">
                  <c:v>2.1346551999999996</c:v>
                </c:pt>
                <c:pt idx="104">
                  <c:v>2.7419278</c:v>
                </c:pt>
                <c:pt idx="105">
                  <c:v>2.2634705999999998</c:v>
                </c:pt>
                <c:pt idx="106">
                  <c:v>2.3186771999999998</c:v>
                </c:pt>
                <c:pt idx="107">
                  <c:v>1.932231</c:v>
                </c:pt>
                <c:pt idx="108">
                  <c:v>1.8218178</c:v>
                </c:pt>
                <c:pt idx="109">
                  <c:v>1.6009913999999998</c:v>
                </c:pt>
                <c:pt idx="110">
                  <c:v>1.3433606</c:v>
                </c:pt>
                <c:pt idx="111">
                  <c:v>1.6377957999999999</c:v>
                </c:pt>
                <c:pt idx="112">
                  <c:v>2.0978507999999998</c:v>
                </c:pt>
                <c:pt idx="113">
                  <c:v>2.2818727999999999</c:v>
                </c:pt>
                <c:pt idx="114">
                  <c:v>2.6867212</c:v>
                </c:pt>
                <c:pt idx="115">
                  <c:v>3.3123960000000001</c:v>
                </c:pt>
                <c:pt idx="116">
                  <c:v>3.2387872</c:v>
                </c:pt>
                <c:pt idx="117">
                  <c:v>2.4658948000000001</c:v>
                </c:pt>
                <c:pt idx="118">
                  <c:v>2.3002750000000001</c:v>
                </c:pt>
                <c:pt idx="119">
                  <c:v>3.0179607999999996</c:v>
                </c:pt>
                <c:pt idx="120">
                  <c:v>2.6683189999999999</c:v>
                </c:pt>
                <c:pt idx="121">
                  <c:v>1.5825891999999999</c:v>
                </c:pt>
                <c:pt idx="122">
                  <c:v>1.7298068</c:v>
                </c:pt>
                <c:pt idx="123">
                  <c:v>0.71768580000000004</c:v>
                </c:pt>
                <c:pt idx="124">
                  <c:v>0.79129459999999996</c:v>
                </c:pt>
                <c:pt idx="125">
                  <c:v>1.932231</c:v>
                </c:pt>
                <c:pt idx="126">
                  <c:v>1.8586221999999999</c:v>
                </c:pt>
                <c:pt idx="127">
                  <c:v>1.9138288000000001</c:v>
                </c:pt>
                <c:pt idx="128">
                  <c:v>1.0489253999999999</c:v>
                </c:pt>
                <c:pt idx="129">
                  <c:v>0.88330559999999991</c:v>
                </c:pt>
                <c:pt idx="130">
                  <c:v>1.2329474</c:v>
                </c:pt>
                <c:pt idx="131">
                  <c:v>1.2513496</c:v>
                </c:pt>
                <c:pt idx="132">
                  <c:v>1.4169693999999999</c:v>
                </c:pt>
                <c:pt idx="133">
                  <c:v>1.3985672</c:v>
                </c:pt>
                <c:pt idx="134">
                  <c:v>1.0305232000000002</c:v>
                </c:pt>
                <c:pt idx="135">
                  <c:v>1.3433606</c:v>
                </c:pt>
                <c:pt idx="136">
                  <c:v>0.93851220000000002</c:v>
                </c:pt>
                <c:pt idx="137">
                  <c:v>1.8034155999999999</c:v>
                </c:pt>
                <c:pt idx="138">
                  <c:v>2.8339387999999999</c:v>
                </c:pt>
                <c:pt idx="139">
                  <c:v>2.7419278</c:v>
                </c:pt>
                <c:pt idx="140">
                  <c:v>2.8891454000000003</c:v>
                </c:pt>
                <c:pt idx="141">
                  <c:v>2.3370793999999999</c:v>
                </c:pt>
                <c:pt idx="142">
                  <c:v>1.8954266</c:v>
                </c:pt>
                <c:pt idx="143">
                  <c:v>2.8339387999999999</c:v>
                </c:pt>
                <c:pt idx="144">
                  <c:v>1.8218178</c:v>
                </c:pt>
                <c:pt idx="145">
                  <c:v>0.99371880000000001</c:v>
                </c:pt>
                <c:pt idx="146">
                  <c:v>0.46005499999999999</c:v>
                </c:pt>
                <c:pt idx="147">
                  <c:v>0.16561979999999998</c:v>
                </c:pt>
                <c:pt idx="148">
                  <c:v>0.12881540000000002</c:v>
                </c:pt>
                <c:pt idx="149">
                  <c:v>2.0426441999999998</c:v>
                </c:pt>
                <c:pt idx="150">
                  <c:v>4.1036906000000002</c:v>
                </c:pt>
                <c:pt idx="151">
                  <c:v>7.7105218000000004</c:v>
                </c:pt>
                <c:pt idx="152">
                  <c:v>4.2141038000000002</c:v>
                </c:pt>
                <c:pt idx="153">
                  <c:v>3.3860047999999998</c:v>
                </c:pt>
                <c:pt idx="154">
                  <c:v>3.3676026000000001</c:v>
                </c:pt>
                <c:pt idx="155">
                  <c:v>3.6252333999999995</c:v>
                </c:pt>
                <c:pt idx="156">
                  <c:v>3.0363630000000001</c:v>
                </c:pt>
                <c:pt idx="157">
                  <c:v>2.6315146</c:v>
                </c:pt>
                <c:pt idx="158">
                  <c:v>2.8707432000000002</c:v>
                </c:pt>
                <c:pt idx="159">
                  <c:v>2.4842970000000002</c:v>
                </c:pt>
                <c:pt idx="160">
                  <c:v>2.3922859999999999</c:v>
                </c:pt>
                <c:pt idx="161">
                  <c:v>2.6683189999999999</c:v>
                </c:pt>
                <c:pt idx="162">
                  <c:v>7.8393371999999992</c:v>
                </c:pt>
                <c:pt idx="163">
                  <c:v>6.9192271999999999</c:v>
                </c:pt>
                <c:pt idx="164">
                  <c:v>6.2199435999999988</c:v>
                </c:pt>
                <c:pt idx="165">
                  <c:v>3.9380708000000002</c:v>
                </c:pt>
                <c:pt idx="166">
                  <c:v>2.4842970000000002</c:v>
                </c:pt>
                <c:pt idx="167">
                  <c:v>1.3065561999999999</c:v>
                </c:pt>
                <c:pt idx="168">
                  <c:v>0.82809900000000003</c:v>
                </c:pt>
                <c:pt idx="169">
                  <c:v>0.55206599999999995</c:v>
                </c:pt>
                <c:pt idx="172">
                  <c:v>0.12881540000000002</c:v>
                </c:pt>
                <c:pt idx="173">
                  <c:v>0.79129459999999996</c:v>
                </c:pt>
                <c:pt idx="174">
                  <c:v>22.826188251880001</c:v>
                </c:pt>
                <c:pt idx="175">
                  <c:v>12.985385454820001</c:v>
                </c:pt>
                <c:pt idx="176">
                  <c:v>5.11783216156</c:v>
                </c:pt>
                <c:pt idx="177">
                  <c:v>5.8339188103800002</c:v>
                </c:pt>
                <c:pt idx="178">
                  <c:v>3.3860047999999998</c:v>
                </c:pt>
                <c:pt idx="179">
                  <c:v>3.1099717999999994</c:v>
                </c:pt>
                <c:pt idx="180">
                  <c:v>3.1099717999999994</c:v>
                </c:pt>
                <c:pt idx="181">
                  <c:v>3.3860047999999998</c:v>
                </c:pt>
                <c:pt idx="182">
                  <c:v>3.1099717999999994</c:v>
                </c:pt>
                <c:pt idx="183">
                  <c:v>3.3307982000000003</c:v>
                </c:pt>
                <c:pt idx="184">
                  <c:v>3.4412114000000003</c:v>
                </c:pt>
                <c:pt idx="185">
                  <c:v>4.1404949999999996</c:v>
                </c:pt>
                <c:pt idx="186">
                  <c:v>8.2993921999999998</c:v>
                </c:pt>
                <c:pt idx="187">
                  <c:v>5.2078226000000001</c:v>
                </c:pt>
                <c:pt idx="188">
                  <c:v>5.0606049999999998</c:v>
                </c:pt>
                <c:pt idx="189">
                  <c:v>3.8092553999999996</c:v>
                </c:pt>
                <c:pt idx="190">
                  <c:v>3.4780157999999997</c:v>
                </c:pt>
                <c:pt idx="191">
                  <c:v>2.7787321999999999</c:v>
                </c:pt>
                <c:pt idx="192">
                  <c:v>2.8891454000000003</c:v>
                </c:pt>
                <c:pt idx="193">
                  <c:v>2.5026991999999999</c:v>
                </c:pt>
                <c:pt idx="194">
                  <c:v>1.8034155999999999</c:v>
                </c:pt>
                <c:pt idx="195">
                  <c:v>1.7850134</c:v>
                </c:pt>
                <c:pt idx="196">
                  <c:v>1.012121</c:v>
                </c:pt>
                <c:pt idx="197">
                  <c:v>2.6867212</c:v>
                </c:pt>
                <c:pt idx="198">
                  <c:v>17.702916399999999</c:v>
                </c:pt>
                <c:pt idx="199">
                  <c:v>18.7150374</c:v>
                </c:pt>
                <c:pt idx="200">
                  <c:v>9.8819814000000008</c:v>
                </c:pt>
                <c:pt idx="201">
                  <c:v>5.8150952</c:v>
                </c:pt>
                <c:pt idx="202">
                  <c:v>3.6804399999999999</c:v>
                </c:pt>
                <c:pt idx="203">
                  <c:v>3.128374</c:v>
                </c:pt>
                <c:pt idx="204">
                  <c:v>2.8339387999999999</c:v>
                </c:pt>
                <c:pt idx="205">
                  <c:v>3.1099717999999994</c:v>
                </c:pt>
                <c:pt idx="206">
                  <c:v>3.0363630000000001</c:v>
                </c:pt>
                <c:pt idx="207">
                  <c:v>3.2387872</c:v>
                </c:pt>
                <c:pt idx="208">
                  <c:v>3.6436356000000001</c:v>
                </c:pt>
                <c:pt idx="209">
                  <c:v>4.1404949999999996</c:v>
                </c:pt>
                <c:pt idx="210">
                  <c:v>8.9250669999999985</c:v>
                </c:pt>
                <c:pt idx="211">
                  <c:v>12.587104800000001</c:v>
                </c:pt>
                <c:pt idx="212">
                  <c:v>11.2437442</c:v>
                </c:pt>
                <c:pt idx="213">
                  <c:v>7.6921195999999989</c:v>
                </c:pt>
                <c:pt idx="214">
                  <c:v>4.8949851999999998</c:v>
                </c:pt>
                <c:pt idx="215">
                  <c:v>5.5942688</c:v>
                </c:pt>
                <c:pt idx="216">
                  <c:v>2.5211014</c:v>
                </c:pt>
                <c:pt idx="217">
                  <c:v>1.3985672</c:v>
                </c:pt>
                <c:pt idx="218">
                  <c:v>1.5457847999999998</c:v>
                </c:pt>
                <c:pt idx="219">
                  <c:v>1.1593385999999999</c:v>
                </c:pt>
                <c:pt idx="220">
                  <c:v>1.2513496</c:v>
                </c:pt>
                <c:pt idx="221">
                  <c:v>2.0058398000000004</c:v>
                </c:pt>
                <c:pt idx="222">
                  <c:v>5.6678775999999997</c:v>
                </c:pt>
                <c:pt idx="223">
                  <c:v>7.1400535999999999</c:v>
                </c:pt>
                <c:pt idx="224">
                  <c:v>4.7477675999999995</c:v>
                </c:pt>
                <c:pt idx="225">
                  <c:v>4.3245170000000002</c:v>
                </c:pt>
                <c:pt idx="226">
                  <c:v>3.1099717999999994</c:v>
                </c:pt>
                <c:pt idx="227">
                  <c:v>2.5763079999999996</c:v>
                </c:pt>
                <c:pt idx="228">
                  <c:v>2.3186771999999998</c:v>
                </c:pt>
                <c:pt idx="229">
                  <c:v>3.1835805999999995</c:v>
                </c:pt>
                <c:pt idx="230">
                  <c:v>2.6867212</c:v>
                </c:pt>
                <c:pt idx="231">
                  <c:v>2.7051233999999997</c:v>
                </c:pt>
                <c:pt idx="232">
                  <c:v>3.0179607999999996</c:v>
                </c:pt>
                <c:pt idx="233">
                  <c:v>5.0974094000000001</c:v>
                </c:pt>
                <c:pt idx="234">
                  <c:v>9.1826977999999997</c:v>
                </c:pt>
                <c:pt idx="235">
                  <c:v>7.8577393999999989</c:v>
                </c:pt>
                <c:pt idx="236">
                  <c:v>7.250466799999999</c:v>
                </c:pt>
                <c:pt idx="237">
                  <c:v>4.6925609999999995</c:v>
                </c:pt>
                <c:pt idx="238">
                  <c:v>4.4349302000000002</c:v>
                </c:pt>
                <c:pt idx="239">
                  <c:v>4.5453434000000001</c:v>
                </c:pt>
                <c:pt idx="240">
                  <c:v>3.2019827999999997</c:v>
                </c:pt>
                <c:pt idx="241">
                  <c:v>1.5089803999999998</c:v>
                </c:pt>
                <c:pt idx="242">
                  <c:v>1.1225342</c:v>
                </c:pt>
                <c:pt idx="243">
                  <c:v>1.1225342</c:v>
                </c:pt>
                <c:pt idx="244">
                  <c:v>1.2697517999999999</c:v>
                </c:pt>
                <c:pt idx="245">
                  <c:v>1.9506332</c:v>
                </c:pt>
                <c:pt idx="246">
                  <c:v>11.409364</c:v>
                </c:pt>
                <c:pt idx="247">
                  <c:v>19.966386999999997</c:v>
                </c:pt>
                <c:pt idx="248">
                  <c:v>11.740603599999998</c:v>
                </c:pt>
                <c:pt idx="249">
                  <c:v>7.2688689999999996</c:v>
                </c:pt>
                <c:pt idx="250">
                  <c:v>7.029640399999999</c:v>
                </c:pt>
                <c:pt idx="251">
                  <c:v>5.0238006000000004</c:v>
                </c:pt>
                <c:pt idx="252">
                  <c:v>3.9012663999999999</c:v>
                </c:pt>
                <c:pt idx="253">
                  <c:v>3.4044070000000004</c:v>
                </c:pt>
                <c:pt idx="254">
                  <c:v>4.8213764000000001</c:v>
                </c:pt>
                <c:pt idx="255">
                  <c:v>3.2755915999999998</c:v>
                </c:pt>
                <c:pt idx="256">
                  <c:v>3.9932773999999998</c:v>
                </c:pt>
                <c:pt idx="257">
                  <c:v>4.4717346000000004</c:v>
                </c:pt>
                <c:pt idx="258">
                  <c:v>6.7720095999999996</c:v>
                </c:pt>
                <c:pt idx="259">
                  <c:v>9.6243506000000014</c:v>
                </c:pt>
                <c:pt idx="260">
                  <c:v>8.7778493999999991</c:v>
                </c:pt>
                <c:pt idx="261">
                  <c:v>6.2015414</c:v>
                </c:pt>
                <c:pt idx="262">
                  <c:v>4.2509082000000005</c:v>
                </c:pt>
                <c:pt idx="263">
                  <c:v>3.1099717999999994</c:v>
                </c:pt>
                <c:pt idx="264">
                  <c:v>2.4290904000000002</c:v>
                </c:pt>
                <c:pt idx="265">
                  <c:v>1.8954266</c:v>
                </c:pt>
                <c:pt idx="266">
                  <c:v>0.82809900000000003</c:v>
                </c:pt>
                <c:pt idx="267">
                  <c:v>0.60727260000000005</c:v>
                </c:pt>
                <c:pt idx="268">
                  <c:v>0.55206599999999995</c:v>
                </c:pt>
                <c:pt idx="269">
                  <c:v>0.93851220000000002</c:v>
                </c:pt>
                <c:pt idx="270">
                  <c:v>4.0116796000000008</c:v>
                </c:pt>
                <c:pt idx="271">
                  <c:v>14.151291800000001</c:v>
                </c:pt>
                <c:pt idx="272">
                  <c:v>11.225341999999999</c:v>
                </c:pt>
                <c:pt idx="273">
                  <c:v>6.6984007999999999</c:v>
                </c:pt>
                <c:pt idx="274">
                  <c:v>4.5085389999999999</c:v>
                </c:pt>
                <c:pt idx="275">
                  <c:v>3.4596136</c:v>
                </c:pt>
                <c:pt idx="276">
                  <c:v>3.0179607999999996</c:v>
                </c:pt>
                <c:pt idx="277">
                  <c:v>2.6867212</c:v>
                </c:pt>
                <c:pt idx="278">
                  <c:v>2.1162529999999999</c:v>
                </c:pt>
                <c:pt idx="279">
                  <c:v>2.3922859999999999</c:v>
                </c:pt>
                <c:pt idx="280">
                  <c:v>2.5211014</c:v>
                </c:pt>
                <c:pt idx="281">
                  <c:v>2.8155366000000002</c:v>
                </c:pt>
                <c:pt idx="282">
                  <c:v>4.0116796000000008</c:v>
                </c:pt>
                <c:pt idx="283">
                  <c:v>4.6373543999999995</c:v>
                </c:pt>
                <c:pt idx="284">
                  <c:v>3.6068311999999998</c:v>
                </c:pt>
                <c:pt idx="285">
                  <c:v>2.6315146</c:v>
                </c:pt>
                <c:pt idx="286">
                  <c:v>3.3676026000000001</c:v>
                </c:pt>
                <c:pt idx="287">
                  <c:v>3.6252333999999995</c:v>
                </c:pt>
                <c:pt idx="288">
                  <c:v>2.9627542</c:v>
                </c:pt>
                <c:pt idx="289">
                  <c:v>2.0794485999999996</c:v>
                </c:pt>
                <c:pt idx="290">
                  <c:v>1.4353716000000001</c:v>
                </c:pt>
                <c:pt idx="291">
                  <c:v>0.92010999999999998</c:v>
                </c:pt>
                <c:pt idx="292">
                  <c:v>1.5273825999999999</c:v>
                </c:pt>
                <c:pt idx="293">
                  <c:v>4.8213764000000001</c:v>
                </c:pt>
                <c:pt idx="294">
                  <c:v>7.1584558000000005</c:v>
                </c:pt>
                <c:pt idx="295">
                  <c:v>5.7966929999999994</c:v>
                </c:pt>
                <c:pt idx="296">
                  <c:v>3.5700267999999999</c:v>
                </c:pt>
                <c:pt idx="297">
                  <c:v>2.7235255999999999</c:v>
                </c:pt>
                <c:pt idx="298">
                  <c:v>2.5947101999999997</c:v>
                </c:pt>
                <c:pt idx="299">
                  <c:v>2.1898617999999996</c:v>
                </c:pt>
                <c:pt idx="300">
                  <c:v>2.1714595999999999</c:v>
                </c:pt>
                <c:pt idx="301">
                  <c:v>1.6930023999999999</c:v>
                </c:pt>
                <c:pt idx="302">
                  <c:v>1.6930023999999999</c:v>
                </c:pt>
                <c:pt idx="303">
                  <c:v>1.6746002</c:v>
                </c:pt>
                <c:pt idx="304">
                  <c:v>1.7298068</c:v>
                </c:pt>
                <c:pt idx="305">
                  <c:v>2.1346551999999996</c:v>
                </c:pt>
                <c:pt idx="306">
                  <c:v>1.84022</c:v>
                </c:pt>
                <c:pt idx="307">
                  <c:v>2.7419278</c:v>
                </c:pt>
                <c:pt idx="308">
                  <c:v>4.7109632000000001</c:v>
                </c:pt>
                <c:pt idx="309">
                  <c:v>4.9869961999999992</c:v>
                </c:pt>
                <c:pt idx="310">
                  <c:v>3.4412114000000003</c:v>
                </c:pt>
                <c:pt idx="311">
                  <c:v>2.3370793999999999</c:v>
                </c:pt>
                <c:pt idx="312">
                  <c:v>1.5825891999999999</c:v>
                </c:pt>
                <c:pt idx="313">
                  <c:v>1.3617627999999999</c:v>
                </c:pt>
                <c:pt idx="314">
                  <c:v>0.69928360000000001</c:v>
                </c:pt>
                <c:pt idx="315">
                  <c:v>0.31283739999999999</c:v>
                </c:pt>
                <c:pt idx="316">
                  <c:v>0.3496418</c:v>
                </c:pt>
                <c:pt idx="317">
                  <c:v>0.95691440000000005</c:v>
                </c:pt>
                <c:pt idx="318">
                  <c:v>2.3002750000000001</c:v>
                </c:pt>
                <c:pt idx="319">
                  <c:v>6.6615964000000005</c:v>
                </c:pt>
                <c:pt idx="320">
                  <c:v>5.0422028000000001</c:v>
                </c:pt>
                <c:pt idx="321">
                  <c:v>6.3671611999999991</c:v>
                </c:pt>
                <c:pt idx="322">
                  <c:v>4.4533323999999999</c:v>
                </c:pt>
                <c:pt idx="323">
                  <c:v>3.1651783999999998</c:v>
                </c:pt>
                <c:pt idx="324">
                  <c:v>2.2634705999999998</c:v>
                </c:pt>
                <c:pt idx="325">
                  <c:v>2.8707432000000002</c:v>
                </c:pt>
                <c:pt idx="326">
                  <c:v>2.9627542</c:v>
                </c:pt>
                <c:pt idx="327">
                  <c:v>3.128374</c:v>
                </c:pt>
                <c:pt idx="328">
                  <c:v>3.8828641999999998</c:v>
                </c:pt>
                <c:pt idx="329">
                  <c:v>4.6373543999999995</c:v>
                </c:pt>
                <c:pt idx="330">
                  <c:v>8.8698604000000003</c:v>
                </c:pt>
                <c:pt idx="331">
                  <c:v>9.2195021999999991</c:v>
                </c:pt>
                <c:pt idx="332">
                  <c:v>8.4834142000000003</c:v>
                </c:pt>
                <c:pt idx="333">
                  <c:v>5.8887039999999997</c:v>
                </c:pt>
                <c:pt idx="334">
                  <c:v>5.4286490000000001</c:v>
                </c:pt>
                <c:pt idx="335">
                  <c:v>6.5327809999999991</c:v>
                </c:pt>
                <c:pt idx="336">
                  <c:v>4.5637455999999998</c:v>
                </c:pt>
                <c:pt idx="337">
                  <c:v>2.1530573999999998</c:v>
                </c:pt>
                <c:pt idx="338">
                  <c:v>0.79129459999999996</c:v>
                </c:pt>
                <c:pt idx="339">
                  <c:v>1.5089803999999998</c:v>
                </c:pt>
                <c:pt idx="340">
                  <c:v>1.3433606</c:v>
                </c:pt>
                <c:pt idx="341">
                  <c:v>1.2697517999999999</c:v>
                </c:pt>
                <c:pt idx="342">
                  <c:v>3.1651783999999998</c:v>
                </c:pt>
                <c:pt idx="343">
                  <c:v>6.4775744</c:v>
                </c:pt>
                <c:pt idx="344">
                  <c:v>8.2441856000000016</c:v>
                </c:pt>
                <c:pt idx="345">
                  <c:v>7.8209350000000004</c:v>
                </c:pt>
                <c:pt idx="346">
                  <c:v>5.7414864000000003</c:v>
                </c:pt>
                <c:pt idx="347">
                  <c:v>5.1710181999999998</c:v>
                </c:pt>
                <c:pt idx="348">
                  <c:v>3.2203850000000003</c:v>
                </c:pt>
                <c:pt idx="349">
                  <c:v>3.3123960000000001</c:v>
                </c:pt>
                <c:pt idx="350">
                  <c:v>2.9995585999999994</c:v>
                </c:pt>
                <c:pt idx="351">
                  <c:v>3.2203850000000003</c:v>
                </c:pt>
                <c:pt idx="352">
                  <c:v>3.0547651999999998</c:v>
                </c:pt>
                <c:pt idx="353">
                  <c:v>4.9869961999999992</c:v>
                </c:pt>
                <c:pt idx="354">
                  <c:v>10.12121</c:v>
                </c:pt>
                <c:pt idx="355">
                  <c:v>11.464570600000002</c:v>
                </c:pt>
                <c:pt idx="356">
                  <c:v>11.004515600000001</c:v>
                </c:pt>
                <c:pt idx="357">
                  <c:v>7.3056734000000008</c:v>
                </c:pt>
                <c:pt idx="358">
                  <c:v>3.8092553999999996</c:v>
                </c:pt>
                <c:pt idx="359">
                  <c:v>2.5211014</c:v>
                </c:pt>
                <c:pt idx="360">
                  <c:v>2.0978507999999998</c:v>
                </c:pt>
                <c:pt idx="361">
                  <c:v>2.1530573999999998</c:v>
                </c:pt>
                <c:pt idx="362">
                  <c:v>1.3433606</c:v>
                </c:pt>
                <c:pt idx="363">
                  <c:v>1.1225342</c:v>
                </c:pt>
                <c:pt idx="364">
                  <c:v>1.2513496</c:v>
                </c:pt>
                <c:pt idx="365">
                  <c:v>1.564187</c:v>
                </c:pt>
                <c:pt idx="366">
                  <c:v>4.3245170000000002</c:v>
                </c:pt>
                <c:pt idx="367">
                  <c:v>8.6674362000000009</c:v>
                </c:pt>
                <c:pt idx="368">
                  <c:v>7.6369129999999998</c:v>
                </c:pt>
                <c:pt idx="369">
                  <c:v>7.5633042000000001</c:v>
                </c:pt>
                <c:pt idx="370">
                  <c:v>8.2073812000000004</c:v>
                </c:pt>
                <c:pt idx="371">
                  <c:v>5.5022578000000006</c:v>
                </c:pt>
                <c:pt idx="372">
                  <c:v>3.7724509999999993</c:v>
                </c:pt>
                <c:pt idx="373">
                  <c:v>2.7971344</c:v>
                </c:pt>
                <c:pt idx="374">
                  <c:v>3.3123960000000001</c:v>
                </c:pt>
                <c:pt idx="375">
                  <c:v>3.5332223999999997</c:v>
                </c:pt>
                <c:pt idx="376">
                  <c:v>3.9012663999999999</c:v>
                </c:pt>
                <c:pt idx="377">
                  <c:v>4.5821478000000004</c:v>
                </c:pt>
                <c:pt idx="378">
                  <c:v>11.206939800000001</c:v>
                </c:pt>
                <c:pt idx="379">
                  <c:v>8.2809899999999992</c:v>
                </c:pt>
                <c:pt idx="380">
                  <c:v>6.6799985999999993</c:v>
                </c:pt>
                <c:pt idx="381">
                  <c:v>4.4901368000000002</c:v>
                </c:pt>
                <c:pt idx="382">
                  <c:v>3.6988421999999996</c:v>
                </c:pt>
                <c:pt idx="383">
                  <c:v>2.4474925999999999</c:v>
                </c:pt>
                <c:pt idx="384">
                  <c:v>2.1898617999999996</c:v>
                </c:pt>
                <c:pt idx="385">
                  <c:v>2.1162529999999999</c:v>
                </c:pt>
                <c:pt idx="386">
                  <c:v>1.8954266</c:v>
                </c:pt>
                <c:pt idx="387">
                  <c:v>1.7666111999999998</c:v>
                </c:pt>
                <c:pt idx="388">
                  <c:v>1.3801649999999999</c:v>
                </c:pt>
                <c:pt idx="389">
                  <c:v>1.7666111999999998</c:v>
                </c:pt>
                <c:pt idx="390">
                  <c:v>4.2141038000000002</c:v>
                </c:pt>
                <c:pt idx="391">
                  <c:v>4.7477675999999995</c:v>
                </c:pt>
                <c:pt idx="392">
                  <c:v>4.9133874000000004</c:v>
                </c:pt>
                <c:pt idx="393">
                  <c:v>4.3613214000000005</c:v>
                </c:pt>
                <c:pt idx="394">
                  <c:v>3.9564729999999995</c:v>
                </c:pt>
                <c:pt idx="395">
                  <c:v>2.9156151244799999</c:v>
                </c:pt>
                <c:pt idx="396">
                  <c:v>2.6962903439999999</c:v>
                </c:pt>
                <c:pt idx="397">
                  <c:v>2.6499167999999997</c:v>
                </c:pt>
                <c:pt idx="398">
                  <c:v>3.2387872</c:v>
                </c:pt>
                <c:pt idx="399">
                  <c:v>2.9811564000000002</c:v>
                </c:pt>
                <c:pt idx="400">
                  <c:v>3.2019827999999997</c:v>
                </c:pt>
                <c:pt idx="401">
                  <c:v>3.3860047999999998</c:v>
                </c:pt>
                <c:pt idx="402">
                  <c:v>6.3671611999999991</c:v>
                </c:pt>
                <c:pt idx="403">
                  <c:v>5.6862797999999994</c:v>
                </c:pt>
                <c:pt idx="404">
                  <c:v>6.2383457999999994</c:v>
                </c:pt>
                <c:pt idx="405">
                  <c:v>4.1772993999999999</c:v>
                </c:pt>
                <c:pt idx="406">
                  <c:v>3.9748752000000001</c:v>
                </c:pt>
                <c:pt idx="407">
                  <c:v>3.7724509999999993</c:v>
                </c:pt>
                <c:pt idx="408">
                  <c:v>2.8339387999999999</c:v>
                </c:pt>
                <c:pt idx="409">
                  <c:v>2.3554816000000001</c:v>
                </c:pt>
                <c:pt idx="410">
                  <c:v>1.1593385999999999</c:v>
                </c:pt>
                <c:pt idx="411">
                  <c:v>0.84650119999999995</c:v>
                </c:pt>
                <c:pt idx="412">
                  <c:v>0.88330559999999991</c:v>
                </c:pt>
                <c:pt idx="413">
                  <c:v>1.1777408</c:v>
                </c:pt>
                <c:pt idx="414">
                  <c:v>3.1835805999999995</c:v>
                </c:pt>
                <c:pt idx="415">
                  <c:v>4.5085389999999999</c:v>
                </c:pt>
                <c:pt idx="416">
                  <c:v>5.3550401999999995</c:v>
                </c:pt>
                <c:pt idx="417">
                  <c:v>4.3429191999999999</c:v>
                </c:pt>
                <c:pt idx="418">
                  <c:v>3.4412114000000003</c:v>
                </c:pt>
                <c:pt idx="419">
                  <c:v>2.6131123999999999</c:v>
                </c:pt>
                <c:pt idx="420">
                  <c:v>3.0179607999999996</c:v>
                </c:pt>
                <c:pt idx="421">
                  <c:v>2.8891454000000003</c:v>
                </c:pt>
                <c:pt idx="422">
                  <c:v>2.8891454000000003</c:v>
                </c:pt>
                <c:pt idx="423">
                  <c:v>2.7235255999999999</c:v>
                </c:pt>
                <c:pt idx="424">
                  <c:v>2.7419278</c:v>
                </c:pt>
                <c:pt idx="425">
                  <c:v>3.7172443999999998</c:v>
                </c:pt>
                <c:pt idx="426">
                  <c:v>7.6921195999999989</c:v>
                </c:pt>
                <c:pt idx="427">
                  <c:v>7.2320646000000002</c:v>
                </c:pt>
                <c:pt idx="428">
                  <c:v>5.6678775999999997</c:v>
                </c:pt>
                <c:pt idx="429">
                  <c:v>4.2877125999999999</c:v>
                </c:pt>
                <c:pt idx="430">
                  <c:v>3.8276576000000002</c:v>
                </c:pt>
                <c:pt idx="431">
                  <c:v>2.9627542</c:v>
                </c:pt>
                <c:pt idx="432">
                  <c:v>2.7235255999999999</c:v>
                </c:pt>
                <c:pt idx="433">
                  <c:v>2.7051233999999997</c:v>
                </c:pt>
                <c:pt idx="434">
                  <c:v>1.564187</c:v>
                </c:pt>
                <c:pt idx="435">
                  <c:v>0.95691440000000005</c:v>
                </c:pt>
                <c:pt idx="436">
                  <c:v>0.75449019999999989</c:v>
                </c:pt>
                <c:pt idx="437">
                  <c:v>1.0489253999999999</c:v>
                </c:pt>
                <c:pt idx="438">
                  <c:v>3.9932773999999998</c:v>
                </c:pt>
                <c:pt idx="439">
                  <c:v>3.9748752000000001</c:v>
                </c:pt>
                <c:pt idx="440">
                  <c:v>4.3981257999999999</c:v>
                </c:pt>
                <c:pt idx="441">
                  <c:v>3.5700267999999999</c:v>
                </c:pt>
                <c:pt idx="442">
                  <c:v>3.0363630000000001</c:v>
                </c:pt>
                <c:pt idx="443">
                  <c:v>3.4964179999999998</c:v>
                </c:pt>
                <c:pt idx="444">
                  <c:v>2.8155366000000002</c:v>
                </c:pt>
                <c:pt idx="445">
                  <c:v>2.5211014</c:v>
                </c:pt>
                <c:pt idx="446">
                  <c:v>2.2082639999999998</c:v>
                </c:pt>
                <c:pt idx="447">
                  <c:v>1.9690354000000001</c:v>
                </c:pt>
                <c:pt idx="448">
                  <c:v>2.0426441999999998</c:v>
                </c:pt>
                <c:pt idx="449">
                  <c:v>2.4106882000000001</c:v>
                </c:pt>
                <c:pt idx="450">
                  <c:v>3.5700267999999999</c:v>
                </c:pt>
                <c:pt idx="451">
                  <c:v>6.2199435999999988</c:v>
                </c:pt>
                <c:pt idx="452">
                  <c:v>5.7414864000000003</c:v>
                </c:pt>
                <c:pt idx="453">
                  <c:v>3.7540488000000001</c:v>
                </c:pt>
                <c:pt idx="454">
                  <c:v>2.7051233999999997</c:v>
                </c:pt>
                <c:pt idx="455">
                  <c:v>1.9506332</c:v>
                </c:pt>
                <c:pt idx="456">
                  <c:v>1.8034155999999999</c:v>
                </c:pt>
                <c:pt idx="457">
                  <c:v>1.0857298</c:v>
                </c:pt>
                <c:pt idx="458">
                  <c:v>0.90170779999999995</c:v>
                </c:pt>
                <c:pt idx="459">
                  <c:v>0.38644619999999996</c:v>
                </c:pt>
                <c:pt idx="460">
                  <c:v>1.3433606</c:v>
                </c:pt>
                <c:pt idx="461">
                  <c:v>0.93851220000000002</c:v>
                </c:pt>
                <c:pt idx="462">
                  <c:v>1.4169693999999999</c:v>
                </c:pt>
                <c:pt idx="463">
                  <c:v>1.3985672</c:v>
                </c:pt>
                <c:pt idx="464">
                  <c:v>1.3433606</c:v>
                </c:pt>
                <c:pt idx="465">
                  <c:v>1.3617627999999999</c:v>
                </c:pt>
                <c:pt idx="466">
                  <c:v>1.3801649999999999</c:v>
                </c:pt>
                <c:pt idx="467">
                  <c:v>1.7850134</c:v>
                </c:pt>
                <c:pt idx="468">
                  <c:v>1.4353716000000001</c:v>
                </c:pt>
                <c:pt idx="469">
                  <c:v>1.1225342</c:v>
                </c:pt>
                <c:pt idx="470">
                  <c:v>1.1593385999999999</c:v>
                </c:pt>
                <c:pt idx="471">
                  <c:v>0.95691440000000005</c:v>
                </c:pt>
                <c:pt idx="472">
                  <c:v>0.93851220000000002</c:v>
                </c:pt>
                <c:pt idx="473">
                  <c:v>1.1225342</c:v>
                </c:pt>
                <c:pt idx="474">
                  <c:v>1.6377957999999999</c:v>
                </c:pt>
                <c:pt idx="475">
                  <c:v>2.9995585999999994</c:v>
                </c:pt>
                <c:pt idx="476">
                  <c:v>2.6683189999999999</c:v>
                </c:pt>
                <c:pt idx="477">
                  <c:v>2.5763079999999996</c:v>
                </c:pt>
                <c:pt idx="478">
                  <c:v>1.9690354000000001</c:v>
                </c:pt>
                <c:pt idx="479">
                  <c:v>1.6930023999999999</c:v>
                </c:pt>
                <c:pt idx="480">
                  <c:v>1.6561980000000001</c:v>
                </c:pt>
                <c:pt idx="481">
                  <c:v>1.564187</c:v>
                </c:pt>
                <c:pt idx="482">
                  <c:v>0.93851220000000002</c:v>
                </c:pt>
                <c:pt idx="483">
                  <c:v>0.71768580000000004</c:v>
                </c:pt>
                <c:pt idx="484">
                  <c:v>0.95691440000000005</c:v>
                </c:pt>
                <c:pt idx="485">
                  <c:v>1.932231</c:v>
                </c:pt>
                <c:pt idx="486">
                  <c:v>8.7042406000000003</c:v>
                </c:pt>
                <c:pt idx="487">
                  <c:v>20.224017799999999</c:v>
                </c:pt>
                <c:pt idx="488">
                  <c:v>12.734322399999998</c:v>
                </c:pt>
                <c:pt idx="489">
                  <c:v>10.397243</c:v>
                </c:pt>
                <c:pt idx="490">
                  <c:v>5.0238006000000004</c:v>
                </c:pt>
                <c:pt idx="491">
                  <c:v>4.1220928000000008</c:v>
                </c:pt>
                <c:pt idx="492">
                  <c:v>3.5700267999999999</c:v>
                </c:pt>
                <c:pt idx="493">
                  <c:v>2.7971344</c:v>
                </c:pt>
                <c:pt idx="494">
                  <c:v>3.2939937999999995</c:v>
                </c:pt>
                <c:pt idx="495">
                  <c:v>3.2571894000000001</c:v>
                </c:pt>
                <c:pt idx="496">
                  <c:v>3.6252333999999995</c:v>
                </c:pt>
                <c:pt idx="497">
                  <c:v>3.5884289999999996</c:v>
                </c:pt>
                <c:pt idx="498">
                  <c:v>6.1463348</c:v>
                </c:pt>
                <c:pt idx="499">
                  <c:v>8.2809899999999992</c:v>
                </c:pt>
                <c:pt idx="500">
                  <c:v>9.0354802000000003</c:v>
                </c:pt>
                <c:pt idx="501">
                  <c:v>4.8029741999999995</c:v>
                </c:pt>
                <c:pt idx="502">
                  <c:v>3.5700267999999999</c:v>
                </c:pt>
                <c:pt idx="503">
                  <c:v>2.4106882000000001</c:v>
                </c:pt>
                <c:pt idx="504">
                  <c:v>2.1898617999999996</c:v>
                </c:pt>
                <c:pt idx="505">
                  <c:v>2.0058398000000004</c:v>
                </c:pt>
                <c:pt idx="506">
                  <c:v>1.3065561999999999</c:v>
                </c:pt>
                <c:pt idx="507">
                  <c:v>0.97531659999999998</c:v>
                </c:pt>
                <c:pt idx="508">
                  <c:v>1.2881539999999998</c:v>
                </c:pt>
                <c:pt idx="509">
                  <c:v>1.5825891999999999</c:v>
                </c:pt>
                <c:pt idx="510">
                  <c:v>4.4533323999999999</c:v>
                </c:pt>
                <c:pt idx="511">
                  <c:v>7.3976843999999993</c:v>
                </c:pt>
                <c:pt idx="512">
                  <c:v>7.6369129999999998</c:v>
                </c:pt>
                <c:pt idx="513">
                  <c:v>5.1342138000000004</c:v>
                </c:pt>
                <c:pt idx="514">
                  <c:v>3.6068311999999998</c:v>
                </c:pt>
                <c:pt idx="515">
                  <c:v>3.2755915999999998</c:v>
                </c:pt>
                <c:pt idx="516">
                  <c:v>3.4044070000000004</c:v>
                </c:pt>
                <c:pt idx="517">
                  <c:v>3.5148201999999995</c:v>
                </c:pt>
                <c:pt idx="518">
                  <c:v>3.6620378000000002</c:v>
                </c:pt>
                <c:pt idx="519">
                  <c:v>2.9811564000000002</c:v>
                </c:pt>
                <c:pt idx="520">
                  <c:v>3.2203850000000003</c:v>
                </c:pt>
                <c:pt idx="521">
                  <c:v>3.9932773999999998</c:v>
                </c:pt>
                <c:pt idx="522">
                  <c:v>7.6369129999999998</c:v>
                </c:pt>
                <c:pt idx="523">
                  <c:v>9.2747087999999991</c:v>
                </c:pt>
                <c:pt idx="524">
                  <c:v>9.1642956000000009</c:v>
                </c:pt>
                <c:pt idx="525">
                  <c:v>6.9376294000000005</c:v>
                </c:pt>
                <c:pt idx="526">
                  <c:v>3.9012663999999999</c:v>
                </c:pt>
                <c:pt idx="527">
                  <c:v>3.7540488000000001</c:v>
                </c:pt>
                <c:pt idx="528">
                  <c:v>3.2203850000000003</c:v>
                </c:pt>
                <c:pt idx="529">
                  <c:v>2.2634705999999998</c:v>
                </c:pt>
                <c:pt idx="530">
                  <c:v>1.2145452000000001</c:v>
                </c:pt>
                <c:pt idx="531">
                  <c:v>1.012121</c:v>
                </c:pt>
                <c:pt idx="532">
                  <c:v>1.2513496</c:v>
                </c:pt>
                <c:pt idx="533">
                  <c:v>2.7971344</c:v>
                </c:pt>
                <c:pt idx="534">
                  <c:v>5.2814314000000007</c:v>
                </c:pt>
                <c:pt idx="535">
                  <c:v>10.8388958</c:v>
                </c:pt>
                <c:pt idx="536">
                  <c:v>7.0112382000000002</c:v>
                </c:pt>
                <c:pt idx="537">
                  <c:v>4.8581808000000004</c:v>
                </c:pt>
                <c:pt idx="538">
                  <c:v>5.0053983999999998</c:v>
                </c:pt>
                <c:pt idx="539">
                  <c:v>3.9932773999999998</c:v>
                </c:pt>
                <c:pt idx="540">
                  <c:v>3.4964179999999998</c:v>
                </c:pt>
                <c:pt idx="541">
                  <c:v>2.9259498000000002</c:v>
                </c:pt>
                <c:pt idx="542">
                  <c:v>3.4228092000000001</c:v>
                </c:pt>
                <c:pt idx="543">
                  <c:v>4.0116796000000008</c:v>
                </c:pt>
                <c:pt idx="544">
                  <c:v>4.3245170000000002</c:v>
                </c:pt>
                <c:pt idx="545">
                  <c:v>6.1463348</c:v>
                </c:pt>
                <c:pt idx="546">
                  <c:v>11.777407999999999</c:v>
                </c:pt>
                <c:pt idx="547">
                  <c:v>14.298509399999999</c:v>
                </c:pt>
                <c:pt idx="548">
                  <c:v>10.2500254</c:v>
                </c:pt>
                <c:pt idx="549">
                  <c:v>5.8150952</c:v>
                </c:pt>
                <c:pt idx="550">
                  <c:v>5.1526159999999992</c:v>
                </c:pt>
                <c:pt idx="551">
                  <c:v>3.2571894000000001</c:v>
                </c:pt>
                <c:pt idx="552">
                  <c:v>3.5884289999999996</c:v>
                </c:pt>
                <c:pt idx="553">
                  <c:v>3.0547651999999998</c:v>
                </c:pt>
                <c:pt idx="554">
                  <c:v>1.9690354000000001</c:v>
                </c:pt>
                <c:pt idx="555">
                  <c:v>1.2513496</c:v>
                </c:pt>
                <c:pt idx="556">
                  <c:v>0.92010999999999998</c:v>
                </c:pt>
                <c:pt idx="557">
                  <c:v>1.2329474</c:v>
                </c:pt>
                <c:pt idx="558">
                  <c:v>2.9259498000000002</c:v>
                </c:pt>
                <c:pt idx="559">
                  <c:v>4.8029741999999995</c:v>
                </c:pt>
                <c:pt idx="560">
                  <c:v>5.5206599999999995</c:v>
                </c:pt>
                <c:pt idx="561">
                  <c:v>3.4964179999999998</c:v>
                </c:pt>
                <c:pt idx="562">
                  <c:v>3.3123960000000001</c:v>
                </c:pt>
                <c:pt idx="563">
                  <c:v>3.1835805999999995</c:v>
                </c:pt>
                <c:pt idx="564">
                  <c:v>2.7419278</c:v>
                </c:pt>
                <c:pt idx="565">
                  <c:v>2.8891454000000003</c:v>
                </c:pt>
                <c:pt idx="566">
                  <c:v>2.0610464000000004</c:v>
                </c:pt>
                <c:pt idx="567">
                  <c:v>2.1346551999999996</c:v>
                </c:pt>
                <c:pt idx="568">
                  <c:v>2.1714595999999999</c:v>
                </c:pt>
                <c:pt idx="569">
                  <c:v>2.5579057999999999</c:v>
                </c:pt>
                <c:pt idx="570">
                  <c:v>3.6252333999999995</c:v>
                </c:pt>
                <c:pt idx="571">
                  <c:v>5.8518996000000003</c:v>
                </c:pt>
                <c:pt idx="572">
                  <c:v>4.1772993999999999</c:v>
                </c:pt>
                <c:pt idx="573">
                  <c:v>3.1835805999999995</c:v>
                </c:pt>
                <c:pt idx="574">
                  <c:v>2.9627542</c:v>
                </c:pt>
                <c:pt idx="575">
                  <c:v>2.5763079999999996</c:v>
                </c:pt>
                <c:pt idx="576">
                  <c:v>2.6867212</c:v>
                </c:pt>
                <c:pt idx="577">
                  <c:v>2.7787321999999999</c:v>
                </c:pt>
                <c:pt idx="578">
                  <c:v>1.6746002</c:v>
                </c:pt>
                <c:pt idx="579">
                  <c:v>1.5273825999999999</c:v>
                </c:pt>
                <c:pt idx="580">
                  <c:v>0.97793891350000006</c:v>
                </c:pt>
                <c:pt idx="581">
                  <c:v>1.06092915506</c:v>
                </c:pt>
                <c:pt idx="582">
                  <c:v>1.0186372190199999</c:v>
                </c:pt>
                <c:pt idx="583">
                  <c:v>1.2370566112599999</c:v>
                </c:pt>
                <c:pt idx="584">
                  <c:v>0.99070451964000006</c:v>
                </c:pt>
                <c:pt idx="585">
                  <c:v>0.84439230787999997</c:v>
                </c:pt>
                <c:pt idx="586">
                  <c:v>0.79898487937999996</c:v>
                </c:pt>
                <c:pt idx="587">
                  <c:v>0.71266567983999995</c:v>
                </c:pt>
                <c:pt idx="588">
                  <c:v>0.63810548609999995</c:v>
                </c:pt>
                <c:pt idx="589">
                  <c:v>0.89139152667999988</c:v>
                </c:pt>
                <c:pt idx="590">
                  <c:v>0.81190874443999994</c:v>
                </c:pt>
                <c:pt idx="591">
                  <c:v>0.78984082619999996</c:v>
                </c:pt>
                <c:pt idx="592">
                  <c:v>1.1900095467399998</c:v>
                </c:pt>
                <c:pt idx="593">
                  <c:v>1.5410462334999999</c:v>
                </c:pt>
                <c:pt idx="594">
                  <c:v>2.2255068614</c:v>
                </c:pt>
                <c:pt idx="595">
                  <c:v>4.74154397596</c:v>
                </c:pt>
                <c:pt idx="596">
                  <c:v>3.5592596727799997</c:v>
                </c:pt>
                <c:pt idx="597">
                  <c:v>1.88454353892</c:v>
                </c:pt>
                <c:pt idx="598">
                  <c:v>2.0473588436400001</c:v>
                </c:pt>
                <c:pt idx="599">
                  <c:v>2.5101760138600002</c:v>
                </c:pt>
                <c:pt idx="600">
                  <c:v>1.1747007565600001</c:v>
                </c:pt>
                <c:pt idx="601">
                  <c:v>0.81464515157999995</c:v>
                </c:pt>
                <c:pt idx="602">
                  <c:v>0.44529459538000005</c:v>
                </c:pt>
                <c:pt idx="603">
                  <c:v>0.46090702185999993</c:v>
                </c:pt>
                <c:pt idx="604">
                  <c:v>0.35952378140000002</c:v>
                </c:pt>
                <c:pt idx="605">
                  <c:v>1.2212693638799998</c:v>
                </c:pt>
                <c:pt idx="606">
                  <c:v>3.8819716932999997</c:v>
                </c:pt>
                <c:pt idx="607">
                  <c:v>14.405816308640002</c:v>
                </c:pt>
                <c:pt idx="608">
                  <c:v>10.944423215900001</c:v>
                </c:pt>
                <c:pt idx="609">
                  <c:v>6.67904352582</c:v>
                </c:pt>
                <c:pt idx="610">
                  <c:v>2.837435218</c:v>
                </c:pt>
                <c:pt idx="611">
                  <c:v>2.2647881975199997</c:v>
                </c:pt>
                <c:pt idx="612">
                  <c:v>1.8037321178399999</c:v>
                </c:pt>
                <c:pt idx="613">
                  <c:v>2.1993058090400002</c:v>
                </c:pt>
                <c:pt idx="614">
                  <c:v>1.42569572324</c:v>
                </c:pt>
                <c:pt idx="615">
                  <c:v>1.4925177918800001</c:v>
                </c:pt>
                <c:pt idx="616">
                  <c:v>2.0822696572599995</c:v>
                </c:pt>
                <c:pt idx="617">
                  <c:v>1.9858494901399999</c:v>
                </c:pt>
                <c:pt idx="618">
                  <c:v>3.2653562963599998</c:v>
                </c:pt>
                <c:pt idx="619">
                  <c:v>3.4790536840799993</c:v>
                </c:pt>
                <c:pt idx="620">
                  <c:v>3.3081892570799996</c:v>
                </c:pt>
                <c:pt idx="621">
                  <c:v>2.5216166616</c:v>
                </c:pt>
                <c:pt idx="622">
                  <c:v>2.0772035315999995</c:v>
                </c:pt>
                <c:pt idx="623">
                  <c:v>1.3448051726999999</c:v>
                </c:pt>
                <c:pt idx="624">
                  <c:v>1.4882006357599999</c:v>
                </c:pt>
                <c:pt idx="625">
                  <c:v>0.77369105547999995</c:v>
                </c:pt>
                <c:pt idx="626">
                  <c:v>0.54714157127999996</c:v>
                </c:pt>
                <c:pt idx="627">
                  <c:v>0.48368894546000002</c:v>
                </c:pt>
                <c:pt idx="628">
                  <c:v>0.89654046223999995</c:v>
                </c:pt>
                <c:pt idx="629">
                  <c:v>1.0163167016000001</c:v>
                </c:pt>
                <c:pt idx="630">
                  <c:v>2.8726073428599999</c:v>
                </c:pt>
                <c:pt idx="631">
                  <c:v>6.0017965603199999</c:v>
                </c:pt>
                <c:pt idx="632">
                  <c:v>4.1765265075999993</c:v>
                </c:pt>
                <c:pt idx="633">
                  <c:v>2.2613249034799998</c:v>
                </c:pt>
                <c:pt idx="634">
                  <c:v>1.2928760045200001</c:v>
                </c:pt>
                <c:pt idx="635">
                  <c:v>1.2495038593399999</c:v>
                </c:pt>
                <c:pt idx="636">
                  <c:v>1.5621112318399999</c:v>
                </c:pt>
                <c:pt idx="637">
                  <c:v>1.0194855604399999</c:v>
                </c:pt>
                <c:pt idx="638">
                  <c:v>1.07036028256</c:v>
                </c:pt>
                <c:pt idx="639">
                  <c:v>1.4112371147</c:v>
                </c:pt>
                <c:pt idx="640">
                  <c:v>3.4985526551999997</c:v>
                </c:pt>
                <c:pt idx="641">
                  <c:v>2.1205940789799995</c:v>
                </c:pt>
                <c:pt idx="642">
                  <c:v>2.8039652966399999</c:v>
                </c:pt>
                <c:pt idx="643">
                  <c:v>3.9250917283400004</c:v>
                </c:pt>
                <c:pt idx="644">
                  <c:v>2.86377428686</c:v>
                </c:pt>
                <c:pt idx="645">
                  <c:v>2.7204229890799998</c:v>
                </c:pt>
                <c:pt idx="646">
                  <c:v>1.9841380855399997</c:v>
                </c:pt>
                <c:pt idx="647">
                  <c:v>1.516525302</c:v>
                </c:pt>
                <c:pt idx="648">
                  <c:v>1.0204866401200001</c:v>
                </c:pt>
                <c:pt idx="649">
                  <c:v>0.54889714115999999</c:v>
                </c:pt>
                <c:pt idx="650">
                  <c:v>0.63850481383999991</c:v>
                </c:pt>
                <c:pt idx="651">
                  <c:v>0.12338675099999999</c:v>
                </c:pt>
                <c:pt idx="652">
                  <c:v>0.52684210446000002</c:v>
                </c:pt>
                <c:pt idx="653">
                  <c:v>1.7617272561200001</c:v>
                </c:pt>
                <c:pt idx="654">
                  <c:v>5.0150061886199993</c:v>
                </c:pt>
                <c:pt idx="655">
                  <c:v>15.501801654699999</c:v>
                </c:pt>
                <c:pt idx="656">
                  <c:v>6.4522290499399997</c:v>
                </c:pt>
                <c:pt idx="657">
                  <c:v>4.3372476419599995</c:v>
                </c:pt>
                <c:pt idx="658">
                  <c:v>3.8828641999999998</c:v>
                </c:pt>
                <c:pt idx="659">
                  <c:v>3.7724509999999993</c:v>
                </c:pt>
                <c:pt idx="660">
                  <c:v>4.3797235999999993</c:v>
                </c:pt>
                <c:pt idx="661">
                  <c:v>3.0547651999999998</c:v>
                </c:pt>
                <c:pt idx="662">
                  <c:v>3.1651783999999998</c:v>
                </c:pt>
                <c:pt idx="663">
                  <c:v>3.0179607999999996</c:v>
                </c:pt>
                <c:pt idx="664">
                  <c:v>3.7724509999999993</c:v>
                </c:pt>
                <c:pt idx="665">
                  <c:v>4.5821478000000004</c:v>
                </c:pt>
                <c:pt idx="666">
                  <c:v>5.1894203999999995</c:v>
                </c:pt>
                <c:pt idx="667">
                  <c:v>6.4407700000000006</c:v>
                </c:pt>
                <c:pt idx="668">
                  <c:v>7.9681525999999989</c:v>
                </c:pt>
                <c:pt idx="669">
                  <c:v>3.7356465999999995</c:v>
                </c:pt>
                <c:pt idx="670">
                  <c:v>3.2203850000000003</c:v>
                </c:pt>
                <c:pt idx="671">
                  <c:v>1.932231</c:v>
                </c:pt>
                <c:pt idx="672">
                  <c:v>1.3617627999999999</c:v>
                </c:pt>
                <c:pt idx="673">
                  <c:v>1.0489253999999999</c:v>
                </c:pt>
                <c:pt idx="674">
                  <c:v>0.57046819999999998</c:v>
                </c:pt>
                <c:pt idx="675">
                  <c:v>0.6440769999999999</c:v>
                </c:pt>
                <c:pt idx="676">
                  <c:v>0.86490339999999999</c:v>
                </c:pt>
                <c:pt idx="677">
                  <c:v>1.3617627999999999</c:v>
                </c:pt>
                <c:pt idx="678">
                  <c:v>4.1957015999999996</c:v>
                </c:pt>
                <c:pt idx="679">
                  <c:v>20.408039799999997</c:v>
                </c:pt>
                <c:pt idx="680">
                  <c:v>12.311071799999999</c:v>
                </c:pt>
                <c:pt idx="681">
                  <c:v>6.6799985999999993</c:v>
                </c:pt>
                <c:pt idx="682">
                  <c:v>4.8397785999999998</c:v>
                </c:pt>
                <c:pt idx="683">
                  <c:v>3.6252333999999995</c:v>
                </c:pt>
                <c:pt idx="684">
                  <c:v>3.1835805999999995</c:v>
                </c:pt>
                <c:pt idx="685">
                  <c:v>2.9075476</c:v>
                </c:pt>
                <c:pt idx="686">
                  <c:v>3.1467762000000001</c:v>
                </c:pt>
                <c:pt idx="687">
                  <c:v>3.5332223999999997</c:v>
                </c:pt>
                <c:pt idx="688">
                  <c:v>4.0300817999999996</c:v>
                </c:pt>
                <c:pt idx="689">
                  <c:v>4.8765829999999992</c:v>
                </c:pt>
                <c:pt idx="690">
                  <c:v>5.0974094000000001</c:v>
                </c:pt>
                <c:pt idx="691">
                  <c:v>5.1894203999999995</c:v>
                </c:pt>
                <c:pt idx="692">
                  <c:v>4.8213764000000001</c:v>
                </c:pt>
                <c:pt idx="693">
                  <c:v>4.4901368000000002</c:v>
                </c:pt>
                <c:pt idx="694">
                  <c:v>6.1095303999999997</c:v>
                </c:pt>
                <c:pt idx="695">
                  <c:v>5.1710181999999998</c:v>
                </c:pt>
                <c:pt idx="696">
                  <c:v>3.3860047999999998</c:v>
                </c:pt>
                <c:pt idx="697">
                  <c:v>2.3554816000000001</c:v>
                </c:pt>
                <c:pt idx="698">
                  <c:v>1.6009913999999998</c:v>
                </c:pt>
                <c:pt idx="699">
                  <c:v>1.0489253999999999</c:v>
                </c:pt>
                <c:pt idx="700">
                  <c:v>0.79129459999999996</c:v>
                </c:pt>
                <c:pt idx="701">
                  <c:v>1.4721759999999999</c:v>
                </c:pt>
                <c:pt idx="702">
                  <c:v>4.6741587999999998</c:v>
                </c:pt>
                <c:pt idx="703">
                  <c:v>7.0664447999999993</c:v>
                </c:pt>
                <c:pt idx="704">
                  <c:v>8.7226428000000009</c:v>
                </c:pt>
                <c:pt idx="706">
                  <c:v>5.1158115999999998</c:v>
                </c:pt>
                <c:pt idx="707">
                  <c:v>3.3676026000000001</c:v>
                </c:pt>
                <c:pt idx="708">
                  <c:v>2.7971344</c:v>
                </c:pt>
                <c:pt idx="709">
                  <c:v>2.6683189999999999</c:v>
                </c:pt>
                <c:pt idx="710">
                  <c:v>2.5947101999999997</c:v>
                </c:pt>
                <c:pt idx="711">
                  <c:v>2.5763079999999996</c:v>
                </c:pt>
                <c:pt idx="712">
                  <c:v>2.9443519999999999</c:v>
                </c:pt>
                <c:pt idx="713">
                  <c:v>3.4780157999999997</c:v>
                </c:pt>
                <c:pt idx="714">
                  <c:v>5.0974094000000001</c:v>
                </c:pt>
                <c:pt idx="715">
                  <c:v>6.9744337999999999</c:v>
                </c:pt>
                <c:pt idx="716">
                  <c:v>8.2257833999999992</c:v>
                </c:pt>
                <c:pt idx="717">
                  <c:v>7.6185107999999993</c:v>
                </c:pt>
                <c:pt idx="718">
                  <c:v>8.3914031999999992</c:v>
                </c:pt>
                <c:pt idx="719">
                  <c:v>3.9012663999999999</c:v>
                </c:pt>
                <c:pt idx="720">
                  <c:v>3.0363630000000001</c:v>
                </c:pt>
                <c:pt idx="721">
                  <c:v>2.8155366000000002</c:v>
                </c:pt>
                <c:pt idx="722">
                  <c:v>2.8891454000000003</c:v>
                </c:pt>
                <c:pt idx="723">
                  <c:v>1.3801649999999999</c:v>
                </c:pt>
                <c:pt idx="724">
                  <c:v>0.93851220000000002</c:v>
                </c:pt>
                <c:pt idx="725">
                  <c:v>0.92010999999999998</c:v>
                </c:pt>
                <c:pt idx="726">
                  <c:v>2.9811564000000002</c:v>
                </c:pt>
                <c:pt idx="727">
                  <c:v>6.3671611999999991</c:v>
                </c:pt>
                <c:pt idx="728">
                  <c:v>7.6185107999999993</c:v>
                </c:pt>
                <c:pt idx="729">
                  <c:v>5.5942688</c:v>
                </c:pt>
                <c:pt idx="730">
                  <c:v>4.1588971999999993</c:v>
                </c:pt>
                <c:pt idx="731">
                  <c:v>2.8155366000000002</c:v>
                </c:pt>
                <c:pt idx="732">
                  <c:v>2.5579057999999999</c:v>
                </c:pt>
                <c:pt idx="733">
                  <c:v>2.2818727999999999</c:v>
                </c:pt>
                <c:pt idx="734">
                  <c:v>1.9690354000000001</c:v>
                </c:pt>
                <c:pt idx="735">
                  <c:v>1.8034155999999999</c:v>
                </c:pt>
                <c:pt idx="736">
                  <c:v>2.0978507999999998</c:v>
                </c:pt>
                <c:pt idx="737">
                  <c:v>2.3002750000000001</c:v>
                </c:pt>
                <c:pt idx="738">
                  <c:v>4.8029741999999995</c:v>
                </c:pt>
                <c:pt idx="739">
                  <c:v>3.9564729999999995</c:v>
                </c:pt>
                <c:pt idx="740">
                  <c:v>4.1957015999999996</c:v>
                </c:pt>
                <c:pt idx="741">
                  <c:v>2.7971344</c:v>
                </c:pt>
                <c:pt idx="742">
                  <c:v>2.7419278</c:v>
                </c:pt>
                <c:pt idx="743">
                  <c:v>2.5395035999999998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E9C-46FE-8128-846DB25C2DED}"/>
            </c:ext>
          </c:extLst>
        </c:ser>
        <c:ser>
          <c:idx val="1"/>
          <c:order val="1"/>
          <c:tx>
            <c:strRef>
              <c:f>'CALC. NO2'!$O$10:$O$12</c:f>
              <c:strCache>
                <c:ptCount val="1"/>
                <c:pt idx="0">
                  <c:v>Padrão Intermediário I (CONAMA 491/18) - 260 µg/m³</c:v>
                </c:pt>
              </c:strCache>
            </c:strRef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'CALC. NO2'!$A$13:$A$756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'CALC. NO2'!$O$13:$O$756</c:f>
              <c:numCache>
                <c:formatCode>General</c:formatCode>
                <c:ptCount val="744"/>
                <c:pt idx="0">
                  <c:v>260</c:v>
                </c:pt>
                <c:pt idx="1">
                  <c:v>260</c:v>
                </c:pt>
                <c:pt idx="2">
                  <c:v>260</c:v>
                </c:pt>
                <c:pt idx="3">
                  <c:v>260</c:v>
                </c:pt>
                <c:pt idx="4">
                  <c:v>260</c:v>
                </c:pt>
                <c:pt idx="5">
                  <c:v>260</c:v>
                </c:pt>
                <c:pt idx="6">
                  <c:v>260</c:v>
                </c:pt>
                <c:pt idx="7">
                  <c:v>260</c:v>
                </c:pt>
                <c:pt idx="8">
                  <c:v>260</c:v>
                </c:pt>
                <c:pt idx="9">
                  <c:v>260</c:v>
                </c:pt>
                <c:pt idx="10">
                  <c:v>260</c:v>
                </c:pt>
                <c:pt idx="11">
                  <c:v>260</c:v>
                </c:pt>
                <c:pt idx="12">
                  <c:v>260</c:v>
                </c:pt>
                <c:pt idx="13">
                  <c:v>260</c:v>
                </c:pt>
                <c:pt idx="14">
                  <c:v>260</c:v>
                </c:pt>
                <c:pt idx="15">
                  <c:v>260</c:v>
                </c:pt>
                <c:pt idx="16">
                  <c:v>260</c:v>
                </c:pt>
                <c:pt idx="17">
                  <c:v>260</c:v>
                </c:pt>
                <c:pt idx="18">
                  <c:v>260</c:v>
                </c:pt>
                <c:pt idx="19">
                  <c:v>260</c:v>
                </c:pt>
                <c:pt idx="20">
                  <c:v>260</c:v>
                </c:pt>
                <c:pt idx="21">
                  <c:v>260</c:v>
                </c:pt>
                <c:pt idx="22">
                  <c:v>260</c:v>
                </c:pt>
                <c:pt idx="23">
                  <c:v>260</c:v>
                </c:pt>
                <c:pt idx="24">
                  <c:v>260</c:v>
                </c:pt>
                <c:pt idx="25">
                  <c:v>260</c:v>
                </c:pt>
                <c:pt idx="26">
                  <c:v>260</c:v>
                </c:pt>
                <c:pt idx="27">
                  <c:v>260</c:v>
                </c:pt>
                <c:pt idx="28">
                  <c:v>260</c:v>
                </c:pt>
                <c:pt idx="29">
                  <c:v>260</c:v>
                </c:pt>
                <c:pt idx="30">
                  <c:v>260</c:v>
                </c:pt>
                <c:pt idx="31">
                  <c:v>260</c:v>
                </c:pt>
                <c:pt idx="32">
                  <c:v>260</c:v>
                </c:pt>
                <c:pt idx="33">
                  <c:v>260</c:v>
                </c:pt>
                <c:pt idx="34">
                  <c:v>260</c:v>
                </c:pt>
                <c:pt idx="35">
                  <c:v>260</c:v>
                </c:pt>
                <c:pt idx="36">
                  <c:v>260</c:v>
                </c:pt>
                <c:pt idx="37">
                  <c:v>260</c:v>
                </c:pt>
                <c:pt idx="38">
                  <c:v>260</c:v>
                </c:pt>
                <c:pt idx="39">
                  <c:v>260</c:v>
                </c:pt>
                <c:pt idx="40">
                  <c:v>260</c:v>
                </c:pt>
                <c:pt idx="41">
                  <c:v>260</c:v>
                </c:pt>
                <c:pt idx="42">
                  <c:v>260</c:v>
                </c:pt>
                <c:pt idx="43">
                  <c:v>260</c:v>
                </c:pt>
                <c:pt idx="44">
                  <c:v>260</c:v>
                </c:pt>
                <c:pt idx="45">
                  <c:v>260</c:v>
                </c:pt>
                <c:pt idx="46">
                  <c:v>260</c:v>
                </c:pt>
                <c:pt idx="47">
                  <c:v>260</c:v>
                </c:pt>
                <c:pt idx="48">
                  <c:v>260</c:v>
                </c:pt>
                <c:pt idx="49">
                  <c:v>260</c:v>
                </c:pt>
                <c:pt idx="50">
                  <c:v>260</c:v>
                </c:pt>
                <c:pt idx="51">
                  <c:v>260</c:v>
                </c:pt>
                <c:pt idx="52">
                  <c:v>260</c:v>
                </c:pt>
                <c:pt idx="53">
                  <c:v>260</c:v>
                </c:pt>
                <c:pt idx="54">
                  <c:v>260</c:v>
                </c:pt>
                <c:pt idx="55">
                  <c:v>260</c:v>
                </c:pt>
                <c:pt idx="56">
                  <c:v>260</c:v>
                </c:pt>
                <c:pt idx="57">
                  <c:v>260</c:v>
                </c:pt>
                <c:pt idx="58">
                  <c:v>260</c:v>
                </c:pt>
                <c:pt idx="59">
                  <c:v>260</c:v>
                </c:pt>
                <c:pt idx="60">
                  <c:v>260</c:v>
                </c:pt>
                <c:pt idx="61">
                  <c:v>260</c:v>
                </c:pt>
                <c:pt idx="62">
                  <c:v>260</c:v>
                </c:pt>
                <c:pt idx="63">
                  <c:v>260</c:v>
                </c:pt>
                <c:pt idx="64">
                  <c:v>260</c:v>
                </c:pt>
                <c:pt idx="65">
                  <c:v>260</c:v>
                </c:pt>
                <c:pt idx="66">
                  <c:v>260</c:v>
                </c:pt>
                <c:pt idx="67">
                  <c:v>260</c:v>
                </c:pt>
                <c:pt idx="68">
                  <c:v>260</c:v>
                </c:pt>
                <c:pt idx="69">
                  <c:v>260</c:v>
                </c:pt>
                <c:pt idx="70">
                  <c:v>260</c:v>
                </c:pt>
                <c:pt idx="71">
                  <c:v>260</c:v>
                </c:pt>
                <c:pt idx="72">
                  <c:v>260</c:v>
                </c:pt>
                <c:pt idx="73">
                  <c:v>260</c:v>
                </c:pt>
                <c:pt idx="74">
                  <c:v>260</c:v>
                </c:pt>
                <c:pt idx="75">
                  <c:v>260</c:v>
                </c:pt>
                <c:pt idx="76">
                  <c:v>260</c:v>
                </c:pt>
                <c:pt idx="77">
                  <c:v>260</c:v>
                </c:pt>
                <c:pt idx="78">
                  <c:v>260</c:v>
                </c:pt>
                <c:pt idx="79">
                  <c:v>260</c:v>
                </c:pt>
                <c:pt idx="80">
                  <c:v>260</c:v>
                </c:pt>
                <c:pt idx="81">
                  <c:v>260</c:v>
                </c:pt>
                <c:pt idx="82">
                  <c:v>260</c:v>
                </c:pt>
                <c:pt idx="83">
                  <c:v>260</c:v>
                </c:pt>
                <c:pt idx="84">
                  <c:v>260</c:v>
                </c:pt>
                <c:pt idx="85">
                  <c:v>260</c:v>
                </c:pt>
                <c:pt idx="86">
                  <c:v>260</c:v>
                </c:pt>
                <c:pt idx="87">
                  <c:v>260</c:v>
                </c:pt>
                <c:pt idx="88">
                  <c:v>260</c:v>
                </c:pt>
                <c:pt idx="89">
                  <c:v>260</c:v>
                </c:pt>
                <c:pt idx="90">
                  <c:v>260</c:v>
                </c:pt>
                <c:pt idx="91">
                  <c:v>260</c:v>
                </c:pt>
                <c:pt idx="92">
                  <c:v>260</c:v>
                </c:pt>
                <c:pt idx="93">
                  <c:v>260</c:v>
                </c:pt>
                <c:pt idx="94">
                  <c:v>260</c:v>
                </c:pt>
                <c:pt idx="95">
                  <c:v>260</c:v>
                </c:pt>
                <c:pt idx="96">
                  <c:v>260</c:v>
                </c:pt>
                <c:pt idx="97">
                  <c:v>260</c:v>
                </c:pt>
                <c:pt idx="98">
                  <c:v>260</c:v>
                </c:pt>
                <c:pt idx="99">
                  <c:v>260</c:v>
                </c:pt>
                <c:pt idx="100">
                  <c:v>260</c:v>
                </c:pt>
                <c:pt idx="101">
                  <c:v>260</c:v>
                </c:pt>
                <c:pt idx="102">
                  <c:v>260</c:v>
                </c:pt>
                <c:pt idx="103">
                  <c:v>260</c:v>
                </c:pt>
                <c:pt idx="104">
                  <c:v>260</c:v>
                </c:pt>
                <c:pt idx="105">
                  <c:v>260</c:v>
                </c:pt>
                <c:pt idx="106">
                  <c:v>260</c:v>
                </c:pt>
                <c:pt idx="107">
                  <c:v>260</c:v>
                </c:pt>
                <c:pt idx="108">
                  <c:v>260</c:v>
                </c:pt>
                <c:pt idx="109">
                  <c:v>260</c:v>
                </c:pt>
                <c:pt idx="110">
                  <c:v>260</c:v>
                </c:pt>
                <c:pt idx="111">
                  <c:v>260</c:v>
                </c:pt>
                <c:pt idx="112">
                  <c:v>260</c:v>
                </c:pt>
                <c:pt idx="113">
                  <c:v>260</c:v>
                </c:pt>
                <c:pt idx="114">
                  <c:v>260</c:v>
                </c:pt>
                <c:pt idx="115">
                  <c:v>260</c:v>
                </c:pt>
                <c:pt idx="116">
                  <c:v>260</c:v>
                </c:pt>
                <c:pt idx="117">
                  <c:v>260</c:v>
                </c:pt>
                <c:pt idx="118">
                  <c:v>260</c:v>
                </c:pt>
                <c:pt idx="119">
                  <c:v>260</c:v>
                </c:pt>
                <c:pt idx="120">
                  <c:v>260</c:v>
                </c:pt>
                <c:pt idx="121">
                  <c:v>260</c:v>
                </c:pt>
                <c:pt idx="122">
                  <c:v>260</c:v>
                </c:pt>
                <c:pt idx="123">
                  <c:v>260</c:v>
                </c:pt>
                <c:pt idx="124">
                  <c:v>260</c:v>
                </c:pt>
                <c:pt idx="125">
                  <c:v>260</c:v>
                </c:pt>
                <c:pt idx="126">
                  <c:v>260</c:v>
                </c:pt>
                <c:pt idx="127">
                  <c:v>260</c:v>
                </c:pt>
                <c:pt idx="128">
                  <c:v>260</c:v>
                </c:pt>
                <c:pt idx="129">
                  <c:v>260</c:v>
                </c:pt>
                <c:pt idx="130">
                  <c:v>260</c:v>
                </c:pt>
                <c:pt idx="131">
                  <c:v>260</c:v>
                </c:pt>
                <c:pt idx="132">
                  <c:v>260</c:v>
                </c:pt>
                <c:pt idx="133">
                  <c:v>260</c:v>
                </c:pt>
                <c:pt idx="134">
                  <c:v>260</c:v>
                </c:pt>
                <c:pt idx="135">
                  <c:v>260</c:v>
                </c:pt>
                <c:pt idx="136">
                  <c:v>260</c:v>
                </c:pt>
                <c:pt idx="137">
                  <c:v>260</c:v>
                </c:pt>
                <c:pt idx="138">
                  <c:v>260</c:v>
                </c:pt>
                <c:pt idx="139">
                  <c:v>260</c:v>
                </c:pt>
                <c:pt idx="140">
                  <c:v>260</c:v>
                </c:pt>
                <c:pt idx="141">
                  <c:v>260</c:v>
                </c:pt>
                <c:pt idx="142">
                  <c:v>260</c:v>
                </c:pt>
                <c:pt idx="143">
                  <c:v>260</c:v>
                </c:pt>
                <c:pt idx="144">
                  <c:v>260</c:v>
                </c:pt>
                <c:pt idx="145">
                  <c:v>260</c:v>
                </c:pt>
                <c:pt idx="146">
                  <c:v>260</c:v>
                </c:pt>
                <c:pt idx="147">
                  <c:v>260</c:v>
                </c:pt>
                <c:pt idx="148">
                  <c:v>260</c:v>
                </c:pt>
                <c:pt idx="149">
                  <c:v>260</c:v>
                </c:pt>
                <c:pt idx="150">
                  <c:v>260</c:v>
                </c:pt>
                <c:pt idx="151">
                  <c:v>260</c:v>
                </c:pt>
                <c:pt idx="152">
                  <c:v>260</c:v>
                </c:pt>
                <c:pt idx="153">
                  <c:v>260</c:v>
                </c:pt>
                <c:pt idx="154">
                  <c:v>260</c:v>
                </c:pt>
                <c:pt idx="155">
                  <c:v>260</c:v>
                </c:pt>
                <c:pt idx="156">
                  <c:v>260</c:v>
                </c:pt>
                <c:pt idx="157">
                  <c:v>260</c:v>
                </c:pt>
                <c:pt idx="158">
                  <c:v>260</c:v>
                </c:pt>
                <c:pt idx="159">
                  <c:v>260</c:v>
                </c:pt>
                <c:pt idx="160">
                  <c:v>260</c:v>
                </c:pt>
                <c:pt idx="161">
                  <c:v>260</c:v>
                </c:pt>
                <c:pt idx="162">
                  <c:v>260</c:v>
                </c:pt>
                <c:pt idx="163">
                  <c:v>260</c:v>
                </c:pt>
                <c:pt idx="164">
                  <c:v>260</c:v>
                </c:pt>
                <c:pt idx="165">
                  <c:v>260</c:v>
                </c:pt>
                <c:pt idx="166">
                  <c:v>260</c:v>
                </c:pt>
                <c:pt idx="167">
                  <c:v>260</c:v>
                </c:pt>
                <c:pt idx="168">
                  <c:v>260</c:v>
                </c:pt>
                <c:pt idx="169">
                  <c:v>260</c:v>
                </c:pt>
                <c:pt idx="170">
                  <c:v>260</c:v>
                </c:pt>
                <c:pt idx="171">
                  <c:v>260</c:v>
                </c:pt>
                <c:pt idx="172">
                  <c:v>260</c:v>
                </c:pt>
                <c:pt idx="173">
                  <c:v>260</c:v>
                </c:pt>
                <c:pt idx="174">
                  <c:v>260</c:v>
                </c:pt>
                <c:pt idx="175">
                  <c:v>260</c:v>
                </c:pt>
                <c:pt idx="176">
                  <c:v>260</c:v>
                </c:pt>
                <c:pt idx="177">
                  <c:v>260</c:v>
                </c:pt>
                <c:pt idx="178">
                  <c:v>260</c:v>
                </c:pt>
                <c:pt idx="179">
                  <c:v>260</c:v>
                </c:pt>
                <c:pt idx="180">
                  <c:v>260</c:v>
                </c:pt>
                <c:pt idx="181">
                  <c:v>260</c:v>
                </c:pt>
                <c:pt idx="182">
                  <c:v>260</c:v>
                </c:pt>
                <c:pt idx="183">
                  <c:v>260</c:v>
                </c:pt>
                <c:pt idx="184">
                  <c:v>260</c:v>
                </c:pt>
                <c:pt idx="185">
                  <c:v>260</c:v>
                </c:pt>
                <c:pt idx="186">
                  <c:v>260</c:v>
                </c:pt>
                <c:pt idx="187">
                  <c:v>260</c:v>
                </c:pt>
                <c:pt idx="188">
                  <c:v>260</c:v>
                </c:pt>
                <c:pt idx="189">
                  <c:v>260</c:v>
                </c:pt>
                <c:pt idx="190">
                  <c:v>260</c:v>
                </c:pt>
                <c:pt idx="191">
                  <c:v>260</c:v>
                </c:pt>
                <c:pt idx="192">
                  <c:v>260</c:v>
                </c:pt>
                <c:pt idx="193">
                  <c:v>260</c:v>
                </c:pt>
                <c:pt idx="194">
                  <c:v>260</c:v>
                </c:pt>
                <c:pt idx="195">
                  <c:v>260</c:v>
                </c:pt>
                <c:pt idx="196">
                  <c:v>260</c:v>
                </c:pt>
                <c:pt idx="197">
                  <c:v>260</c:v>
                </c:pt>
                <c:pt idx="198">
                  <c:v>260</c:v>
                </c:pt>
                <c:pt idx="199">
                  <c:v>260</c:v>
                </c:pt>
                <c:pt idx="200">
                  <c:v>260</c:v>
                </c:pt>
                <c:pt idx="201">
                  <c:v>260</c:v>
                </c:pt>
                <c:pt idx="202">
                  <c:v>260</c:v>
                </c:pt>
                <c:pt idx="203">
                  <c:v>260</c:v>
                </c:pt>
                <c:pt idx="204">
                  <c:v>260</c:v>
                </c:pt>
                <c:pt idx="205">
                  <c:v>260</c:v>
                </c:pt>
                <c:pt idx="206">
                  <c:v>260</c:v>
                </c:pt>
                <c:pt idx="207">
                  <c:v>260</c:v>
                </c:pt>
                <c:pt idx="208">
                  <c:v>260</c:v>
                </c:pt>
                <c:pt idx="209">
                  <c:v>260</c:v>
                </c:pt>
                <c:pt idx="210">
                  <c:v>260</c:v>
                </c:pt>
                <c:pt idx="211">
                  <c:v>260</c:v>
                </c:pt>
                <c:pt idx="212">
                  <c:v>260</c:v>
                </c:pt>
                <c:pt idx="213">
                  <c:v>260</c:v>
                </c:pt>
                <c:pt idx="214">
                  <c:v>260</c:v>
                </c:pt>
                <c:pt idx="215">
                  <c:v>260</c:v>
                </c:pt>
                <c:pt idx="216">
                  <c:v>260</c:v>
                </c:pt>
                <c:pt idx="217">
                  <c:v>260</c:v>
                </c:pt>
                <c:pt idx="218">
                  <c:v>260</c:v>
                </c:pt>
                <c:pt idx="219">
                  <c:v>260</c:v>
                </c:pt>
                <c:pt idx="220">
                  <c:v>260</c:v>
                </c:pt>
                <c:pt idx="221">
                  <c:v>260</c:v>
                </c:pt>
                <c:pt idx="222">
                  <c:v>260</c:v>
                </c:pt>
                <c:pt idx="223">
                  <c:v>260</c:v>
                </c:pt>
                <c:pt idx="224">
                  <c:v>260</c:v>
                </c:pt>
                <c:pt idx="225">
                  <c:v>260</c:v>
                </c:pt>
                <c:pt idx="226">
                  <c:v>260</c:v>
                </c:pt>
                <c:pt idx="227">
                  <c:v>260</c:v>
                </c:pt>
                <c:pt idx="228">
                  <c:v>260</c:v>
                </c:pt>
                <c:pt idx="229">
                  <c:v>260</c:v>
                </c:pt>
                <c:pt idx="230">
                  <c:v>260</c:v>
                </c:pt>
                <c:pt idx="231">
                  <c:v>260</c:v>
                </c:pt>
                <c:pt idx="232">
                  <c:v>260</c:v>
                </c:pt>
                <c:pt idx="233">
                  <c:v>260</c:v>
                </c:pt>
                <c:pt idx="234">
                  <c:v>260</c:v>
                </c:pt>
                <c:pt idx="235">
                  <c:v>260</c:v>
                </c:pt>
                <c:pt idx="236">
                  <c:v>260</c:v>
                </c:pt>
                <c:pt idx="237">
                  <c:v>260</c:v>
                </c:pt>
                <c:pt idx="238">
                  <c:v>260</c:v>
                </c:pt>
                <c:pt idx="239">
                  <c:v>260</c:v>
                </c:pt>
                <c:pt idx="240">
                  <c:v>260</c:v>
                </c:pt>
                <c:pt idx="241">
                  <c:v>260</c:v>
                </c:pt>
                <c:pt idx="242">
                  <c:v>260</c:v>
                </c:pt>
                <c:pt idx="243">
                  <c:v>260</c:v>
                </c:pt>
                <c:pt idx="244">
                  <c:v>260</c:v>
                </c:pt>
                <c:pt idx="245">
                  <c:v>260</c:v>
                </c:pt>
                <c:pt idx="246">
                  <c:v>260</c:v>
                </c:pt>
                <c:pt idx="247">
                  <c:v>260</c:v>
                </c:pt>
                <c:pt idx="248">
                  <c:v>260</c:v>
                </c:pt>
                <c:pt idx="249">
                  <c:v>260</c:v>
                </c:pt>
                <c:pt idx="250">
                  <c:v>260</c:v>
                </c:pt>
                <c:pt idx="251">
                  <c:v>260</c:v>
                </c:pt>
                <c:pt idx="252">
                  <c:v>260</c:v>
                </c:pt>
                <c:pt idx="253">
                  <c:v>260</c:v>
                </c:pt>
                <c:pt idx="254">
                  <c:v>260</c:v>
                </c:pt>
                <c:pt idx="255">
                  <c:v>260</c:v>
                </c:pt>
                <c:pt idx="256">
                  <c:v>260</c:v>
                </c:pt>
                <c:pt idx="257">
                  <c:v>260</c:v>
                </c:pt>
                <c:pt idx="258">
                  <c:v>260</c:v>
                </c:pt>
                <c:pt idx="259">
                  <c:v>260</c:v>
                </c:pt>
                <c:pt idx="260">
                  <c:v>260</c:v>
                </c:pt>
                <c:pt idx="261">
                  <c:v>260</c:v>
                </c:pt>
                <c:pt idx="262">
                  <c:v>260</c:v>
                </c:pt>
                <c:pt idx="263">
                  <c:v>260</c:v>
                </c:pt>
                <c:pt idx="264">
                  <c:v>260</c:v>
                </c:pt>
                <c:pt idx="265">
                  <c:v>260</c:v>
                </c:pt>
                <c:pt idx="266">
                  <c:v>260</c:v>
                </c:pt>
                <c:pt idx="267">
                  <c:v>260</c:v>
                </c:pt>
                <c:pt idx="268">
                  <c:v>260</c:v>
                </c:pt>
                <c:pt idx="269">
                  <c:v>260</c:v>
                </c:pt>
                <c:pt idx="270">
                  <c:v>260</c:v>
                </c:pt>
                <c:pt idx="271">
                  <c:v>260</c:v>
                </c:pt>
                <c:pt idx="272">
                  <c:v>260</c:v>
                </c:pt>
                <c:pt idx="273">
                  <c:v>260</c:v>
                </c:pt>
                <c:pt idx="274">
                  <c:v>260</c:v>
                </c:pt>
                <c:pt idx="275">
                  <c:v>260</c:v>
                </c:pt>
                <c:pt idx="276">
                  <c:v>260</c:v>
                </c:pt>
                <c:pt idx="277">
                  <c:v>260</c:v>
                </c:pt>
                <c:pt idx="278">
                  <c:v>260</c:v>
                </c:pt>
                <c:pt idx="279">
                  <c:v>260</c:v>
                </c:pt>
                <c:pt idx="280">
                  <c:v>260</c:v>
                </c:pt>
                <c:pt idx="281">
                  <c:v>260</c:v>
                </c:pt>
                <c:pt idx="282">
                  <c:v>260</c:v>
                </c:pt>
                <c:pt idx="283">
                  <c:v>260</c:v>
                </c:pt>
                <c:pt idx="284">
                  <c:v>260</c:v>
                </c:pt>
                <c:pt idx="285">
                  <c:v>260</c:v>
                </c:pt>
                <c:pt idx="286">
                  <c:v>260</c:v>
                </c:pt>
                <c:pt idx="287">
                  <c:v>260</c:v>
                </c:pt>
                <c:pt idx="288">
                  <c:v>260</c:v>
                </c:pt>
                <c:pt idx="289">
                  <c:v>260</c:v>
                </c:pt>
                <c:pt idx="290">
                  <c:v>260</c:v>
                </c:pt>
                <c:pt idx="291">
                  <c:v>260</c:v>
                </c:pt>
                <c:pt idx="292">
                  <c:v>260</c:v>
                </c:pt>
                <c:pt idx="293">
                  <c:v>260</c:v>
                </c:pt>
                <c:pt idx="294">
                  <c:v>260</c:v>
                </c:pt>
                <c:pt idx="295">
                  <c:v>260</c:v>
                </c:pt>
                <c:pt idx="296">
                  <c:v>260</c:v>
                </c:pt>
                <c:pt idx="297">
                  <c:v>260</c:v>
                </c:pt>
                <c:pt idx="298">
                  <c:v>260</c:v>
                </c:pt>
                <c:pt idx="299">
                  <c:v>260</c:v>
                </c:pt>
                <c:pt idx="300">
                  <c:v>260</c:v>
                </c:pt>
                <c:pt idx="301">
                  <c:v>260</c:v>
                </c:pt>
                <c:pt idx="302">
                  <c:v>260</c:v>
                </c:pt>
                <c:pt idx="303">
                  <c:v>260</c:v>
                </c:pt>
                <c:pt idx="304">
                  <c:v>260</c:v>
                </c:pt>
                <c:pt idx="305">
                  <c:v>260</c:v>
                </c:pt>
                <c:pt idx="306">
                  <c:v>260</c:v>
                </c:pt>
                <c:pt idx="307">
                  <c:v>260</c:v>
                </c:pt>
                <c:pt idx="308">
                  <c:v>260</c:v>
                </c:pt>
                <c:pt idx="309">
                  <c:v>260</c:v>
                </c:pt>
                <c:pt idx="310">
                  <c:v>260</c:v>
                </c:pt>
                <c:pt idx="311">
                  <c:v>260</c:v>
                </c:pt>
                <c:pt idx="312">
                  <c:v>260</c:v>
                </c:pt>
                <c:pt idx="313">
                  <c:v>260</c:v>
                </c:pt>
                <c:pt idx="314">
                  <c:v>260</c:v>
                </c:pt>
                <c:pt idx="315">
                  <c:v>260</c:v>
                </c:pt>
                <c:pt idx="316">
                  <c:v>260</c:v>
                </c:pt>
                <c:pt idx="317">
                  <c:v>260</c:v>
                </c:pt>
                <c:pt idx="318">
                  <c:v>260</c:v>
                </c:pt>
                <c:pt idx="319">
                  <c:v>260</c:v>
                </c:pt>
                <c:pt idx="320">
                  <c:v>260</c:v>
                </c:pt>
                <c:pt idx="321">
                  <c:v>260</c:v>
                </c:pt>
                <c:pt idx="322">
                  <c:v>260</c:v>
                </c:pt>
                <c:pt idx="323">
                  <c:v>260</c:v>
                </c:pt>
                <c:pt idx="324">
                  <c:v>260</c:v>
                </c:pt>
                <c:pt idx="325">
                  <c:v>260</c:v>
                </c:pt>
                <c:pt idx="326">
                  <c:v>260</c:v>
                </c:pt>
                <c:pt idx="327">
                  <c:v>260</c:v>
                </c:pt>
                <c:pt idx="328">
                  <c:v>260</c:v>
                </c:pt>
                <c:pt idx="329">
                  <c:v>260</c:v>
                </c:pt>
                <c:pt idx="330">
                  <c:v>260</c:v>
                </c:pt>
                <c:pt idx="331">
                  <c:v>260</c:v>
                </c:pt>
                <c:pt idx="332">
                  <c:v>260</c:v>
                </c:pt>
                <c:pt idx="333">
                  <c:v>260</c:v>
                </c:pt>
                <c:pt idx="334">
                  <c:v>260</c:v>
                </c:pt>
                <c:pt idx="335">
                  <c:v>260</c:v>
                </c:pt>
                <c:pt idx="336">
                  <c:v>260</c:v>
                </c:pt>
                <c:pt idx="337">
                  <c:v>260</c:v>
                </c:pt>
                <c:pt idx="338">
                  <c:v>260</c:v>
                </c:pt>
                <c:pt idx="339">
                  <c:v>260</c:v>
                </c:pt>
                <c:pt idx="340">
                  <c:v>260</c:v>
                </c:pt>
                <c:pt idx="341">
                  <c:v>260</c:v>
                </c:pt>
                <c:pt idx="342">
                  <c:v>260</c:v>
                </c:pt>
                <c:pt idx="343">
                  <c:v>260</c:v>
                </c:pt>
                <c:pt idx="344">
                  <c:v>260</c:v>
                </c:pt>
                <c:pt idx="345">
                  <c:v>260</c:v>
                </c:pt>
                <c:pt idx="346">
                  <c:v>260</c:v>
                </c:pt>
                <c:pt idx="347">
                  <c:v>260</c:v>
                </c:pt>
                <c:pt idx="348">
                  <c:v>260</c:v>
                </c:pt>
                <c:pt idx="349">
                  <c:v>260</c:v>
                </c:pt>
                <c:pt idx="350">
                  <c:v>260</c:v>
                </c:pt>
                <c:pt idx="351">
                  <c:v>260</c:v>
                </c:pt>
                <c:pt idx="352">
                  <c:v>260</c:v>
                </c:pt>
                <c:pt idx="353">
                  <c:v>260</c:v>
                </c:pt>
                <c:pt idx="354">
                  <c:v>260</c:v>
                </c:pt>
                <c:pt idx="355">
                  <c:v>260</c:v>
                </c:pt>
                <c:pt idx="356">
                  <c:v>260</c:v>
                </c:pt>
                <c:pt idx="357">
                  <c:v>260</c:v>
                </c:pt>
                <c:pt idx="358">
                  <c:v>260</c:v>
                </c:pt>
                <c:pt idx="359">
                  <c:v>260</c:v>
                </c:pt>
                <c:pt idx="360">
                  <c:v>260</c:v>
                </c:pt>
                <c:pt idx="361">
                  <c:v>260</c:v>
                </c:pt>
                <c:pt idx="362">
                  <c:v>260</c:v>
                </c:pt>
                <c:pt idx="363">
                  <c:v>260</c:v>
                </c:pt>
                <c:pt idx="364">
                  <c:v>260</c:v>
                </c:pt>
                <c:pt idx="365">
                  <c:v>260</c:v>
                </c:pt>
                <c:pt idx="366">
                  <c:v>260</c:v>
                </c:pt>
                <c:pt idx="367">
                  <c:v>260</c:v>
                </c:pt>
                <c:pt idx="368">
                  <c:v>260</c:v>
                </c:pt>
                <c:pt idx="369">
                  <c:v>260</c:v>
                </c:pt>
                <c:pt idx="370">
                  <c:v>260</c:v>
                </c:pt>
                <c:pt idx="371">
                  <c:v>260</c:v>
                </c:pt>
                <c:pt idx="372">
                  <c:v>260</c:v>
                </c:pt>
                <c:pt idx="373">
                  <c:v>260</c:v>
                </c:pt>
                <c:pt idx="374">
                  <c:v>260</c:v>
                </c:pt>
                <c:pt idx="375">
                  <c:v>260</c:v>
                </c:pt>
                <c:pt idx="376">
                  <c:v>260</c:v>
                </c:pt>
                <c:pt idx="377">
                  <c:v>260</c:v>
                </c:pt>
                <c:pt idx="378">
                  <c:v>260</c:v>
                </c:pt>
                <c:pt idx="379">
                  <c:v>260</c:v>
                </c:pt>
                <c:pt idx="380">
                  <c:v>260</c:v>
                </c:pt>
                <c:pt idx="381">
                  <c:v>260</c:v>
                </c:pt>
                <c:pt idx="382">
                  <c:v>260</c:v>
                </c:pt>
                <c:pt idx="383">
                  <c:v>260</c:v>
                </c:pt>
                <c:pt idx="384">
                  <c:v>260</c:v>
                </c:pt>
                <c:pt idx="385">
                  <c:v>260</c:v>
                </c:pt>
                <c:pt idx="386">
                  <c:v>260</c:v>
                </c:pt>
                <c:pt idx="387">
                  <c:v>260</c:v>
                </c:pt>
                <c:pt idx="388">
                  <c:v>260</c:v>
                </c:pt>
                <c:pt idx="389">
                  <c:v>260</c:v>
                </c:pt>
                <c:pt idx="390">
                  <c:v>260</c:v>
                </c:pt>
                <c:pt idx="391">
                  <c:v>260</c:v>
                </c:pt>
                <c:pt idx="392">
                  <c:v>260</c:v>
                </c:pt>
                <c:pt idx="393">
                  <c:v>260</c:v>
                </c:pt>
                <c:pt idx="394">
                  <c:v>260</c:v>
                </c:pt>
                <c:pt idx="395">
                  <c:v>260</c:v>
                </c:pt>
                <c:pt idx="396">
                  <c:v>260</c:v>
                </c:pt>
                <c:pt idx="397">
                  <c:v>260</c:v>
                </c:pt>
                <c:pt idx="398">
                  <c:v>260</c:v>
                </c:pt>
                <c:pt idx="399">
                  <c:v>260</c:v>
                </c:pt>
                <c:pt idx="400">
                  <c:v>260</c:v>
                </c:pt>
                <c:pt idx="401">
                  <c:v>260</c:v>
                </c:pt>
                <c:pt idx="402">
                  <c:v>260</c:v>
                </c:pt>
                <c:pt idx="403">
                  <c:v>260</c:v>
                </c:pt>
                <c:pt idx="404">
                  <c:v>260</c:v>
                </c:pt>
                <c:pt idx="405">
                  <c:v>260</c:v>
                </c:pt>
                <c:pt idx="406">
                  <c:v>260</c:v>
                </c:pt>
                <c:pt idx="407">
                  <c:v>260</c:v>
                </c:pt>
                <c:pt idx="408">
                  <c:v>260</c:v>
                </c:pt>
                <c:pt idx="409">
                  <c:v>260</c:v>
                </c:pt>
                <c:pt idx="410">
                  <c:v>260</c:v>
                </c:pt>
                <c:pt idx="411">
                  <c:v>260</c:v>
                </c:pt>
                <c:pt idx="412">
                  <c:v>260</c:v>
                </c:pt>
                <c:pt idx="413">
                  <c:v>260</c:v>
                </c:pt>
                <c:pt idx="414">
                  <c:v>260</c:v>
                </c:pt>
                <c:pt idx="415">
                  <c:v>260</c:v>
                </c:pt>
                <c:pt idx="416">
                  <c:v>260</c:v>
                </c:pt>
                <c:pt idx="417">
                  <c:v>260</c:v>
                </c:pt>
                <c:pt idx="418">
                  <c:v>260</c:v>
                </c:pt>
                <c:pt idx="419">
                  <c:v>260</c:v>
                </c:pt>
                <c:pt idx="420">
                  <c:v>260</c:v>
                </c:pt>
                <c:pt idx="421">
                  <c:v>260</c:v>
                </c:pt>
                <c:pt idx="422">
                  <c:v>260</c:v>
                </c:pt>
                <c:pt idx="423">
                  <c:v>260</c:v>
                </c:pt>
                <c:pt idx="424">
                  <c:v>260</c:v>
                </c:pt>
                <c:pt idx="425">
                  <c:v>260</c:v>
                </c:pt>
                <c:pt idx="426">
                  <c:v>260</c:v>
                </c:pt>
                <c:pt idx="427">
                  <c:v>260</c:v>
                </c:pt>
                <c:pt idx="428">
                  <c:v>260</c:v>
                </c:pt>
                <c:pt idx="429">
                  <c:v>260</c:v>
                </c:pt>
                <c:pt idx="430">
                  <c:v>260</c:v>
                </c:pt>
                <c:pt idx="431">
                  <c:v>260</c:v>
                </c:pt>
                <c:pt idx="432">
                  <c:v>260</c:v>
                </c:pt>
                <c:pt idx="433">
                  <c:v>260</c:v>
                </c:pt>
                <c:pt idx="434">
                  <c:v>260</c:v>
                </c:pt>
                <c:pt idx="435">
                  <c:v>260</c:v>
                </c:pt>
                <c:pt idx="436">
                  <c:v>260</c:v>
                </c:pt>
                <c:pt idx="437">
                  <c:v>260</c:v>
                </c:pt>
                <c:pt idx="438">
                  <c:v>260</c:v>
                </c:pt>
                <c:pt idx="439">
                  <c:v>260</c:v>
                </c:pt>
                <c:pt idx="440">
                  <c:v>260</c:v>
                </c:pt>
                <c:pt idx="441">
                  <c:v>260</c:v>
                </c:pt>
                <c:pt idx="442">
                  <c:v>260</c:v>
                </c:pt>
                <c:pt idx="443">
                  <c:v>260</c:v>
                </c:pt>
                <c:pt idx="444">
                  <c:v>260</c:v>
                </c:pt>
                <c:pt idx="445">
                  <c:v>260</c:v>
                </c:pt>
                <c:pt idx="446">
                  <c:v>260</c:v>
                </c:pt>
                <c:pt idx="447">
                  <c:v>260</c:v>
                </c:pt>
                <c:pt idx="448">
                  <c:v>260</c:v>
                </c:pt>
                <c:pt idx="449">
                  <c:v>260</c:v>
                </c:pt>
                <c:pt idx="450">
                  <c:v>260</c:v>
                </c:pt>
                <c:pt idx="451">
                  <c:v>260</c:v>
                </c:pt>
                <c:pt idx="452">
                  <c:v>260</c:v>
                </c:pt>
                <c:pt idx="453">
                  <c:v>260</c:v>
                </c:pt>
                <c:pt idx="454">
                  <c:v>260</c:v>
                </c:pt>
                <c:pt idx="455">
                  <c:v>260</c:v>
                </c:pt>
                <c:pt idx="456">
                  <c:v>260</c:v>
                </c:pt>
                <c:pt idx="457">
                  <c:v>260</c:v>
                </c:pt>
                <c:pt idx="458">
                  <c:v>260</c:v>
                </c:pt>
                <c:pt idx="459">
                  <c:v>260</c:v>
                </c:pt>
                <c:pt idx="460">
                  <c:v>260</c:v>
                </c:pt>
                <c:pt idx="461">
                  <c:v>260</c:v>
                </c:pt>
                <c:pt idx="462">
                  <c:v>260</c:v>
                </c:pt>
                <c:pt idx="463">
                  <c:v>260</c:v>
                </c:pt>
                <c:pt idx="464">
                  <c:v>260</c:v>
                </c:pt>
                <c:pt idx="465">
                  <c:v>260</c:v>
                </c:pt>
                <c:pt idx="466">
                  <c:v>260</c:v>
                </c:pt>
                <c:pt idx="467">
                  <c:v>260</c:v>
                </c:pt>
                <c:pt idx="468">
                  <c:v>260</c:v>
                </c:pt>
                <c:pt idx="469">
                  <c:v>260</c:v>
                </c:pt>
                <c:pt idx="470">
                  <c:v>260</c:v>
                </c:pt>
                <c:pt idx="471">
                  <c:v>260</c:v>
                </c:pt>
                <c:pt idx="472">
                  <c:v>260</c:v>
                </c:pt>
                <c:pt idx="473">
                  <c:v>260</c:v>
                </c:pt>
                <c:pt idx="474">
                  <c:v>260</c:v>
                </c:pt>
                <c:pt idx="475">
                  <c:v>260</c:v>
                </c:pt>
                <c:pt idx="476">
                  <c:v>260</c:v>
                </c:pt>
                <c:pt idx="477">
                  <c:v>260</c:v>
                </c:pt>
                <c:pt idx="478">
                  <c:v>260</c:v>
                </c:pt>
                <c:pt idx="479">
                  <c:v>260</c:v>
                </c:pt>
                <c:pt idx="480">
                  <c:v>260</c:v>
                </c:pt>
                <c:pt idx="481">
                  <c:v>260</c:v>
                </c:pt>
                <c:pt idx="482">
                  <c:v>260</c:v>
                </c:pt>
                <c:pt idx="483">
                  <c:v>260</c:v>
                </c:pt>
                <c:pt idx="484">
                  <c:v>260</c:v>
                </c:pt>
                <c:pt idx="485">
                  <c:v>260</c:v>
                </c:pt>
                <c:pt idx="486">
                  <c:v>260</c:v>
                </c:pt>
                <c:pt idx="487">
                  <c:v>260</c:v>
                </c:pt>
                <c:pt idx="488">
                  <c:v>260</c:v>
                </c:pt>
                <c:pt idx="489">
                  <c:v>260</c:v>
                </c:pt>
                <c:pt idx="490">
                  <c:v>260</c:v>
                </c:pt>
                <c:pt idx="491">
                  <c:v>260</c:v>
                </c:pt>
                <c:pt idx="492">
                  <c:v>260</c:v>
                </c:pt>
                <c:pt idx="493">
                  <c:v>260</c:v>
                </c:pt>
                <c:pt idx="494">
                  <c:v>260</c:v>
                </c:pt>
                <c:pt idx="495">
                  <c:v>260</c:v>
                </c:pt>
                <c:pt idx="496">
                  <c:v>260</c:v>
                </c:pt>
                <c:pt idx="497">
                  <c:v>260</c:v>
                </c:pt>
                <c:pt idx="498">
                  <c:v>260</c:v>
                </c:pt>
                <c:pt idx="499">
                  <c:v>260</c:v>
                </c:pt>
                <c:pt idx="500">
                  <c:v>260</c:v>
                </c:pt>
                <c:pt idx="501">
                  <c:v>260</c:v>
                </c:pt>
                <c:pt idx="502">
                  <c:v>260</c:v>
                </c:pt>
                <c:pt idx="503">
                  <c:v>260</c:v>
                </c:pt>
                <c:pt idx="504">
                  <c:v>260</c:v>
                </c:pt>
                <c:pt idx="505">
                  <c:v>260</c:v>
                </c:pt>
                <c:pt idx="506">
                  <c:v>260</c:v>
                </c:pt>
                <c:pt idx="507">
                  <c:v>260</c:v>
                </c:pt>
                <c:pt idx="508">
                  <c:v>260</c:v>
                </c:pt>
                <c:pt idx="509">
                  <c:v>260</c:v>
                </c:pt>
                <c:pt idx="510">
                  <c:v>260</c:v>
                </c:pt>
                <c:pt idx="511">
                  <c:v>260</c:v>
                </c:pt>
                <c:pt idx="512">
                  <c:v>260</c:v>
                </c:pt>
                <c:pt idx="513">
                  <c:v>260</c:v>
                </c:pt>
                <c:pt idx="514">
                  <c:v>260</c:v>
                </c:pt>
                <c:pt idx="515">
                  <c:v>260</c:v>
                </c:pt>
                <c:pt idx="516">
                  <c:v>260</c:v>
                </c:pt>
                <c:pt idx="517">
                  <c:v>260</c:v>
                </c:pt>
                <c:pt idx="518">
                  <c:v>260</c:v>
                </c:pt>
                <c:pt idx="519">
                  <c:v>260</c:v>
                </c:pt>
                <c:pt idx="520">
                  <c:v>260</c:v>
                </c:pt>
                <c:pt idx="521">
                  <c:v>260</c:v>
                </c:pt>
                <c:pt idx="522">
                  <c:v>260</c:v>
                </c:pt>
                <c:pt idx="523">
                  <c:v>260</c:v>
                </c:pt>
                <c:pt idx="524">
                  <c:v>260</c:v>
                </c:pt>
                <c:pt idx="525">
                  <c:v>260</c:v>
                </c:pt>
                <c:pt idx="526">
                  <c:v>260</c:v>
                </c:pt>
                <c:pt idx="527">
                  <c:v>260</c:v>
                </c:pt>
                <c:pt idx="528">
                  <c:v>260</c:v>
                </c:pt>
                <c:pt idx="529">
                  <c:v>260</c:v>
                </c:pt>
                <c:pt idx="530">
                  <c:v>260</c:v>
                </c:pt>
                <c:pt idx="531">
                  <c:v>260</c:v>
                </c:pt>
                <c:pt idx="532">
                  <c:v>260</c:v>
                </c:pt>
                <c:pt idx="533">
                  <c:v>260</c:v>
                </c:pt>
                <c:pt idx="534">
                  <c:v>260</c:v>
                </c:pt>
                <c:pt idx="535">
                  <c:v>260</c:v>
                </c:pt>
                <c:pt idx="536">
                  <c:v>260</c:v>
                </c:pt>
                <c:pt idx="537">
                  <c:v>260</c:v>
                </c:pt>
                <c:pt idx="538">
                  <c:v>260</c:v>
                </c:pt>
                <c:pt idx="539">
                  <c:v>260</c:v>
                </c:pt>
                <c:pt idx="540">
                  <c:v>260</c:v>
                </c:pt>
                <c:pt idx="541">
                  <c:v>260</c:v>
                </c:pt>
                <c:pt idx="542">
                  <c:v>260</c:v>
                </c:pt>
                <c:pt idx="543">
                  <c:v>260</c:v>
                </c:pt>
                <c:pt idx="544">
                  <c:v>260</c:v>
                </c:pt>
                <c:pt idx="545">
                  <c:v>260</c:v>
                </c:pt>
                <c:pt idx="546">
                  <c:v>260</c:v>
                </c:pt>
                <c:pt idx="547">
                  <c:v>260</c:v>
                </c:pt>
                <c:pt idx="548">
                  <c:v>260</c:v>
                </c:pt>
                <c:pt idx="549">
                  <c:v>260</c:v>
                </c:pt>
                <c:pt idx="550">
                  <c:v>260</c:v>
                </c:pt>
                <c:pt idx="551">
                  <c:v>260</c:v>
                </c:pt>
                <c:pt idx="552">
                  <c:v>260</c:v>
                </c:pt>
                <c:pt idx="553">
                  <c:v>260</c:v>
                </c:pt>
                <c:pt idx="554">
                  <c:v>260</c:v>
                </c:pt>
                <c:pt idx="555">
                  <c:v>260</c:v>
                </c:pt>
                <c:pt idx="556">
                  <c:v>260</c:v>
                </c:pt>
                <c:pt idx="557">
                  <c:v>260</c:v>
                </c:pt>
                <c:pt idx="558">
                  <c:v>260</c:v>
                </c:pt>
                <c:pt idx="559">
                  <c:v>260</c:v>
                </c:pt>
                <c:pt idx="560">
                  <c:v>260</c:v>
                </c:pt>
                <c:pt idx="561">
                  <c:v>260</c:v>
                </c:pt>
                <c:pt idx="562">
                  <c:v>260</c:v>
                </c:pt>
                <c:pt idx="563">
                  <c:v>260</c:v>
                </c:pt>
                <c:pt idx="564">
                  <c:v>260</c:v>
                </c:pt>
                <c:pt idx="565">
                  <c:v>260</c:v>
                </c:pt>
                <c:pt idx="566">
                  <c:v>260</c:v>
                </c:pt>
                <c:pt idx="567">
                  <c:v>260</c:v>
                </c:pt>
                <c:pt idx="568">
                  <c:v>260</c:v>
                </c:pt>
                <c:pt idx="569">
                  <c:v>260</c:v>
                </c:pt>
                <c:pt idx="570">
                  <c:v>260</c:v>
                </c:pt>
                <c:pt idx="571">
                  <c:v>260</c:v>
                </c:pt>
                <c:pt idx="572">
                  <c:v>260</c:v>
                </c:pt>
                <c:pt idx="573">
                  <c:v>260</c:v>
                </c:pt>
                <c:pt idx="574">
                  <c:v>260</c:v>
                </c:pt>
                <c:pt idx="575">
                  <c:v>260</c:v>
                </c:pt>
                <c:pt idx="576">
                  <c:v>260</c:v>
                </c:pt>
                <c:pt idx="577">
                  <c:v>260</c:v>
                </c:pt>
                <c:pt idx="578">
                  <c:v>260</c:v>
                </c:pt>
                <c:pt idx="579">
                  <c:v>260</c:v>
                </c:pt>
                <c:pt idx="580">
                  <c:v>260</c:v>
                </c:pt>
                <c:pt idx="581">
                  <c:v>260</c:v>
                </c:pt>
                <c:pt idx="582">
                  <c:v>260</c:v>
                </c:pt>
                <c:pt idx="583">
                  <c:v>260</c:v>
                </c:pt>
                <c:pt idx="584">
                  <c:v>260</c:v>
                </c:pt>
                <c:pt idx="585">
                  <c:v>260</c:v>
                </c:pt>
                <c:pt idx="586">
                  <c:v>260</c:v>
                </c:pt>
                <c:pt idx="587">
                  <c:v>260</c:v>
                </c:pt>
                <c:pt idx="588">
                  <c:v>260</c:v>
                </c:pt>
                <c:pt idx="589">
                  <c:v>260</c:v>
                </c:pt>
                <c:pt idx="590">
                  <c:v>260</c:v>
                </c:pt>
                <c:pt idx="591">
                  <c:v>260</c:v>
                </c:pt>
                <c:pt idx="592">
                  <c:v>260</c:v>
                </c:pt>
                <c:pt idx="593">
                  <c:v>260</c:v>
                </c:pt>
                <c:pt idx="594">
                  <c:v>260</c:v>
                </c:pt>
                <c:pt idx="595">
                  <c:v>260</c:v>
                </c:pt>
                <c:pt idx="596">
                  <c:v>260</c:v>
                </c:pt>
                <c:pt idx="597">
                  <c:v>260</c:v>
                </c:pt>
                <c:pt idx="598">
                  <c:v>260</c:v>
                </c:pt>
                <c:pt idx="599">
                  <c:v>260</c:v>
                </c:pt>
                <c:pt idx="600">
                  <c:v>260</c:v>
                </c:pt>
                <c:pt idx="601">
                  <c:v>260</c:v>
                </c:pt>
                <c:pt idx="602">
                  <c:v>260</c:v>
                </c:pt>
                <c:pt idx="603">
                  <c:v>260</c:v>
                </c:pt>
                <c:pt idx="604">
                  <c:v>260</c:v>
                </c:pt>
                <c:pt idx="605">
                  <c:v>260</c:v>
                </c:pt>
                <c:pt idx="606">
                  <c:v>260</c:v>
                </c:pt>
                <c:pt idx="607">
                  <c:v>260</c:v>
                </c:pt>
                <c:pt idx="608">
                  <c:v>260</c:v>
                </c:pt>
                <c:pt idx="609">
                  <c:v>260</c:v>
                </c:pt>
                <c:pt idx="610">
                  <c:v>260</c:v>
                </c:pt>
                <c:pt idx="611">
                  <c:v>260</c:v>
                </c:pt>
                <c:pt idx="612">
                  <c:v>260</c:v>
                </c:pt>
                <c:pt idx="613">
                  <c:v>260</c:v>
                </c:pt>
                <c:pt idx="614">
                  <c:v>260</c:v>
                </c:pt>
                <c:pt idx="615">
                  <c:v>260</c:v>
                </c:pt>
                <c:pt idx="616">
                  <c:v>260</c:v>
                </c:pt>
                <c:pt idx="617">
                  <c:v>260</c:v>
                </c:pt>
                <c:pt idx="618">
                  <c:v>260</c:v>
                </c:pt>
                <c:pt idx="619">
                  <c:v>260</c:v>
                </c:pt>
                <c:pt idx="620">
                  <c:v>260</c:v>
                </c:pt>
                <c:pt idx="621">
                  <c:v>260</c:v>
                </c:pt>
                <c:pt idx="622">
                  <c:v>260</c:v>
                </c:pt>
                <c:pt idx="623">
                  <c:v>260</c:v>
                </c:pt>
                <c:pt idx="624">
                  <c:v>260</c:v>
                </c:pt>
                <c:pt idx="625">
                  <c:v>260</c:v>
                </c:pt>
                <c:pt idx="626">
                  <c:v>260</c:v>
                </c:pt>
                <c:pt idx="627">
                  <c:v>260</c:v>
                </c:pt>
                <c:pt idx="628">
                  <c:v>260</c:v>
                </c:pt>
                <c:pt idx="629">
                  <c:v>260</c:v>
                </c:pt>
                <c:pt idx="630">
                  <c:v>260</c:v>
                </c:pt>
                <c:pt idx="631">
                  <c:v>260</c:v>
                </c:pt>
                <c:pt idx="632">
                  <c:v>260</c:v>
                </c:pt>
                <c:pt idx="633">
                  <c:v>260</c:v>
                </c:pt>
                <c:pt idx="634">
                  <c:v>260</c:v>
                </c:pt>
                <c:pt idx="635">
                  <c:v>260</c:v>
                </c:pt>
                <c:pt idx="636">
                  <c:v>260</c:v>
                </c:pt>
                <c:pt idx="637">
                  <c:v>260</c:v>
                </c:pt>
                <c:pt idx="638">
                  <c:v>260</c:v>
                </c:pt>
                <c:pt idx="639">
                  <c:v>260</c:v>
                </c:pt>
                <c:pt idx="640">
                  <c:v>260</c:v>
                </c:pt>
                <c:pt idx="641">
                  <c:v>260</c:v>
                </c:pt>
                <c:pt idx="642">
                  <c:v>260</c:v>
                </c:pt>
                <c:pt idx="643">
                  <c:v>260</c:v>
                </c:pt>
                <c:pt idx="644">
                  <c:v>260</c:v>
                </c:pt>
                <c:pt idx="645">
                  <c:v>260</c:v>
                </c:pt>
                <c:pt idx="646">
                  <c:v>260</c:v>
                </c:pt>
                <c:pt idx="647">
                  <c:v>260</c:v>
                </c:pt>
                <c:pt idx="648">
                  <c:v>260</c:v>
                </c:pt>
                <c:pt idx="649">
                  <c:v>260</c:v>
                </c:pt>
                <c:pt idx="650">
                  <c:v>260</c:v>
                </c:pt>
                <c:pt idx="651">
                  <c:v>260</c:v>
                </c:pt>
                <c:pt idx="652">
                  <c:v>260</c:v>
                </c:pt>
                <c:pt idx="653">
                  <c:v>260</c:v>
                </c:pt>
                <c:pt idx="654">
                  <c:v>260</c:v>
                </c:pt>
                <c:pt idx="655">
                  <c:v>260</c:v>
                </c:pt>
                <c:pt idx="656">
                  <c:v>260</c:v>
                </c:pt>
                <c:pt idx="657">
                  <c:v>260</c:v>
                </c:pt>
                <c:pt idx="658">
                  <c:v>260</c:v>
                </c:pt>
                <c:pt idx="659">
                  <c:v>260</c:v>
                </c:pt>
                <c:pt idx="660">
                  <c:v>260</c:v>
                </c:pt>
                <c:pt idx="661">
                  <c:v>260</c:v>
                </c:pt>
                <c:pt idx="662">
                  <c:v>260</c:v>
                </c:pt>
                <c:pt idx="663">
                  <c:v>260</c:v>
                </c:pt>
                <c:pt idx="664">
                  <c:v>260</c:v>
                </c:pt>
                <c:pt idx="665">
                  <c:v>260</c:v>
                </c:pt>
                <c:pt idx="666">
                  <c:v>260</c:v>
                </c:pt>
                <c:pt idx="667">
                  <c:v>260</c:v>
                </c:pt>
                <c:pt idx="668">
                  <c:v>260</c:v>
                </c:pt>
                <c:pt idx="669">
                  <c:v>260</c:v>
                </c:pt>
                <c:pt idx="670">
                  <c:v>260</c:v>
                </c:pt>
                <c:pt idx="671">
                  <c:v>260</c:v>
                </c:pt>
                <c:pt idx="672">
                  <c:v>260</c:v>
                </c:pt>
                <c:pt idx="673">
                  <c:v>260</c:v>
                </c:pt>
                <c:pt idx="674">
                  <c:v>260</c:v>
                </c:pt>
                <c:pt idx="675">
                  <c:v>260</c:v>
                </c:pt>
                <c:pt idx="676">
                  <c:v>260</c:v>
                </c:pt>
                <c:pt idx="677">
                  <c:v>260</c:v>
                </c:pt>
                <c:pt idx="678">
                  <c:v>260</c:v>
                </c:pt>
                <c:pt idx="679">
                  <c:v>260</c:v>
                </c:pt>
                <c:pt idx="680">
                  <c:v>260</c:v>
                </c:pt>
                <c:pt idx="681">
                  <c:v>260</c:v>
                </c:pt>
                <c:pt idx="682">
                  <c:v>260</c:v>
                </c:pt>
                <c:pt idx="683">
                  <c:v>260</c:v>
                </c:pt>
                <c:pt idx="684">
                  <c:v>260</c:v>
                </c:pt>
                <c:pt idx="685">
                  <c:v>260</c:v>
                </c:pt>
                <c:pt idx="686">
                  <c:v>260</c:v>
                </c:pt>
                <c:pt idx="687">
                  <c:v>260</c:v>
                </c:pt>
                <c:pt idx="688">
                  <c:v>260</c:v>
                </c:pt>
                <c:pt idx="689">
                  <c:v>260</c:v>
                </c:pt>
                <c:pt idx="690">
                  <c:v>260</c:v>
                </c:pt>
                <c:pt idx="691">
                  <c:v>260</c:v>
                </c:pt>
                <c:pt idx="692">
                  <c:v>260</c:v>
                </c:pt>
                <c:pt idx="693">
                  <c:v>260</c:v>
                </c:pt>
                <c:pt idx="694">
                  <c:v>260</c:v>
                </c:pt>
                <c:pt idx="695">
                  <c:v>260</c:v>
                </c:pt>
                <c:pt idx="696">
                  <c:v>260</c:v>
                </c:pt>
                <c:pt idx="697">
                  <c:v>260</c:v>
                </c:pt>
                <c:pt idx="698">
                  <c:v>260</c:v>
                </c:pt>
                <c:pt idx="699">
                  <c:v>260</c:v>
                </c:pt>
                <c:pt idx="700">
                  <c:v>260</c:v>
                </c:pt>
                <c:pt idx="701">
                  <c:v>260</c:v>
                </c:pt>
                <c:pt idx="702">
                  <c:v>260</c:v>
                </c:pt>
                <c:pt idx="703">
                  <c:v>260</c:v>
                </c:pt>
                <c:pt idx="704">
                  <c:v>260</c:v>
                </c:pt>
                <c:pt idx="705">
                  <c:v>260</c:v>
                </c:pt>
                <c:pt idx="706">
                  <c:v>260</c:v>
                </c:pt>
                <c:pt idx="707">
                  <c:v>260</c:v>
                </c:pt>
                <c:pt idx="708">
                  <c:v>260</c:v>
                </c:pt>
                <c:pt idx="709">
                  <c:v>260</c:v>
                </c:pt>
                <c:pt idx="710">
                  <c:v>260</c:v>
                </c:pt>
                <c:pt idx="711">
                  <c:v>260</c:v>
                </c:pt>
                <c:pt idx="712">
                  <c:v>260</c:v>
                </c:pt>
                <c:pt idx="713">
                  <c:v>260</c:v>
                </c:pt>
                <c:pt idx="714">
                  <c:v>260</c:v>
                </c:pt>
                <c:pt idx="715">
                  <c:v>260</c:v>
                </c:pt>
                <c:pt idx="716">
                  <c:v>260</c:v>
                </c:pt>
                <c:pt idx="717">
                  <c:v>260</c:v>
                </c:pt>
                <c:pt idx="718">
                  <c:v>260</c:v>
                </c:pt>
                <c:pt idx="719">
                  <c:v>260</c:v>
                </c:pt>
                <c:pt idx="720">
                  <c:v>260</c:v>
                </c:pt>
                <c:pt idx="721">
                  <c:v>260</c:v>
                </c:pt>
                <c:pt idx="722">
                  <c:v>260</c:v>
                </c:pt>
                <c:pt idx="723">
                  <c:v>260</c:v>
                </c:pt>
                <c:pt idx="724">
                  <c:v>260</c:v>
                </c:pt>
                <c:pt idx="725">
                  <c:v>260</c:v>
                </c:pt>
                <c:pt idx="726">
                  <c:v>260</c:v>
                </c:pt>
                <c:pt idx="727">
                  <c:v>260</c:v>
                </c:pt>
                <c:pt idx="728">
                  <c:v>260</c:v>
                </c:pt>
                <c:pt idx="729">
                  <c:v>260</c:v>
                </c:pt>
                <c:pt idx="730">
                  <c:v>260</c:v>
                </c:pt>
                <c:pt idx="731">
                  <c:v>260</c:v>
                </c:pt>
                <c:pt idx="732">
                  <c:v>260</c:v>
                </c:pt>
                <c:pt idx="733">
                  <c:v>260</c:v>
                </c:pt>
                <c:pt idx="734">
                  <c:v>260</c:v>
                </c:pt>
                <c:pt idx="735">
                  <c:v>260</c:v>
                </c:pt>
                <c:pt idx="736">
                  <c:v>260</c:v>
                </c:pt>
                <c:pt idx="737">
                  <c:v>260</c:v>
                </c:pt>
                <c:pt idx="738">
                  <c:v>260</c:v>
                </c:pt>
                <c:pt idx="739">
                  <c:v>260</c:v>
                </c:pt>
                <c:pt idx="740">
                  <c:v>260</c:v>
                </c:pt>
                <c:pt idx="741">
                  <c:v>260</c:v>
                </c:pt>
                <c:pt idx="742">
                  <c:v>260</c:v>
                </c:pt>
                <c:pt idx="743">
                  <c:v>260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E9C-46FE-8128-846DB25C2DED}"/>
            </c:ext>
          </c:extLst>
        </c:ser>
        <c:marker val="1"/>
        <c:axId val="160135040"/>
        <c:axId val="160145408"/>
      </c:lineChart>
      <c:catAx>
        <c:axId val="16013504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 sz="1200" b="1"/>
                  <a:t>Data</a:t>
                </a:r>
              </a:p>
            </c:rich>
          </c:tx>
          <c:layout>
            <c:manualLayout>
              <c:xMode val="edge"/>
              <c:yMode val="edge"/>
              <c:x val="0.475775809273841"/>
              <c:y val="0.84071060780323803"/>
            </c:manualLayout>
          </c:layout>
        </c:title>
        <c:numFmt formatCode="dd/mm/yyyy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145408"/>
        <c:crosses val="autoZero"/>
        <c:lblAlgn val="ctr"/>
        <c:lblOffset val="100"/>
        <c:tickLblSkip val="24"/>
        <c:tickMarkSkip val="24"/>
      </c:catAx>
      <c:valAx>
        <c:axId val="160145408"/>
        <c:scaling>
          <c:orientation val="minMax"/>
          <c:max val="280"/>
          <c:min val="0"/>
        </c:scaling>
        <c:axPos val="l"/>
        <c:majorGridlines>
          <c:spPr>
            <a:ln w="3175">
              <a:solidFill>
                <a:sysClr val="window" lastClr="FFFFFF">
                  <a:lumMod val="50000"/>
                </a:sysClr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t-BR" sz="1200"/>
                  <a:t>Concentração (µg/m³)</a:t>
                </a:r>
              </a:p>
            </c:rich>
          </c:tx>
          <c:layout>
            <c:manualLayout>
              <c:xMode val="edge"/>
              <c:yMode val="edge"/>
              <c:x val="2.6070756780402451E-2"/>
              <c:y val="0.32604848270370707"/>
            </c:manualLayout>
          </c:layout>
          <c:spPr>
            <a:noFill/>
            <a:ln w="25400">
              <a:noFill/>
            </a:ln>
          </c:spPr>
        </c:title>
        <c:numFmt formatCode="0" sourceLinked="0"/>
        <c:majorTickMark val="cross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BR"/>
          </a:p>
        </c:txPr>
        <c:crossAx val="160135040"/>
        <c:crosses val="autoZero"/>
        <c:crossBetween val="midCat"/>
        <c:majorUnit val="28"/>
      </c:valAx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12700"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47528433945778"/>
          <c:y val="0.88617305140228253"/>
          <c:w val="0.45269203849518797"/>
          <c:h val="8.4669886852378737E-2"/>
        </c:manualLayout>
      </c:layout>
      <c:spPr>
        <a:gradFill>
          <a:gsLst>
            <a:gs pos="0">
              <a:sysClr val="window" lastClr="FFFFFF"/>
            </a:gs>
            <a:gs pos="100000">
              <a:sysClr val="window" lastClr="FFFFFF">
                <a:lumMod val="65000"/>
              </a:sysClr>
            </a:gs>
          </a:gsLst>
          <a:lin ang="5400000" scaled="1"/>
        </a:gradFill>
        <a:ln w="3175">
          <a:solidFill>
            <a:srgbClr val="000000">
              <a:alpha val="50000"/>
            </a:srgbClr>
          </a:solidFill>
          <a:prstDash val="solid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t-BR"/>
        </a:p>
      </c:txPr>
    </c:legend>
    <c:plotVisOnly val="1"/>
    <c:dispBlanksAs val="gap"/>
  </c:chart>
  <c:spPr>
    <a:gradFill flip="none" rotWithShape="1"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  <a:tileRect/>
    </a:gradFill>
    <a:ln w="9525">
      <a:solidFill>
        <a:sysClr val="windowText" lastClr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BR"/>
    </a:p>
  </c:txPr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055503803865917"/>
          <c:y val="0.15901696434287593"/>
          <c:w val="0.85118004942013981"/>
          <c:h val="0.66767530675946374"/>
        </c:manualLayout>
      </c:layout>
      <c:lineChart>
        <c:grouping val="standard"/>
        <c:ser>
          <c:idx val="0"/>
          <c:order val="0"/>
          <c:tx>
            <c:v>Dióxido de Nitrogênio (NO2)</c:v>
          </c:tx>
          <c:spPr>
            <a:ln w="22225">
              <a:solidFill>
                <a:srgbClr val="0000CC"/>
              </a:solidFill>
            </a:ln>
          </c:spPr>
          <c:marker>
            <c:symbol val="none"/>
          </c:marker>
          <c:cat>
            <c:numRef>
              <c:f>'CALC. NO2'!$A$13:$A$756</c:f>
              <c:numCache>
                <c:formatCode>dd/mm/yyyy\ hh:mm</c:formatCode>
                <c:ptCount val="744"/>
                <c:pt idx="0">
                  <c:v>44166</c:v>
                </c:pt>
                <c:pt idx="1">
                  <c:v>44166.041666666664</c:v>
                </c:pt>
                <c:pt idx="2">
                  <c:v>44166.083333333336</c:v>
                </c:pt>
                <c:pt idx="3">
                  <c:v>44166.125</c:v>
                </c:pt>
                <c:pt idx="4">
                  <c:v>44166.166666666664</c:v>
                </c:pt>
                <c:pt idx="5">
                  <c:v>44166.208333333336</c:v>
                </c:pt>
                <c:pt idx="6">
                  <c:v>44166.25</c:v>
                </c:pt>
                <c:pt idx="7">
                  <c:v>44166.291666666664</c:v>
                </c:pt>
                <c:pt idx="8">
                  <c:v>44166.333333333336</c:v>
                </c:pt>
                <c:pt idx="9">
                  <c:v>44166.375</c:v>
                </c:pt>
                <c:pt idx="10">
                  <c:v>44166.416666666664</c:v>
                </c:pt>
                <c:pt idx="11">
                  <c:v>44166.458333333336</c:v>
                </c:pt>
                <c:pt idx="12">
                  <c:v>44166.5</c:v>
                </c:pt>
                <c:pt idx="13">
                  <c:v>44166.541666666664</c:v>
                </c:pt>
                <c:pt idx="14">
                  <c:v>44166.583333333336</c:v>
                </c:pt>
                <c:pt idx="15">
                  <c:v>44166.625</c:v>
                </c:pt>
                <c:pt idx="16">
                  <c:v>44166.666666666664</c:v>
                </c:pt>
                <c:pt idx="17">
                  <c:v>44166.708333333336</c:v>
                </c:pt>
                <c:pt idx="18">
                  <c:v>44166.75</c:v>
                </c:pt>
                <c:pt idx="19">
                  <c:v>44166.791666666664</c:v>
                </c:pt>
                <c:pt idx="20">
                  <c:v>44166.833333333336</c:v>
                </c:pt>
                <c:pt idx="21">
                  <c:v>44166.875</c:v>
                </c:pt>
                <c:pt idx="22">
                  <c:v>44166.916666666664</c:v>
                </c:pt>
                <c:pt idx="23">
                  <c:v>44166.958333333336</c:v>
                </c:pt>
                <c:pt idx="24">
                  <c:v>44166</c:v>
                </c:pt>
                <c:pt idx="25">
                  <c:v>44167.041666666664</c:v>
                </c:pt>
                <c:pt idx="26">
                  <c:v>44167.083333333336</c:v>
                </c:pt>
                <c:pt idx="27">
                  <c:v>44167.125</c:v>
                </c:pt>
                <c:pt idx="28">
                  <c:v>44167.166666666664</c:v>
                </c:pt>
                <c:pt idx="29">
                  <c:v>44167.208333333336</c:v>
                </c:pt>
                <c:pt idx="30">
                  <c:v>44167.25</c:v>
                </c:pt>
                <c:pt idx="31">
                  <c:v>44167.291666666664</c:v>
                </c:pt>
                <c:pt idx="32">
                  <c:v>44167.333333333336</c:v>
                </c:pt>
                <c:pt idx="33">
                  <c:v>44167.375</c:v>
                </c:pt>
                <c:pt idx="34">
                  <c:v>44167.416666666664</c:v>
                </c:pt>
                <c:pt idx="35">
                  <c:v>44167.458333333336</c:v>
                </c:pt>
                <c:pt idx="36">
                  <c:v>44167.5</c:v>
                </c:pt>
                <c:pt idx="37">
                  <c:v>44167.541666666664</c:v>
                </c:pt>
                <c:pt idx="38">
                  <c:v>44167.583333333336</c:v>
                </c:pt>
                <c:pt idx="39">
                  <c:v>44167.625</c:v>
                </c:pt>
                <c:pt idx="40">
                  <c:v>44167.666666666664</c:v>
                </c:pt>
                <c:pt idx="41">
                  <c:v>44167.708333333336</c:v>
                </c:pt>
                <c:pt idx="42">
                  <c:v>44167.75</c:v>
                </c:pt>
                <c:pt idx="43">
                  <c:v>44167.791666666664</c:v>
                </c:pt>
                <c:pt idx="44">
                  <c:v>44167.833333333336</c:v>
                </c:pt>
                <c:pt idx="45">
                  <c:v>44167.875</c:v>
                </c:pt>
                <c:pt idx="46">
                  <c:v>44167.916666666664</c:v>
                </c:pt>
                <c:pt idx="47">
                  <c:v>44167.958333333336</c:v>
                </c:pt>
                <c:pt idx="48">
                  <c:v>44167</c:v>
                </c:pt>
                <c:pt idx="49">
                  <c:v>44168.041666666664</c:v>
                </c:pt>
                <c:pt idx="50">
                  <c:v>44168.083333333336</c:v>
                </c:pt>
                <c:pt idx="51">
                  <c:v>44168.125</c:v>
                </c:pt>
                <c:pt idx="52">
                  <c:v>44168.166666666664</c:v>
                </c:pt>
                <c:pt idx="53">
                  <c:v>44168.208333333336</c:v>
                </c:pt>
                <c:pt idx="54">
                  <c:v>44168.25</c:v>
                </c:pt>
                <c:pt idx="55">
                  <c:v>44168.291666666664</c:v>
                </c:pt>
                <c:pt idx="56">
                  <c:v>44168.333333333336</c:v>
                </c:pt>
                <c:pt idx="57">
                  <c:v>44168.375</c:v>
                </c:pt>
                <c:pt idx="58">
                  <c:v>44168.416666666664</c:v>
                </c:pt>
                <c:pt idx="59">
                  <c:v>44168.458333333336</c:v>
                </c:pt>
                <c:pt idx="60">
                  <c:v>44168.5</c:v>
                </c:pt>
                <c:pt idx="61">
                  <c:v>44168.541666666664</c:v>
                </c:pt>
                <c:pt idx="62">
                  <c:v>44168.583333333336</c:v>
                </c:pt>
                <c:pt idx="63">
                  <c:v>44168.625</c:v>
                </c:pt>
                <c:pt idx="64">
                  <c:v>44168.666666666664</c:v>
                </c:pt>
                <c:pt idx="65">
                  <c:v>44168.708333333336</c:v>
                </c:pt>
                <c:pt idx="66">
                  <c:v>44168.75</c:v>
                </c:pt>
                <c:pt idx="67">
                  <c:v>44168.791666666664</c:v>
                </c:pt>
                <c:pt idx="68">
                  <c:v>44168.833333333336</c:v>
                </c:pt>
                <c:pt idx="69">
                  <c:v>44168.875</c:v>
                </c:pt>
                <c:pt idx="70">
                  <c:v>44168.916666666664</c:v>
                </c:pt>
                <c:pt idx="71">
                  <c:v>44168.958333333336</c:v>
                </c:pt>
                <c:pt idx="72">
                  <c:v>44168</c:v>
                </c:pt>
                <c:pt idx="73">
                  <c:v>44169.041666666664</c:v>
                </c:pt>
                <c:pt idx="74">
                  <c:v>44169.083333333336</c:v>
                </c:pt>
                <c:pt idx="75">
                  <c:v>44169.125</c:v>
                </c:pt>
                <c:pt idx="76">
                  <c:v>44169.166666666664</c:v>
                </c:pt>
                <c:pt idx="77">
                  <c:v>44169.208333333336</c:v>
                </c:pt>
                <c:pt idx="78">
                  <c:v>44169.25</c:v>
                </c:pt>
                <c:pt idx="79">
                  <c:v>44169.291666666664</c:v>
                </c:pt>
                <c:pt idx="80">
                  <c:v>44169.333333333336</c:v>
                </c:pt>
                <c:pt idx="81">
                  <c:v>44169.375</c:v>
                </c:pt>
                <c:pt idx="82">
                  <c:v>44169.416666666664</c:v>
                </c:pt>
                <c:pt idx="83">
                  <c:v>44169.458333333336</c:v>
                </c:pt>
                <c:pt idx="84">
                  <c:v>44169.5</c:v>
                </c:pt>
                <c:pt idx="85">
                  <c:v>44169.541666666664</c:v>
                </c:pt>
                <c:pt idx="86">
                  <c:v>44169.583333333336</c:v>
                </c:pt>
                <c:pt idx="87">
                  <c:v>44169.625</c:v>
                </c:pt>
                <c:pt idx="88">
                  <c:v>44169.666666666664</c:v>
                </c:pt>
                <c:pt idx="89">
                  <c:v>44169.708333333336</c:v>
                </c:pt>
                <c:pt idx="90">
                  <c:v>44169.75</c:v>
                </c:pt>
                <c:pt idx="91">
                  <c:v>44169.791666666664</c:v>
                </c:pt>
                <c:pt idx="92">
                  <c:v>44169.833333333336</c:v>
                </c:pt>
                <c:pt idx="93">
                  <c:v>44169.875</c:v>
                </c:pt>
                <c:pt idx="94">
                  <c:v>44169.916666666664</c:v>
                </c:pt>
                <c:pt idx="95">
                  <c:v>44169.958333333336</c:v>
                </c:pt>
                <c:pt idx="96">
                  <c:v>44169</c:v>
                </c:pt>
                <c:pt idx="97">
                  <c:v>44170.041666666664</c:v>
                </c:pt>
                <c:pt idx="98">
                  <c:v>44170.083333333336</c:v>
                </c:pt>
                <c:pt idx="99">
                  <c:v>44170.125</c:v>
                </c:pt>
                <c:pt idx="100">
                  <c:v>44170.166666666664</c:v>
                </c:pt>
                <c:pt idx="101">
                  <c:v>44170.208333333336</c:v>
                </c:pt>
                <c:pt idx="102">
                  <c:v>44170.25</c:v>
                </c:pt>
                <c:pt idx="103">
                  <c:v>44170.291666666664</c:v>
                </c:pt>
                <c:pt idx="104">
                  <c:v>44170.333333333336</c:v>
                </c:pt>
                <c:pt idx="105">
                  <c:v>44170.375</c:v>
                </c:pt>
                <c:pt idx="106">
                  <c:v>44170.416666666664</c:v>
                </c:pt>
                <c:pt idx="107">
                  <c:v>44170.458333333336</c:v>
                </c:pt>
                <c:pt idx="108">
                  <c:v>44170.5</c:v>
                </c:pt>
                <c:pt idx="109">
                  <c:v>44170.541666666664</c:v>
                </c:pt>
                <c:pt idx="110">
                  <c:v>44170.583333333336</c:v>
                </c:pt>
                <c:pt idx="111">
                  <c:v>44170.625</c:v>
                </c:pt>
                <c:pt idx="112">
                  <c:v>44170.666666666664</c:v>
                </c:pt>
                <c:pt idx="113">
                  <c:v>44170.708333333336</c:v>
                </c:pt>
                <c:pt idx="114">
                  <c:v>44170.75</c:v>
                </c:pt>
                <c:pt idx="115">
                  <c:v>44170.791666666664</c:v>
                </c:pt>
                <c:pt idx="116">
                  <c:v>44170.833333333336</c:v>
                </c:pt>
                <c:pt idx="117">
                  <c:v>44170.875</c:v>
                </c:pt>
                <c:pt idx="118">
                  <c:v>44170.916666666664</c:v>
                </c:pt>
                <c:pt idx="119">
                  <c:v>44170.958333333336</c:v>
                </c:pt>
                <c:pt idx="120">
                  <c:v>44171</c:v>
                </c:pt>
                <c:pt idx="121">
                  <c:v>44171.041666666664</c:v>
                </c:pt>
                <c:pt idx="122">
                  <c:v>44171.083333333336</c:v>
                </c:pt>
                <c:pt idx="123">
                  <c:v>44171.125</c:v>
                </c:pt>
                <c:pt idx="124">
                  <c:v>44171.166666666664</c:v>
                </c:pt>
                <c:pt idx="125">
                  <c:v>44171.208333333336</c:v>
                </c:pt>
                <c:pt idx="126">
                  <c:v>44171.25</c:v>
                </c:pt>
                <c:pt idx="127">
                  <c:v>44171.291666666664</c:v>
                </c:pt>
                <c:pt idx="128">
                  <c:v>44171.333333333336</c:v>
                </c:pt>
                <c:pt idx="129">
                  <c:v>44171.375</c:v>
                </c:pt>
                <c:pt idx="130">
                  <c:v>44171.416666666664</c:v>
                </c:pt>
                <c:pt idx="131">
                  <c:v>44171.458333333336</c:v>
                </c:pt>
                <c:pt idx="132">
                  <c:v>44171.5</c:v>
                </c:pt>
                <c:pt idx="133">
                  <c:v>44171.541666666664</c:v>
                </c:pt>
                <c:pt idx="134">
                  <c:v>44171.583333333336</c:v>
                </c:pt>
                <c:pt idx="135">
                  <c:v>44171.625</c:v>
                </c:pt>
                <c:pt idx="136">
                  <c:v>44171.666666666664</c:v>
                </c:pt>
                <c:pt idx="137">
                  <c:v>44171.708333333336</c:v>
                </c:pt>
                <c:pt idx="138">
                  <c:v>44171.75</c:v>
                </c:pt>
                <c:pt idx="139">
                  <c:v>44171.791666666664</c:v>
                </c:pt>
                <c:pt idx="140">
                  <c:v>44171.833333333336</c:v>
                </c:pt>
                <c:pt idx="141">
                  <c:v>44171.875</c:v>
                </c:pt>
                <c:pt idx="142">
                  <c:v>44171.916666666664</c:v>
                </c:pt>
                <c:pt idx="143">
                  <c:v>44171.958333333336</c:v>
                </c:pt>
                <c:pt idx="144">
                  <c:v>44172</c:v>
                </c:pt>
                <c:pt idx="145">
                  <c:v>44172.041666666664</c:v>
                </c:pt>
                <c:pt idx="146">
                  <c:v>44172.083333333336</c:v>
                </c:pt>
                <c:pt idx="147">
                  <c:v>44172.125</c:v>
                </c:pt>
                <c:pt idx="148">
                  <c:v>44172.166666666664</c:v>
                </c:pt>
                <c:pt idx="149">
                  <c:v>44172.208333333336</c:v>
                </c:pt>
                <c:pt idx="150">
                  <c:v>44172.25</c:v>
                </c:pt>
                <c:pt idx="151">
                  <c:v>44172.291666666664</c:v>
                </c:pt>
                <c:pt idx="152">
                  <c:v>44172.333333333336</c:v>
                </c:pt>
                <c:pt idx="153">
                  <c:v>44172.375</c:v>
                </c:pt>
                <c:pt idx="154">
                  <c:v>44172.416666666664</c:v>
                </c:pt>
                <c:pt idx="155">
                  <c:v>44172.458333333336</c:v>
                </c:pt>
                <c:pt idx="156">
                  <c:v>44172.5</c:v>
                </c:pt>
                <c:pt idx="157">
                  <c:v>44172.541666666664</c:v>
                </c:pt>
                <c:pt idx="158">
                  <c:v>44172.583333333336</c:v>
                </c:pt>
                <c:pt idx="159">
                  <c:v>44172.625</c:v>
                </c:pt>
                <c:pt idx="160">
                  <c:v>44172.666666666664</c:v>
                </c:pt>
                <c:pt idx="161">
                  <c:v>44172.708333333336</c:v>
                </c:pt>
                <c:pt idx="162">
                  <c:v>44172.75</c:v>
                </c:pt>
                <c:pt idx="163">
                  <c:v>44172.791666666664</c:v>
                </c:pt>
                <c:pt idx="164">
                  <c:v>44172.833333333336</c:v>
                </c:pt>
                <c:pt idx="165">
                  <c:v>44172.875</c:v>
                </c:pt>
                <c:pt idx="166">
                  <c:v>44172.916666666664</c:v>
                </c:pt>
                <c:pt idx="167">
                  <c:v>44172.958333333336</c:v>
                </c:pt>
                <c:pt idx="168">
                  <c:v>44173</c:v>
                </c:pt>
                <c:pt idx="169">
                  <c:v>44173.041666666664</c:v>
                </c:pt>
                <c:pt idx="170">
                  <c:v>44173.083333333336</c:v>
                </c:pt>
                <c:pt idx="171">
                  <c:v>44173.125</c:v>
                </c:pt>
                <c:pt idx="172">
                  <c:v>44173.166666666664</c:v>
                </c:pt>
                <c:pt idx="173">
                  <c:v>44173.208333333336</c:v>
                </c:pt>
                <c:pt idx="174">
                  <c:v>44173.25</c:v>
                </c:pt>
                <c:pt idx="175">
                  <c:v>44173.291666666664</c:v>
                </c:pt>
                <c:pt idx="176">
                  <c:v>44173.333333333336</c:v>
                </c:pt>
                <c:pt idx="177">
                  <c:v>44173.375</c:v>
                </c:pt>
                <c:pt idx="178">
                  <c:v>44173.416666666664</c:v>
                </c:pt>
                <c:pt idx="179">
                  <c:v>44173.458333333336</c:v>
                </c:pt>
                <c:pt idx="180">
                  <c:v>44173.5</c:v>
                </c:pt>
                <c:pt idx="181">
                  <c:v>44173.541666666664</c:v>
                </c:pt>
                <c:pt idx="182">
                  <c:v>44173.583333333336</c:v>
                </c:pt>
                <c:pt idx="183">
                  <c:v>44173.625</c:v>
                </c:pt>
                <c:pt idx="184">
                  <c:v>44173.666666666664</c:v>
                </c:pt>
                <c:pt idx="185">
                  <c:v>44173.708333333336</c:v>
                </c:pt>
                <c:pt idx="186">
                  <c:v>44173.75</c:v>
                </c:pt>
                <c:pt idx="187">
                  <c:v>44173.791666666664</c:v>
                </c:pt>
                <c:pt idx="188">
                  <c:v>44173.833333333336</c:v>
                </c:pt>
                <c:pt idx="189">
                  <c:v>44173.875</c:v>
                </c:pt>
                <c:pt idx="190">
                  <c:v>44173.916666666664</c:v>
                </c:pt>
                <c:pt idx="191">
                  <c:v>44173.958333333336</c:v>
                </c:pt>
                <c:pt idx="192">
                  <c:v>44174</c:v>
                </c:pt>
                <c:pt idx="193">
                  <c:v>44174.041666666664</c:v>
                </c:pt>
                <c:pt idx="194">
                  <c:v>44174.083333333336</c:v>
                </c:pt>
                <c:pt idx="195">
                  <c:v>44174.125</c:v>
                </c:pt>
                <c:pt idx="196">
                  <c:v>44174.166666666664</c:v>
                </c:pt>
                <c:pt idx="197">
                  <c:v>44174.208333333336</c:v>
                </c:pt>
                <c:pt idx="198">
                  <c:v>44174.25</c:v>
                </c:pt>
                <c:pt idx="199">
                  <c:v>44174.291666666664</c:v>
                </c:pt>
                <c:pt idx="200">
                  <c:v>44174.333333333336</c:v>
                </c:pt>
                <c:pt idx="201">
                  <c:v>44174.375</c:v>
                </c:pt>
                <c:pt idx="202">
                  <c:v>44174.416678240741</c:v>
                </c:pt>
                <c:pt idx="203">
                  <c:v>44174.458344907405</c:v>
                </c:pt>
                <c:pt idx="204">
                  <c:v>44174.500011574077</c:v>
                </c:pt>
                <c:pt idx="205">
                  <c:v>44174.541678240741</c:v>
                </c:pt>
                <c:pt idx="206">
                  <c:v>44174.583344907405</c:v>
                </c:pt>
                <c:pt idx="207">
                  <c:v>44174.625011574077</c:v>
                </c:pt>
                <c:pt idx="208">
                  <c:v>44174.666678240741</c:v>
                </c:pt>
                <c:pt idx="209">
                  <c:v>44174.708344907405</c:v>
                </c:pt>
                <c:pt idx="210">
                  <c:v>44174.750011574077</c:v>
                </c:pt>
                <c:pt idx="211">
                  <c:v>44174.791678240741</c:v>
                </c:pt>
                <c:pt idx="212">
                  <c:v>44174.833344907405</c:v>
                </c:pt>
                <c:pt idx="213">
                  <c:v>44174.875011574077</c:v>
                </c:pt>
                <c:pt idx="214">
                  <c:v>44174.916678240741</c:v>
                </c:pt>
                <c:pt idx="215">
                  <c:v>44174.958344907405</c:v>
                </c:pt>
                <c:pt idx="216">
                  <c:v>44175.000011574077</c:v>
                </c:pt>
                <c:pt idx="217">
                  <c:v>44175.041678240741</c:v>
                </c:pt>
                <c:pt idx="218">
                  <c:v>44175.083344907405</c:v>
                </c:pt>
                <c:pt idx="219">
                  <c:v>44175.125011574077</c:v>
                </c:pt>
                <c:pt idx="220">
                  <c:v>44175.166678240741</c:v>
                </c:pt>
                <c:pt idx="221">
                  <c:v>44175.208344907405</c:v>
                </c:pt>
                <c:pt idx="222">
                  <c:v>44175.250011574077</c:v>
                </c:pt>
                <c:pt idx="223">
                  <c:v>44175.291678240741</c:v>
                </c:pt>
                <c:pt idx="224">
                  <c:v>44175.333344907405</c:v>
                </c:pt>
                <c:pt idx="225">
                  <c:v>44175.375011574077</c:v>
                </c:pt>
                <c:pt idx="226">
                  <c:v>44175.416678240741</c:v>
                </c:pt>
                <c:pt idx="227">
                  <c:v>44175.458344907405</c:v>
                </c:pt>
                <c:pt idx="228">
                  <c:v>44175.500011574077</c:v>
                </c:pt>
                <c:pt idx="229">
                  <c:v>44175.541678240741</c:v>
                </c:pt>
                <c:pt idx="230">
                  <c:v>44175.583344907405</c:v>
                </c:pt>
                <c:pt idx="231">
                  <c:v>44175.625011574077</c:v>
                </c:pt>
                <c:pt idx="232">
                  <c:v>44175.666678240741</c:v>
                </c:pt>
                <c:pt idx="233">
                  <c:v>44175.708344907405</c:v>
                </c:pt>
                <c:pt idx="234">
                  <c:v>44175.750011574077</c:v>
                </c:pt>
                <c:pt idx="235">
                  <c:v>44175.791678240741</c:v>
                </c:pt>
                <c:pt idx="236">
                  <c:v>44175.833344907405</c:v>
                </c:pt>
                <c:pt idx="237">
                  <c:v>44175.875011574077</c:v>
                </c:pt>
                <c:pt idx="238">
                  <c:v>44175.916678240741</c:v>
                </c:pt>
                <c:pt idx="239">
                  <c:v>44175.958344907405</c:v>
                </c:pt>
                <c:pt idx="240">
                  <c:v>44176.000011574077</c:v>
                </c:pt>
                <c:pt idx="241">
                  <c:v>44176.041678240741</c:v>
                </c:pt>
                <c:pt idx="242">
                  <c:v>44176.083344907405</c:v>
                </c:pt>
                <c:pt idx="243">
                  <c:v>44176.125011574077</c:v>
                </c:pt>
                <c:pt idx="244">
                  <c:v>44176.166678240741</c:v>
                </c:pt>
                <c:pt idx="245">
                  <c:v>44176.208344907405</c:v>
                </c:pt>
                <c:pt idx="246">
                  <c:v>44176.250011574077</c:v>
                </c:pt>
                <c:pt idx="247">
                  <c:v>44176.291678240741</c:v>
                </c:pt>
                <c:pt idx="248">
                  <c:v>44176.333344907405</c:v>
                </c:pt>
                <c:pt idx="249">
                  <c:v>44176.375011574077</c:v>
                </c:pt>
                <c:pt idx="250">
                  <c:v>44176.416678240741</c:v>
                </c:pt>
                <c:pt idx="251">
                  <c:v>44176.458344907405</c:v>
                </c:pt>
                <c:pt idx="252">
                  <c:v>44176.500011574077</c:v>
                </c:pt>
                <c:pt idx="253">
                  <c:v>44176.541678240741</c:v>
                </c:pt>
                <c:pt idx="254">
                  <c:v>44176.583344907405</c:v>
                </c:pt>
                <c:pt idx="255">
                  <c:v>44176.625011574077</c:v>
                </c:pt>
                <c:pt idx="256">
                  <c:v>44176.666678240741</c:v>
                </c:pt>
                <c:pt idx="257">
                  <c:v>44176.708344907405</c:v>
                </c:pt>
                <c:pt idx="258">
                  <c:v>44176.750011574077</c:v>
                </c:pt>
                <c:pt idx="259">
                  <c:v>44176.791678240741</c:v>
                </c:pt>
                <c:pt idx="260">
                  <c:v>44176.833344907405</c:v>
                </c:pt>
                <c:pt idx="261">
                  <c:v>44176.875011574077</c:v>
                </c:pt>
                <c:pt idx="262">
                  <c:v>44176.916678240741</c:v>
                </c:pt>
                <c:pt idx="263">
                  <c:v>44176.958344907405</c:v>
                </c:pt>
                <c:pt idx="264">
                  <c:v>44177.000011574077</c:v>
                </c:pt>
                <c:pt idx="265">
                  <c:v>44177.041678240741</c:v>
                </c:pt>
                <c:pt idx="266">
                  <c:v>44177.083344907405</c:v>
                </c:pt>
                <c:pt idx="267">
                  <c:v>44177.125011574077</c:v>
                </c:pt>
                <c:pt idx="268">
                  <c:v>44177.166678240741</c:v>
                </c:pt>
                <c:pt idx="269">
                  <c:v>44177.208344907405</c:v>
                </c:pt>
                <c:pt idx="270">
                  <c:v>44177.250011574077</c:v>
                </c:pt>
                <c:pt idx="271">
                  <c:v>44177.291678240741</c:v>
                </c:pt>
                <c:pt idx="272">
                  <c:v>44177.333344907405</c:v>
                </c:pt>
                <c:pt idx="273">
                  <c:v>44177.375011574077</c:v>
                </c:pt>
                <c:pt idx="274">
                  <c:v>44177.416678240741</c:v>
                </c:pt>
                <c:pt idx="275">
                  <c:v>44177.458344907405</c:v>
                </c:pt>
                <c:pt idx="276">
                  <c:v>44177.500011574077</c:v>
                </c:pt>
                <c:pt idx="277">
                  <c:v>44177.541678240741</c:v>
                </c:pt>
                <c:pt idx="278">
                  <c:v>44177.583344907405</c:v>
                </c:pt>
                <c:pt idx="279">
                  <c:v>44177.625011574077</c:v>
                </c:pt>
                <c:pt idx="280">
                  <c:v>44177.666678240741</c:v>
                </c:pt>
                <c:pt idx="281">
                  <c:v>44177.708344907405</c:v>
                </c:pt>
                <c:pt idx="282">
                  <c:v>44177.750011574077</c:v>
                </c:pt>
                <c:pt idx="283">
                  <c:v>44177.791678240741</c:v>
                </c:pt>
                <c:pt idx="284">
                  <c:v>44177.833344907405</c:v>
                </c:pt>
                <c:pt idx="285">
                  <c:v>44177.875011574077</c:v>
                </c:pt>
                <c:pt idx="286">
                  <c:v>44177.916678240741</c:v>
                </c:pt>
                <c:pt idx="287">
                  <c:v>44177.958344907405</c:v>
                </c:pt>
                <c:pt idx="288">
                  <c:v>44178.000011574077</c:v>
                </c:pt>
                <c:pt idx="289">
                  <c:v>44178.041678240741</c:v>
                </c:pt>
                <c:pt idx="290">
                  <c:v>44178.083344907405</c:v>
                </c:pt>
                <c:pt idx="291">
                  <c:v>44178.125011574077</c:v>
                </c:pt>
                <c:pt idx="292">
                  <c:v>44178.166678240741</c:v>
                </c:pt>
                <c:pt idx="293">
                  <c:v>44178.208344907405</c:v>
                </c:pt>
                <c:pt idx="294">
                  <c:v>44178.250011574077</c:v>
                </c:pt>
                <c:pt idx="295">
                  <c:v>44178.291678240741</c:v>
                </c:pt>
                <c:pt idx="296">
                  <c:v>44178.333344907405</c:v>
                </c:pt>
                <c:pt idx="297">
                  <c:v>44178.375011574077</c:v>
                </c:pt>
                <c:pt idx="298">
                  <c:v>44178.416678240741</c:v>
                </c:pt>
                <c:pt idx="299">
                  <c:v>44178.458344907405</c:v>
                </c:pt>
                <c:pt idx="300">
                  <c:v>44178.500011574077</c:v>
                </c:pt>
                <c:pt idx="301">
                  <c:v>44178.541678240741</c:v>
                </c:pt>
                <c:pt idx="302">
                  <c:v>44178.583344907405</c:v>
                </c:pt>
                <c:pt idx="303">
                  <c:v>44178.625011574077</c:v>
                </c:pt>
                <c:pt idx="304">
                  <c:v>44178.666678240741</c:v>
                </c:pt>
                <c:pt idx="305">
                  <c:v>44178.708344907405</c:v>
                </c:pt>
                <c:pt idx="306">
                  <c:v>44178.750011574077</c:v>
                </c:pt>
                <c:pt idx="307">
                  <c:v>44178.791678240741</c:v>
                </c:pt>
                <c:pt idx="308">
                  <c:v>44178.833344907405</c:v>
                </c:pt>
                <c:pt idx="309">
                  <c:v>44178.875011574077</c:v>
                </c:pt>
                <c:pt idx="310">
                  <c:v>44178.916678240741</c:v>
                </c:pt>
                <c:pt idx="311">
                  <c:v>44178.958344907405</c:v>
                </c:pt>
                <c:pt idx="312">
                  <c:v>44179.000011574077</c:v>
                </c:pt>
                <c:pt idx="313">
                  <c:v>44179.041678240741</c:v>
                </c:pt>
                <c:pt idx="314">
                  <c:v>44179.083344907405</c:v>
                </c:pt>
                <c:pt idx="315">
                  <c:v>44179.125011574077</c:v>
                </c:pt>
                <c:pt idx="316">
                  <c:v>44179.166678240741</c:v>
                </c:pt>
                <c:pt idx="317">
                  <c:v>44179.208344907405</c:v>
                </c:pt>
                <c:pt idx="318">
                  <c:v>44179.250011574077</c:v>
                </c:pt>
                <c:pt idx="319">
                  <c:v>44179.291678240741</c:v>
                </c:pt>
                <c:pt idx="320">
                  <c:v>44179.333344907405</c:v>
                </c:pt>
                <c:pt idx="321">
                  <c:v>44179.375011574077</c:v>
                </c:pt>
                <c:pt idx="322">
                  <c:v>44179.416678240741</c:v>
                </c:pt>
                <c:pt idx="323">
                  <c:v>44179.458344907405</c:v>
                </c:pt>
                <c:pt idx="324">
                  <c:v>44179.500011574077</c:v>
                </c:pt>
                <c:pt idx="325">
                  <c:v>44179.541678240741</c:v>
                </c:pt>
                <c:pt idx="326">
                  <c:v>44179.583344907405</c:v>
                </c:pt>
                <c:pt idx="327">
                  <c:v>44179.625011574077</c:v>
                </c:pt>
                <c:pt idx="328">
                  <c:v>44179.666678240741</c:v>
                </c:pt>
                <c:pt idx="329">
                  <c:v>44179.708344907405</c:v>
                </c:pt>
                <c:pt idx="330">
                  <c:v>44179.750011574077</c:v>
                </c:pt>
                <c:pt idx="331">
                  <c:v>44179.791678240741</c:v>
                </c:pt>
                <c:pt idx="332">
                  <c:v>44179.833344907405</c:v>
                </c:pt>
                <c:pt idx="333">
                  <c:v>44179.875011574077</c:v>
                </c:pt>
                <c:pt idx="334">
                  <c:v>44179.916678240741</c:v>
                </c:pt>
                <c:pt idx="335">
                  <c:v>44179.958344907405</c:v>
                </c:pt>
                <c:pt idx="336">
                  <c:v>44180.000011574077</c:v>
                </c:pt>
                <c:pt idx="337">
                  <c:v>44180.041678240741</c:v>
                </c:pt>
                <c:pt idx="338">
                  <c:v>44180.083344907405</c:v>
                </c:pt>
                <c:pt idx="339">
                  <c:v>44180.125011574077</c:v>
                </c:pt>
                <c:pt idx="340">
                  <c:v>44180.166678240741</c:v>
                </c:pt>
                <c:pt idx="341">
                  <c:v>44180.208344907405</c:v>
                </c:pt>
                <c:pt idx="342">
                  <c:v>44180.250011574077</c:v>
                </c:pt>
                <c:pt idx="343">
                  <c:v>44180.291678240741</c:v>
                </c:pt>
                <c:pt idx="344">
                  <c:v>44180.333344907405</c:v>
                </c:pt>
                <c:pt idx="345">
                  <c:v>44180.375011574077</c:v>
                </c:pt>
                <c:pt idx="346">
                  <c:v>44180.416678240741</c:v>
                </c:pt>
                <c:pt idx="347">
                  <c:v>44180.458344907405</c:v>
                </c:pt>
                <c:pt idx="348">
                  <c:v>44180.500011574077</c:v>
                </c:pt>
                <c:pt idx="349">
                  <c:v>44180.541678240741</c:v>
                </c:pt>
                <c:pt idx="350">
                  <c:v>44180.583344907405</c:v>
                </c:pt>
                <c:pt idx="351">
                  <c:v>44180.625011574077</c:v>
                </c:pt>
                <c:pt idx="352">
                  <c:v>44180.666678240741</c:v>
                </c:pt>
                <c:pt idx="353">
                  <c:v>44180.708344907405</c:v>
                </c:pt>
                <c:pt idx="354">
                  <c:v>44180.750011574077</c:v>
                </c:pt>
                <c:pt idx="355">
                  <c:v>44180.791678240741</c:v>
                </c:pt>
                <c:pt idx="356">
                  <c:v>44180.833344907405</c:v>
                </c:pt>
                <c:pt idx="357">
                  <c:v>44180.875011574077</c:v>
                </c:pt>
                <c:pt idx="358">
                  <c:v>44180.916678240741</c:v>
                </c:pt>
                <c:pt idx="359">
                  <c:v>44180.958344907405</c:v>
                </c:pt>
                <c:pt idx="360">
                  <c:v>44181.000011574077</c:v>
                </c:pt>
                <c:pt idx="361">
                  <c:v>44181.041678240741</c:v>
                </c:pt>
                <c:pt idx="362">
                  <c:v>44181.083344907405</c:v>
                </c:pt>
                <c:pt idx="363">
                  <c:v>44181.125011574077</c:v>
                </c:pt>
                <c:pt idx="364">
                  <c:v>44181.166678240741</c:v>
                </c:pt>
                <c:pt idx="365">
                  <c:v>44181.208344907405</c:v>
                </c:pt>
                <c:pt idx="366">
                  <c:v>44181.250011574077</c:v>
                </c:pt>
                <c:pt idx="367">
                  <c:v>44181.291678240741</c:v>
                </c:pt>
                <c:pt idx="368">
                  <c:v>44181.333344907405</c:v>
                </c:pt>
                <c:pt idx="369">
                  <c:v>44181.375011574077</c:v>
                </c:pt>
                <c:pt idx="370">
                  <c:v>44181.416678240741</c:v>
                </c:pt>
                <c:pt idx="371">
                  <c:v>44181.458344907405</c:v>
                </c:pt>
                <c:pt idx="372">
                  <c:v>44181.500011574077</c:v>
                </c:pt>
                <c:pt idx="373">
                  <c:v>44181.541678240741</c:v>
                </c:pt>
                <c:pt idx="374">
                  <c:v>44181.583344907405</c:v>
                </c:pt>
                <c:pt idx="375">
                  <c:v>44181.625011574077</c:v>
                </c:pt>
                <c:pt idx="376">
                  <c:v>44181.666678240741</c:v>
                </c:pt>
                <c:pt idx="377">
                  <c:v>44181.708344907405</c:v>
                </c:pt>
                <c:pt idx="378">
                  <c:v>44181.750011574077</c:v>
                </c:pt>
                <c:pt idx="379">
                  <c:v>44181.791678240741</c:v>
                </c:pt>
                <c:pt idx="380">
                  <c:v>44181.833344907405</c:v>
                </c:pt>
                <c:pt idx="381">
                  <c:v>44181.875011574077</c:v>
                </c:pt>
                <c:pt idx="382">
                  <c:v>44181.916678240741</c:v>
                </c:pt>
                <c:pt idx="383">
                  <c:v>44181.958344907405</c:v>
                </c:pt>
                <c:pt idx="384">
                  <c:v>44182.000011574077</c:v>
                </c:pt>
                <c:pt idx="385">
                  <c:v>44182.041678240741</c:v>
                </c:pt>
                <c:pt idx="386">
                  <c:v>44182.083344907405</c:v>
                </c:pt>
                <c:pt idx="387">
                  <c:v>44182.125011574077</c:v>
                </c:pt>
                <c:pt idx="388">
                  <c:v>44182.166678240741</c:v>
                </c:pt>
                <c:pt idx="389">
                  <c:v>44182.208344907405</c:v>
                </c:pt>
                <c:pt idx="390">
                  <c:v>44182.250011574077</c:v>
                </c:pt>
                <c:pt idx="391">
                  <c:v>44182.291678240741</c:v>
                </c:pt>
                <c:pt idx="392">
                  <c:v>44182.333344907405</c:v>
                </c:pt>
                <c:pt idx="393">
                  <c:v>44182.375011574077</c:v>
                </c:pt>
                <c:pt idx="394">
                  <c:v>44182.416678240741</c:v>
                </c:pt>
                <c:pt idx="395">
                  <c:v>44182.458344907405</c:v>
                </c:pt>
                <c:pt idx="396">
                  <c:v>44182.500011574077</c:v>
                </c:pt>
                <c:pt idx="397">
                  <c:v>44182.541678240741</c:v>
                </c:pt>
                <c:pt idx="398">
                  <c:v>44182.583344907405</c:v>
                </c:pt>
                <c:pt idx="399">
                  <c:v>44182.625011574077</c:v>
                </c:pt>
                <c:pt idx="400">
                  <c:v>44182.666678240741</c:v>
                </c:pt>
                <c:pt idx="401">
                  <c:v>44182.708356481482</c:v>
                </c:pt>
                <c:pt idx="402">
                  <c:v>44182.750023148146</c:v>
                </c:pt>
                <c:pt idx="403">
                  <c:v>44182.791689814818</c:v>
                </c:pt>
                <c:pt idx="404">
                  <c:v>44182.833356481482</c:v>
                </c:pt>
                <c:pt idx="405">
                  <c:v>44182.875023148146</c:v>
                </c:pt>
                <c:pt idx="406">
                  <c:v>44182.916689814818</c:v>
                </c:pt>
                <c:pt idx="407">
                  <c:v>44182.958356481482</c:v>
                </c:pt>
                <c:pt idx="408">
                  <c:v>44183.000023148146</c:v>
                </c:pt>
                <c:pt idx="409">
                  <c:v>44183.041689814818</c:v>
                </c:pt>
                <c:pt idx="410">
                  <c:v>44183.083356481482</c:v>
                </c:pt>
                <c:pt idx="411">
                  <c:v>44183.125023148146</c:v>
                </c:pt>
                <c:pt idx="412">
                  <c:v>44183.166689814818</c:v>
                </c:pt>
                <c:pt idx="413">
                  <c:v>44183.208356481482</c:v>
                </c:pt>
                <c:pt idx="414">
                  <c:v>44183.250023148146</c:v>
                </c:pt>
                <c:pt idx="415">
                  <c:v>44183.291689814818</c:v>
                </c:pt>
                <c:pt idx="416">
                  <c:v>44183.333356481482</c:v>
                </c:pt>
                <c:pt idx="417">
                  <c:v>44183.375023148146</c:v>
                </c:pt>
                <c:pt idx="418">
                  <c:v>44183.416689814818</c:v>
                </c:pt>
                <c:pt idx="419">
                  <c:v>44183.458356481482</c:v>
                </c:pt>
                <c:pt idx="420">
                  <c:v>44183.500023148146</c:v>
                </c:pt>
                <c:pt idx="421">
                  <c:v>44183.541689814818</c:v>
                </c:pt>
                <c:pt idx="422">
                  <c:v>44183.583356481482</c:v>
                </c:pt>
                <c:pt idx="423">
                  <c:v>44183.625023148146</c:v>
                </c:pt>
                <c:pt idx="424">
                  <c:v>44183.666689814818</c:v>
                </c:pt>
                <c:pt idx="425">
                  <c:v>44183.708356481482</c:v>
                </c:pt>
                <c:pt idx="426">
                  <c:v>44183.750023148146</c:v>
                </c:pt>
                <c:pt idx="427">
                  <c:v>44183.791689814818</c:v>
                </c:pt>
                <c:pt idx="428">
                  <c:v>44183.833356481482</c:v>
                </c:pt>
                <c:pt idx="429">
                  <c:v>44183.875023148146</c:v>
                </c:pt>
                <c:pt idx="430">
                  <c:v>44183.916689814818</c:v>
                </c:pt>
                <c:pt idx="431">
                  <c:v>44183.958356481482</c:v>
                </c:pt>
                <c:pt idx="432">
                  <c:v>44184.000023148146</c:v>
                </c:pt>
                <c:pt idx="433">
                  <c:v>44184.041689814818</c:v>
                </c:pt>
                <c:pt idx="434">
                  <c:v>44184.083356481482</c:v>
                </c:pt>
                <c:pt idx="435">
                  <c:v>44184.125023148146</c:v>
                </c:pt>
                <c:pt idx="436">
                  <c:v>44184.166689814818</c:v>
                </c:pt>
                <c:pt idx="437">
                  <c:v>44184.208356481482</c:v>
                </c:pt>
                <c:pt idx="438">
                  <c:v>44184.250023148146</c:v>
                </c:pt>
                <c:pt idx="439">
                  <c:v>44184.291689814818</c:v>
                </c:pt>
                <c:pt idx="440">
                  <c:v>44184.333356481482</c:v>
                </c:pt>
                <c:pt idx="441">
                  <c:v>44184.375023148146</c:v>
                </c:pt>
                <c:pt idx="442">
                  <c:v>44184.416689814818</c:v>
                </c:pt>
                <c:pt idx="443">
                  <c:v>44184.458356481482</c:v>
                </c:pt>
                <c:pt idx="444">
                  <c:v>44184.500023148146</c:v>
                </c:pt>
                <c:pt idx="445">
                  <c:v>44184.541689814818</c:v>
                </c:pt>
                <c:pt idx="446">
                  <c:v>44184.583356481482</c:v>
                </c:pt>
                <c:pt idx="447">
                  <c:v>44184.625023148146</c:v>
                </c:pt>
                <c:pt idx="448">
                  <c:v>44184.666689814818</c:v>
                </c:pt>
                <c:pt idx="449">
                  <c:v>44184.708356481482</c:v>
                </c:pt>
                <c:pt idx="450">
                  <c:v>44184.750023148146</c:v>
                </c:pt>
                <c:pt idx="451">
                  <c:v>44184.791689814818</c:v>
                </c:pt>
                <c:pt idx="452">
                  <c:v>44184.833356481482</c:v>
                </c:pt>
                <c:pt idx="453">
                  <c:v>44184.875023148146</c:v>
                </c:pt>
                <c:pt idx="454">
                  <c:v>44184.916689814818</c:v>
                </c:pt>
                <c:pt idx="455">
                  <c:v>44184.958356481482</c:v>
                </c:pt>
                <c:pt idx="456">
                  <c:v>44185.000023148146</c:v>
                </c:pt>
                <c:pt idx="457">
                  <c:v>44185.041689814818</c:v>
                </c:pt>
                <c:pt idx="458">
                  <c:v>44185.083356481482</c:v>
                </c:pt>
                <c:pt idx="459">
                  <c:v>44185.125023148146</c:v>
                </c:pt>
                <c:pt idx="460">
                  <c:v>44185.166689814818</c:v>
                </c:pt>
                <c:pt idx="461">
                  <c:v>44185.208356481482</c:v>
                </c:pt>
                <c:pt idx="462">
                  <c:v>44185.250023148146</c:v>
                </c:pt>
                <c:pt idx="463">
                  <c:v>44185.291689814818</c:v>
                </c:pt>
                <c:pt idx="464">
                  <c:v>44185.333356481482</c:v>
                </c:pt>
                <c:pt idx="465">
                  <c:v>44185.375023148146</c:v>
                </c:pt>
                <c:pt idx="466">
                  <c:v>44185.416689814818</c:v>
                </c:pt>
                <c:pt idx="467">
                  <c:v>44185.458356481482</c:v>
                </c:pt>
                <c:pt idx="468">
                  <c:v>44185.500023148146</c:v>
                </c:pt>
                <c:pt idx="469">
                  <c:v>44185.541689814818</c:v>
                </c:pt>
                <c:pt idx="470">
                  <c:v>44185.583356481482</c:v>
                </c:pt>
                <c:pt idx="471">
                  <c:v>44185.625023148146</c:v>
                </c:pt>
                <c:pt idx="472">
                  <c:v>44185.666689814818</c:v>
                </c:pt>
                <c:pt idx="473">
                  <c:v>44185.708356481482</c:v>
                </c:pt>
                <c:pt idx="474">
                  <c:v>44185.750023148146</c:v>
                </c:pt>
                <c:pt idx="475">
                  <c:v>44185.791689814818</c:v>
                </c:pt>
                <c:pt idx="476">
                  <c:v>44185.833356481482</c:v>
                </c:pt>
                <c:pt idx="477">
                  <c:v>44185.875023148146</c:v>
                </c:pt>
                <c:pt idx="478">
                  <c:v>44185.916689814818</c:v>
                </c:pt>
                <c:pt idx="479">
                  <c:v>44185.958356481482</c:v>
                </c:pt>
                <c:pt idx="480">
                  <c:v>44186.000023148146</c:v>
                </c:pt>
                <c:pt idx="481">
                  <c:v>44186.041689814818</c:v>
                </c:pt>
                <c:pt idx="482">
                  <c:v>44186.083356481482</c:v>
                </c:pt>
                <c:pt idx="483">
                  <c:v>44186.125023148146</c:v>
                </c:pt>
                <c:pt idx="484">
                  <c:v>44186.166689814818</c:v>
                </c:pt>
                <c:pt idx="485">
                  <c:v>44186.208356481482</c:v>
                </c:pt>
                <c:pt idx="486">
                  <c:v>44186.250023148146</c:v>
                </c:pt>
                <c:pt idx="487">
                  <c:v>44186.291689814818</c:v>
                </c:pt>
                <c:pt idx="488">
                  <c:v>44186.333356481482</c:v>
                </c:pt>
                <c:pt idx="489">
                  <c:v>44186.375023148146</c:v>
                </c:pt>
                <c:pt idx="490">
                  <c:v>44186.416689814818</c:v>
                </c:pt>
                <c:pt idx="491">
                  <c:v>44186.458356481482</c:v>
                </c:pt>
                <c:pt idx="492">
                  <c:v>44186.500023148146</c:v>
                </c:pt>
                <c:pt idx="493">
                  <c:v>44186.541689814818</c:v>
                </c:pt>
                <c:pt idx="494">
                  <c:v>44186.583356481482</c:v>
                </c:pt>
                <c:pt idx="495">
                  <c:v>44186.625023148146</c:v>
                </c:pt>
                <c:pt idx="496">
                  <c:v>44186.666689814818</c:v>
                </c:pt>
                <c:pt idx="497">
                  <c:v>44186.708356481482</c:v>
                </c:pt>
                <c:pt idx="498">
                  <c:v>44186.750023148146</c:v>
                </c:pt>
                <c:pt idx="499">
                  <c:v>44186.791689814818</c:v>
                </c:pt>
                <c:pt idx="500">
                  <c:v>44186.833356481482</c:v>
                </c:pt>
                <c:pt idx="501">
                  <c:v>44186.875023148146</c:v>
                </c:pt>
                <c:pt idx="502">
                  <c:v>44186.916689814818</c:v>
                </c:pt>
                <c:pt idx="503">
                  <c:v>44186.958356481482</c:v>
                </c:pt>
                <c:pt idx="504">
                  <c:v>44187.000023148146</c:v>
                </c:pt>
                <c:pt idx="505">
                  <c:v>44187.041689814818</c:v>
                </c:pt>
                <c:pt idx="506">
                  <c:v>44187.083356481482</c:v>
                </c:pt>
                <c:pt idx="507">
                  <c:v>44187.125023148146</c:v>
                </c:pt>
                <c:pt idx="508">
                  <c:v>44187.166689814818</c:v>
                </c:pt>
                <c:pt idx="509">
                  <c:v>44187.208356481482</c:v>
                </c:pt>
                <c:pt idx="510">
                  <c:v>44187.250023148146</c:v>
                </c:pt>
                <c:pt idx="511">
                  <c:v>44187.291689814818</c:v>
                </c:pt>
                <c:pt idx="512">
                  <c:v>44187.333356481482</c:v>
                </c:pt>
                <c:pt idx="513">
                  <c:v>44187.375023148146</c:v>
                </c:pt>
                <c:pt idx="514">
                  <c:v>44187.416689814818</c:v>
                </c:pt>
                <c:pt idx="515">
                  <c:v>44187.458356481482</c:v>
                </c:pt>
                <c:pt idx="516">
                  <c:v>44187.500023148146</c:v>
                </c:pt>
                <c:pt idx="517">
                  <c:v>44187.541689814818</c:v>
                </c:pt>
                <c:pt idx="518">
                  <c:v>44187.583356481482</c:v>
                </c:pt>
                <c:pt idx="519">
                  <c:v>44187.625023148146</c:v>
                </c:pt>
                <c:pt idx="520">
                  <c:v>44187.666689814818</c:v>
                </c:pt>
                <c:pt idx="521">
                  <c:v>44187.708356481482</c:v>
                </c:pt>
                <c:pt idx="522">
                  <c:v>44187.750023148146</c:v>
                </c:pt>
                <c:pt idx="523">
                  <c:v>44187.791689814818</c:v>
                </c:pt>
                <c:pt idx="524">
                  <c:v>44187.833356481482</c:v>
                </c:pt>
                <c:pt idx="525">
                  <c:v>44187.875023148146</c:v>
                </c:pt>
                <c:pt idx="526">
                  <c:v>44187.916689814818</c:v>
                </c:pt>
                <c:pt idx="527">
                  <c:v>44187.958356481482</c:v>
                </c:pt>
                <c:pt idx="528">
                  <c:v>44188.000023148146</c:v>
                </c:pt>
                <c:pt idx="529">
                  <c:v>44188.041689814818</c:v>
                </c:pt>
                <c:pt idx="530">
                  <c:v>44188.083356481482</c:v>
                </c:pt>
                <c:pt idx="531">
                  <c:v>44188.125023148146</c:v>
                </c:pt>
                <c:pt idx="532">
                  <c:v>44188.166689814818</c:v>
                </c:pt>
                <c:pt idx="533">
                  <c:v>44188.208356481482</c:v>
                </c:pt>
                <c:pt idx="534">
                  <c:v>44188.250023148146</c:v>
                </c:pt>
                <c:pt idx="535">
                  <c:v>44188.291689814818</c:v>
                </c:pt>
                <c:pt idx="536">
                  <c:v>44188.333356481482</c:v>
                </c:pt>
                <c:pt idx="537">
                  <c:v>44188.375023148146</c:v>
                </c:pt>
                <c:pt idx="538">
                  <c:v>44188.416689814818</c:v>
                </c:pt>
                <c:pt idx="539">
                  <c:v>44188.458356481482</c:v>
                </c:pt>
                <c:pt idx="540">
                  <c:v>44188.500023148146</c:v>
                </c:pt>
                <c:pt idx="541">
                  <c:v>44188.541689814818</c:v>
                </c:pt>
                <c:pt idx="542">
                  <c:v>44188.583356481482</c:v>
                </c:pt>
                <c:pt idx="543">
                  <c:v>44188.625023148146</c:v>
                </c:pt>
                <c:pt idx="544">
                  <c:v>44188.666689814818</c:v>
                </c:pt>
                <c:pt idx="545">
                  <c:v>44188.708356481482</c:v>
                </c:pt>
                <c:pt idx="546">
                  <c:v>44188.750023148146</c:v>
                </c:pt>
                <c:pt idx="547">
                  <c:v>44188.791689814818</c:v>
                </c:pt>
                <c:pt idx="548">
                  <c:v>44188.833356481482</c:v>
                </c:pt>
                <c:pt idx="549">
                  <c:v>44188.875023148146</c:v>
                </c:pt>
                <c:pt idx="550">
                  <c:v>44188.916689814818</c:v>
                </c:pt>
                <c:pt idx="551">
                  <c:v>44188.958356481482</c:v>
                </c:pt>
                <c:pt idx="552">
                  <c:v>44189.000023148146</c:v>
                </c:pt>
                <c:pt idx="553">
                  <c:v>44189.041689814818</c:v>
                </c:pt>
                <c:pt idx="554">
                  <c:v>44189.083356481482</c:v>
                </c:pt>
                <c:pt idx="555">
                  <c:v>44189.125023148146</c:v>
                </c:pt>
                <c:pt idx="556">
                  <c:v>44189.166689814818</c:v>
                </c:pt>
                <c:pt idx="557">
                  <c:v>44189.208356481482</c:v>
                </c:pt>
                <c:pt idx="558">
                  <c:v>44189.250023148146</c:v>
                </c:pt>
                <c:pt idx="559">
                  <c:v>44189.291689814818</c:v>
                </c:pt>
                <c:pt idx="560">
                  <c:v>44189.333356481482</c:v>
                </c:pt>
                <c:pt idx="561">
                  <c:v>44189.375023148146</c:v>
                </c:pt>
                <c:pt idx="562">
                  <c:v>44189.416689814818</c:v>
                </c:pt>
                <c:pt idx="563">
                  <c:v>44189.458356481482</c:v>
                </c:pt>
                <c:pt idx="564">
                  <c:v>44189.500023148146</c:v>
                </c:pt>
                <c:pt idx="565">
                  <c:v>44189.541689814818</c:v>
                </c:pt>
                <c:pt idx="566">
                  <c:v>44189.583356481482</c:v>
                </c:pt>
                <c:pt idx="567">
                  <c:v>44189.625023148146</c:v>
                </c:pt>
                <c:pt idx="568">
                  <c:v>44189.666689814818</c:v>
                </c:pt>
                <c:pt idx="569">
                  <c:v>44189.708356481482</c:v>
                </c:pt>
                <c:pt idx="570">
                  <c:v>44189.750023148146</c:v>
                </c:pt>
                <c:pt idx="571">
                  <c:v>44189.791689814818</c:v>
                </c:pt>
                <c:pt idx="572">
                  <c:v>44189.833356481482</c:v>
                </c:pt>
                <c:pt idx="573">
                  <c:v>44189.875023148146</c:v>
                </c:pt>
                <c:pt idx="574">
                  <c:v>44189.916689814818</c:v>
                </c:pt>
                <c:pt idx="575">
                  <c:v>44189.958356481482</c:v>
                </c:pt>
                <c:pt idx="576">
                  <c:v>44190.000023148146</c:v>
                </c:pt>
                <c:pt idx="577">
                  <c:v>44190.041689814818</c:v>
                </c:pt>
                <c:pt idx="578">
                  <c:v>44190.083356481482</c:v>
                </c:pt>
                <c:pt idx="579">
                  <c:v>44190.125023148146</c:v>
                </c:pt>
                <c:pt idx="580">
                  <c:v>44190.166689814818</c:v>
                </c:pt>
                <c:pt idx="581">
                  <c:v>44190.208356481482</c:v>
                </c:pt>
                <c:pt idx="582">
                  <c:v>44190.250023148146</c:v>
                </c:pt>
                <c:pt idx="583">
                  <c:v>44190.291689814818</c:v>
                </c:pt>
                <c:pt idx="584">
                  <c:v>44190.333356481482</c:v>
                </c:pt>
                <c:pt idx="585">
                  <c:v>44190.375023148146</c:v>
                </c:pt>
                <c:pt idx="586">
                  <c:v>44190.416689814818</c:v>
                </c:pt>
                <c:pt idx="587">
                  <c:v>44190.458356481482</c:v>
                </c:pt>
                <c:pt idx="588">
                  <c:v>44190.500023148146</c:v>
                </c:pt>
                <c:pt idx="589">
                  <c:v>44190.541689814818</c:v>
                </c:pt>
                <c:pt idx="590">
                  <c:v>44190.583356481482</c:v>
                </c:pt>
                <c:pt idx="591">
                  <c:v>44190.625023148146</c:v>
                </c:pt>
                <c:pt idx="592">
                  <c:v>44190.666689814818</c:v>
                </c:pt>
                <c:pt idx="593">
                  <c:v>44190.708356481482</c:v>
                </c:pt>
                <c:pt idx="594">
                  <c:v>44190.750023148146</c:v>
                </c:pt>
                <c:pt idx="595">
                  <c:v>44190.791689814818</c:v>
                </c:pt>
                <c:pt idx="596">
                  <c:v>44190.833356481482</c:v>
                </c:pt>
                <c:pt idx="597">
                  <c:v>44190.875023148146</c:v>
                </c:pt>
                <c:pt idx="598">
                  <c:v>44190.916689814818</c:v>
                </c:pt>
                <c:pt idx="599">
                  <c:v>44190.958356481482</c:v>
                </c:pt>
                <c:pt idx="600">
                  <c:v>44191.000023148146</c:v>
                </c:pt>
                <c:pt idx="601">
                  <c:v>44191.041701388887</c:v>
                </c:pt>
                <c:pt idx="602">
                  <c:v>44191.083368055559</c:v>
                </c:pt>
                <c:pt idx="603">
                  <c:v>44191.125034722223</c:v>
                </c:pt>
                <c:pt idx="604">
                  <c:v>44191.166701388887</c:v>
                </c:pt>
                <c:pt idx="605">
                  <c:v>44191.208368055559</c:v>
                </c:pt>
                <c:pt idx="606">
                  <c:v>44191.250034722223</c:v>
                </c:pt>
                <c:pt idx="607">
                  <c:v>44191.291701388887</c:v>
                </c:pt>
                <c:pt idx="608">
                  <c:v>44191.333368055559</c:v>
                </c:pt>
                <c:pt idx="609">
                  <c:v>44191.375034722223</c:v>
                </c:pt>
                <c:pt idx="610">
                  <c:v>44191.416701388887</c:v>
                </c:pt>
                <c:pt idx="611">
                  <c:v>44191.458368055559</c:v>
                </c:pt>
                <c:pt idx="612">
                  <c:v>44191.500034722223</c:v>
                </c:pt>
                <c:pt idx="613">
                  <c:v>44191.541701388887</c:v>
                </c:pt>
                <c:pt idx="614">
                  <c:v>44191.583368055559</c:v>
                </c:pt>
                <c:pt idx="615">
                  <c:v>44191.625034722223</c:v>
                </c:pt>
                <c:pt idx="616">
                  <c:v>44191.666701388887</c:v>
                </c:pt>
                <c:pt idx="617">
                  <c:v>44191.708368055559</c:v>
                </c:pt>
                <c:pt idx="618">
                  <c:v>44191.750034722223</c:v>
                </c:pt>
                <c:pt idx="619">
                  <c:v>44191.791701388887</c:v>
                </c:pt>
                <c:pt idx="620">
                  <c:v>44191.833368055559</c:v>
                </c:pt>
                <c:pt idx="621">
                  <c:v>44191.875034722223</c:v>
                </c:pt>
                <c:pt idx="622">
                  <c:v>44191.916701388887</c:v>
                </c:pt>
                <c:pt idx="623">
                  <c:v>44191.958368055559</c:v>
                </c:pt>
                <c:pt idx="624">
                  <c:v>44192.000034722223</c:v>
                </c:pt>
                <c:pt idx="625">
                  <c:v>44192.041701388887</c:v>
                </c:pt>
                <c:pt idx="626">
                  <c:v>44192.083368055559</c:v>
                </c:pt>
                <c:pt idx="627">
                  <c:v>44192.125034722223</c:v>
                </c:pt>
                <c:pt idx="628">
                  <c:v>44192.166701388887</c:v>
                </c:pt>
                <c:pt idx="629">
                  <c:v>44192.208368055559</c:v>
                </c:pt>
                <c:pt idx="630">
                  <c:v>44192.250034722223</c:v>
                </c:pt>
                <c:pt idx="631">
                  <c:v>44192.291701388887</c:v>
                </c:pt>
                <c:pt idx="632">
                  <c:v>44192.333368055559</c:v>
                </c:pt>
                <c:pt idx="633">
                  <c:v>44192.375034722223</c:v>
                </c:pt>
                <c:pt idx="634">
                  <c:v>44192.416701388887</c:v>
                </c:pt>
                <c:pt idx="635">
                  <c:v>44192.458368055559</c:v>
                </c:pt>
                <c:pt idx="636">
                  <c:v>44192.500034722223</c:v>
                </c:pt>
                <c:pt idx="637">
                  <c:v>44192.541701388887</c:v>
                </c:pt>
                <c:pt idx="638">
                  <c:v>44192.583368055559</c:v>
                </c:pt>
                <c:pt idx="639">
                  <c:v>44192.625034722223</c:v>
                </c:pt>
                <c:pt idx="640">
                  <c:v>44192.666701388887</c:v>
                </c:pt>
                <c:pt idx="641">
                  <c:v>44192.708368055559</c:v>
                </c:pt>
                <c:pt idx="642">
                  <c:v>44192.750034722223</c:v>
                </c:pt>
                <c:pt idx="643">
                  <c:v>44192.791701388887</c:v>
                </c:pt>
                <c:pt idx="644">
                  <c:v>44192.833368055559</c:v>
                </c:pt>
                <c:pt idx="645">
                  <c:v>44192.875034722223</c:v>
                </c:pt>
                <c:pt idx="646">
                  <c:v>44192.916701388887</c:v>
                </c:pt>
                <c:pt idx="647">
                  <c:v>44192.958368055559</c:v>
                </c:pt>
                <c:pt idx="648">
                  <c:v>44193.000034722223</c:v>
                </c:pt>
                <c:pt idx="649">
                  <c:v>44193.041701388887</c:v>
                </c:pt>
                <c:pt idx="650">
                  <c:v>44193.083368055559</c:v>
                </c:pt>
                <c:pt idx="651">
                  <c:v>44193.125034722223</c:v>
                </c:pt>
                <c:pt idx="652">
                  <c:v>44193.166701388887</c:v>
                </c:pt>
                <c:pt idx="653">
                  <c:v>44193.208368055559</c:v>
                </c:pt>
                <c:pt idx="654">
                  <c:v>44193.250034722223</c:v>
                </c:pt>
                <c:pt idx="655">
                  <c:v>44193.291701388887</c:v>
                </c:pt>
                <c:pt idx="656">
                  <c:v>44193.333368055559</c:v>
                </c:pt>
                <c:pt idx="657">
                  <c:v>44193.375034722223</c:v>
                </c:pt>
                <c:pt idx="658">
                  <c:v>44193.416701388887</c:v>
                </c:pt>
                <c:pt idx="659">
                  <c:v>44193.458368055559</c:v>
                </c:pt>
                <c:pt idx="660">
                  <c:v>44193.500034722223</c:v>
                </c:pt>
                <c:pt idx="661">
                  <c:v>44193.541701388887</c:v>
                </c:pt>
                <c:pt idx="662">
                  <c:v>44193.583368055559</c:v>
                </c:pt>
                <c:pt idx="663">
                  <c:v>44193.625034722223</c:v>
                </c:pt>
                <c:pt idx="664">
                  <c:v>44193.666701388887</c:v>
                </c:pt>
                <c:pt idx="665">
                  <c:v>44193.708368055559</c:v>
                </c:pt>
                <c:pt idx="666">
                  <c:v>44193.750034722223</c:v>
                </c:pt>
                <c:pt idx="667">
                  <c:v>44193.791701388887</c:v>
                </c:pt>
                <c:pt idx="668">
                  <c:v>44193.833368055559</c:v>
                </c:pt>
                <c:pt idx="669">
                  <c:v>44193.875034722223</c:v>
                </c:pt>
                <c:pt idx="670">
                  <c:v>44193.916701388887</c:v>
                </c:pt>
                <c:pt idx="671">
                  <c:v>44193.958368055559</c:v>
                </c:pt>
                <c:pt idx="672">
                  <c:v>44194.000034722223</c:v>
                </c:pt>
                <c:pt idx="673">
                  <c:v>44194.041701388887</c:v>
                </c:pt>
                <c:pt idx="674">
                  <c:v>44194.083368055559</c:v>
                </c:pt>
                <c:pt idx="675">
                  <c:v>44194.125034722223</c:v>
                </c:pt>
                <c:pt idx="676">
                  <c:v>44194.166701388887</c:v>
                </c:pt>
                <c:pt idx="677">
                  <c:v>44194.208368055559</c:v>
                </c:pt>
                <c:pt idx="678">
                  <c:v>44194.250034722223</c:v>
                </c:pt>
                <c:pt idx="679">
                  <c:v>44194.291701388887</c:v>
                </c:pt>
                <c:pt idx="680">
                  <c:v>44194.333368055559</c:v>
                </c:pt>
                <c:pt idx="681">
                  <c:v>44194.375034722223</c:v>
                </c:pt>
                <c:pt idx="682">
                  <c:v>44194.416701388887</c:v>
                </c:pt>
                <c:pt idx="683">
                  <c:v>44194.458368055559</c:v>
                </c:pt>
                <c:pt idx="684">
                  <c:v>44194.500034722223</c:v>
                </c:pt>
                <c:pt idx="685">
                  <c:v>44194.541701388887</c:v>
                </c:pt>
                <c:pt idx="686">
                  <c:v>44194.583368055559</c:v>
                </c:pt>
                <c:pt idx="687">
                  <c:v>44194.625034722223</c:v>
                </c:pt>
                <c:pt idx="688">
                  <c:v>44194.666701388887</c:v>
                </c:pt>
                <c:pt idx="689">
                  <c:v>44194.708368055559</c:v>
                </c:pt>
                <c:pt idx="690">
                  <c:v>44194.750034722223</c:v>
                </c:pt>
                <c:pt idx="691">
                  <c:v>44194.791701388887</c:v>
                </c:pt>
                <c:pt idx="692">
                  <c:v>44194.833368055559</c:v>
                </c:pt>
                <c:pt idx="693">
                  <c:v>44194.875034722223</c:v>
                </c:pt>
                <c:pt idx="694">
                  <c:v>44194.916701388887</c:v>
                </c:pt>
                <c:pt idx="695">
                  <c:v>44194.958368055559</c:v>
                </c:pt>
                <c:pt idx="696">
                  <c:v>44195.000034722223</c:v>
                </c:pt>
                <c:pt idx="697">
                  <c:v>44195.041701388887</c:v>
                </c:pt>
                <c:pt idx="698">
                  <c:v>44195.083368055559</c:v>
                </c:pt>
                <c:pt idx="699">
                  <c:v>44195.125034722223</c:v>
                </c:pt>
                <c:pt idx="700">
                  <c:v>44195.166701388887</c:v>
                </c:pt>
                <c:pt idx="701">
                  <c:v>44195.208368055559</c:v>
                </c:pt>
                <c:pt idx="702">
                  <c:v>44195.250034722223</c:v>
                </c:pt>
                <c:pt idx="703">
                  <c:v>44195.291701388887</c:v>
                </c:pt>
                <c:pt idx="704">
                  <c:v>44195.333368055559</c:v>
                </c:pt>
                <c:pt idx="705">
                  <c:v>44195.375034722223</c:v>
                </c:pt>
                <c:pt idx="706">
                  <c:v>44195.416701388887</c:v>
                </c:pt>
                <c:pt idx="707">
                  <c:v>44195.458368055559</c:v>
                </c:pt>
                <c:pt idx="708">
                  <c:v>44195.500034722223</c:v>
                </c:pt>
                <c:pt idx="709">
                  <c:v>44195.541701388887</c:v>
                </c:pt>
                <c:pt idx="710">
                  <c:v>44195.583368055559</c:v>
                </c:pt>
                <c:pt idx="711">
                  <c:v>44195.625034722223</c:v>
                </c:pt>
                <c:pt idx="712">
                  <c:v>44195.666701388887</c:v>
                </c:pt>
                <c:pt idx="713">
                  <c:v>44195.708368055559</c:v>
                </c:pt>
                <c:pt idx="714">
                  <c:v>44195.750034722223</c:v>
                </c:pt>
                <c:pt idx="715">
                  <c:v>44195.791701388887</c:v>
                </c:pt>
                <c:pt idx="716">
                  <c:v>44195.833368055559</c:v>
                </c:pt>
                <c:pt idx="717">
                  <c:v>44195.875034722223</c:v>
                </c:pt>
                <c:pt idx="718">
                  <c:v>44195.916701388887</c:v>
                </c:pt>
                <c:pt idx="719">
                  <c:v>44195.958368055559</c:v>
                </c:pt>
                <c:pt idx="720">
                  <c:v>44196.000034722223</c:v>
                </c:pt>
                <c:pt idx="721">
                  <c:v>44196.041701388887</c:v>
                </c:pt>
                <c:pt idx="722">
                  <c:v>44196.083368055559</c:v>
                </c:pt>
                <c:pt idx="723">
                  <c:v>44196.125034722223</c:v>
                </c:pt>
                <c:pt idx="724">
                  <c:v>44196.166701388887</c:v>
                </c:pt>
                <c:pt idx="725">
                  <c:v>44196.208368055559</c:v>
                </c:pt>
                <c:pt idx="726">
                  <c:v>44196.250034722223</c:v>
                </c:pt>
                <c:pt idx="727">
                  <c:v>44196.291701388887</c:v>
                </c:pt>
                <c:pt idx="728">
                  <c:v>44196.333368055559</c:v>
                </c:pt>
                <c:pt idx="729">
                  <c:v>44196.375034722223</c:v>
                </c:pt>
                <c:pt idx="730">
                  <c:v>44196.416701388887</c:v>
                </c:pt>
                <c:pt idx="731">
                  <c:v>44196.458368055559</c:v>
                </c:pt>
                <c:pt idx="732">
                  <c:v>44196.500034722223</c:v>
                </c:pt>
                <c:pt idx="733">
                  <c:v>44196.541701388887</c:v>
                </c:pt>
                <c:pt idx="734">
                  <c:v>44196.583368055559</c:v>
                </c:pt>
                <c:pt idx="735">
                  <c:v>44196.625034722223</c:v>
                </c:pt>
                <c:pt idx="736">
                  <c:v>44196.666701388887</c:v>
                </c:pt>
                <c:pt idx="737">
                  <c:v>44196.708368055559</c:v>
                </c:pt>
                <c:pt idx="738">
                  <c:v>44196.750034722223</c:v>
                </c:pt>
                <c:pt idx="739">
                  <c:v>44196.791701388887</c:v>
                </c:pt>
                <c:pt idx="740">
                  <c:v>44196.833368055559</c:v>
                </c:pt>
                <c:pt idx="741">
                  <c:v>44196.875034722223</c:v>
                </c:pt>
                <c:pt idx="742">
                  <c:v>44196.916701388887</c:v>
                </c:pt>
                <c:pt idx="743">
                  <c:v>44196.958368055559</c:v>
                </c:pt>
              </c:numCache>
            </c:numRef>
          </c:cat>
          <c:val>
            <c:numRef>
              <c:f>'CALC. NO2'!$N$13:$N$756</c:f>
              <c:numCache>
                <c:formatCode>0</c:formatCode>
                <c:ptCount val="744"/>
                <c:pt idx="0">
                  <c:v>0.40852884</c:v>
                </c:pt>
                <c:pt idx="1">
                  <c:v>0.32387871999999995</c:v>
                </c:pt>
                <c:pt idx="2">
                  <c:v>0.26131124</c:v>
                </c:pt>
                <c:pt idx="3">
                  <c:v>0.16561980000000001</c:v>
                </c:pt>
                <c:pt idx="4">
                  <c:v>0.12513495999999999</c:v>
                </c:pt>
                <c:pt idx="5">
                  <c:v>0.32387871999999995</c:v>
                </c:pt>
                <c:pt idx="6">
                  <c:v>0.85386207999999986</c:v>
                </c:pt>
                <c:pt idx="7">
                  <c:v>1.1740603599999997</c:v>
                </c:pt>
                <c:pt idx="8">
                  <c:v>1.2145452000000001</c:v>
                </c:pt>
                <c:pt idx="9">
                  <c:v>0.89802736000000005</c:v>
                </c:pt>
                <c:pt idx="10">
                  <c:v>0.66615964000000005</c:v>
                </c:pt>
                <c:pt idx="11">
                  <c:v>0.57046819999999998</c:v>
                </c:pt>
                <c:pt idx="12">
                  <c:v>0.53734424000000003</c:v>
                </c:pt>
                <c:pt idx="13">
                  <c:v>0.62567479999999998</c:v>
                </c:pt>
                <c:pt idx="14">
                  <c:v>0.42325059999999998</c:v>
                </c:pt>
                <c:pt idx="15">
                  <c:v>0.51158115999999998</c:v>
                </c:pt>
                <c:pt idx="16">
                  <c:v>0.50422027999999997</c:v>
                </c:pt>
                <c:pt idx="17">
                  <c:v>1.0562862800000001</c:v>
                </c:pt>
                <c:pt idx="18">
                  <c:v>1.5531456799999999</c:v>
                </c:pt>
                <c:pt idx="19">
                  <c:v>1.16301904</c:v>
                </c:pt>
                <c:pt idx="20">
                  <c:v>1.1777407999999998</c:v>
                </c:pt>
                <c:pt idx="21">
                  <c:v>0.85386207999999986</c:v>
                </c:pt>
                <c:pt idx="22">
                  <c:v>0.52630292000000001</c:v>
                </c:pt>
                <c:pt idx="23">
                  <c:v>0.45637455999999998</c:v>
                </c:pt>
                <c:pt idx="24">
                  <c:v>0.23186771999999997</c:v>
                </c:pt>
                <c:pt idx="25">
                  <c:v>0.10673275999999998</c:v>
                </c:pt>
                <c:pt idx="26">
                  <c:v>7.3608799999999988E-2</c:v>
                </c:pt>
                <c:pt idx="27">
                  <c:v>4.7845720000000001E-2</c:v>
                </c:pt>
                <c:pt idx="28">
                  <c:v>8.8330559999999989E-2</c:v>
                </c:pt>
                <c:pt idx="29">
                  <c:v>0.1288154</c:v>
                </c:pt>
                <c:pt idx="30">
                  <c:v>0.58518996000000001</c:v>
                </c:pt>
                <c:pt idx="31">
                  <c:v>0.92747087999999989</c:v>
                </c:pt>
                <c:pt idx="32">
                  <c:v>0.89434692000000005</c:v>
                </c:pt>
                <c:pt idx="33">
                  <c:v>0.85386207999999986</c:v>
                </c:pt>
                <c:pt idx="34">
                  <c:v>0.64407700000000012</c:v>
                </c:pt>
                <c:pt idx="35">
                  <c:v>0.64039656</c:v>
                </c:pt>
                <c:pt idx="36">
                  <c:v>0.45637455999999998</c:v>
                </c:pt>
                <c:pt idx="37">
                  <c:v>0.35332223999999995</c:v>
                </c:pt>
                <c:pt idx="40">
                  <c:v>1.5052999599999999</c:v>
                </c:pt>
                <c:pt idx="41">
                  <c:v>0.89066647999999993</c:v>
                </c:pt>
                <c:pt idx="42">
                  <c:v>1.4611346800000002</c:v>
                </c:pt>
                <c:pt idx="43">
                  <c:v>1.37648456</c:v>
                </c:pt>
                <c:pt idx="44">
                  <c:v>1.0305232</c:v>
                </c:pt>
                <c:pt idx="45">
                  <c:v>0.80601635999999988</c:v>
                </c:pt>
                <c:pt idx="46">
                  <c:v>0.8023359200000002</c:v>
                </c:pt>
                <c:pt idx="47">
                  <c:v>0.78761415999999995</c:v>
                </c:pt>
                <c:pt idx="48">
                  <c:v>0.57782908000000011</c:v>
                </c:pt>
                <c:pt idx="49">
                  <c:v>0.49685940000000006</c:v>
                </c:pt>
                <c:pt idx="50">
                  <c:v>0.24658948</c:v>
                </c:pt>
                <c:pt idx="51">
                  <c:v>0.22818727999999999</c:v>
                </c:pt>
                <c:pt idx="52">
                  <c:v>0.2024242</c:v>
                </c:pt>
                <c:pt idx="53">
                  <c:v>0.29075476</c:v>
                </c:pt>
                <c:pt idx="54">
                  <c:v>0.76921195999999981</c:v>
                </c:pt>
                <c:pt idx="55">
                  <c:v>1.1740603599999997</c:v>
                </c:pt>
                <c:pt idx="56">
                  <c:v>1.21086476</c:v>
                </c:pt>
                <c:pt idx="57">
                  <c:v>0.90170779999999995</c:v>
                </c:pt>
                <c:pt idx="58">
                  <c:v>0.75449019999999989</c:v>
                </c:pt>
                <c:pt idx="59">
                  <c:v>0.66615964000000005</c:v>
                </c:pt>
                <c:pt idx="60">
                  <c:v>0.62199435999999986</c:v>
                </c:pt>
                <c:pt idx="61">
                  <c:v>0.43006383052799996</c:v>
                </c:pt>
                <c:pt idx="62">
                  <c:v>0.67615755525999988</c:v>
                </c:pt>
                <c:pt idx="63">
                  <c:v>0.44211690348400001</c:v>
                </c:pt>
                <c:pt idx="64">
                  <c:v>0.59557800189999999</c:v>
                </c:pt>
                <c:pt idx="65">
                  <c:v>0.71768579999999993</c:v>
                </c:pt>
                <c:pt idx="66">
                  <c:v>1.4500933599999999</c:v>
                </c:pt>
                <c:pt idx="67">
                  <c:v>1.8512613199999999</c:v>
                </c:pt>
                <c:pt idx="68">
                  <c:v>1.5016195200000002</c:v>
                </c:pt>
                <c:pt idx="69">
                  <c:v>0.9973992399999998</c:v>
                </c:pt>
                <c:pt idx="70">
                  <c:v>0.77657283999999993</c:v>
                </c:pt>
                <c:pt idx="71">
                  <c:v>0.61095303999999995</c:v>
                </c:pt>
                <c:pt idx="72">
                  <c:v>0.52262248</c:v>
                </c:pt>
                <c:pt idx="73">
                  <c:v>0.35700268000000002</c:v>
                </c:pt>
                <c:pt idx="74">
                  <c:v>0.18034155999999998</c:v>
                </c:pt>
                <c:pt idx="75">
                  <c:v>0.10305232000000003</c:v>
                </c:pt>
                <c:pt idx="76">
                  <c:v>9.2011000000000009E-2</c:v>
                </c:pt>
                <c:pt idx="77">
                  <c:v>0.15089803999999998</c:v>
                </c:pt>
                <c:pt idx="78">
                  <c:v>0.55942687999999996</c:v>
                </c:pt>
                <c:pt idx="79">
                  <c:v>0.83545988000000004</c:v>
                </c:pt>
                <c:pt idx="80">
                  <c:v>0.97531659999999976</c:v>
                </c:pt>
                <c:pt idx="81">
                  <c:v>0.92011000000000009</c:v>
                </c:pt>
                <c:pt idx="82">
                  <c:v>0.75449019999999989</c:v>
                </c:pt>
                <c:pt idx="83">
                  <c:v>0.62567479999999998</c:v>
                </c:pt>
                <c:pt idx="84">
                  <c:v>0.58518996000000001</c:v>
                </c:pt>
                <c:pt idx="85">
                  <c:v>0.51894203999999988</c:v>
                </c:pt>
                <c:pt idx="86">
                  <c:v>0.47477675999999996</c:v>
                </c:pt>
                <c:pt idx="87">
                  <c:v>0.55574643999999995</c:v>
                </c:pt>
                <c:pt idx="88">
                  <c:v>0.65511831999999992</c:v>
                </c:pt>
                <c:pt idx="89">
                  <c:v>0.94955351999999993</c:v>
                </c:pt>
                <c:pt idx="90">
                  <c:v>1.4206498400000001</c:v>
                </c:pt>
                <c:pt idx="91">
                  <c:v>1.1151733199999998</c:v>
                </c:pt>
                <c:pt idx="92">
                  <c:v>1.2476691599999998</c:v>
                </c:pt>
                <c:pt idx="93">
                  <c:v>1.18510168</c:v>
                </c:pt>
                <c:pt idx="94">
                  <c:v>0.86858384</c:v>
                </c:pt>
                <c:pt idx="95">
                  <c:v>0.61831391999999996</c:v>
                </c:pt>
                <c:pt idx="96">
                  <c:v>0.58887039999999991</c:v>
                </c:pt>
                <c:pt idx="97">
                  <c:v>0.40852884</c:v>
                </c:pt>
                <c:pt idx="98">
                  <c:v>0.17666111999999998</c:v>
                </c:pt>
                <c:pt idx="99">
                  <c:v>5.5206599999999995E-2</c:v>
                </c:pt>
                <c:pt idx="100">
                  <c:v>3.6804399999999994E-2</c:v>
                </c:pt>
                <c:pt idx="101">
                  <c:v>9.9371879999999996E-2</c:v>
                </c:pt>
                <c:pt idx="102">
                  <c:v>0.24290904000000002</c:v>
                </c:pt>
                <c:pt idx="103">
                  <c:v>0.42693103999999993</c:v>
                </c:pt>
                <c:pt idx="104">
                  <c:v>0.54838556000000005</c:v>
                </c:pt>
                <c:pt idx="105">
                  <c:v>0.45269411999999998</c:v>
                </c:pt>
                <c:pt idx="106">
                  <c:v>0.46373543999999994</c:v>
                </c:pt>
                <c:pt idx="107">
                  <c:v>0.38644619999999996</c:v>
                </c:pt>
                <c:pt idx="108">
                  <c:v>0.36436356000000003</c:v>
                </c:pt>
                <c:pt idx="109">
                  <c:v>0.32019828</c:v>
                </c:pt>
                <c:pt idx="110">
                  <c:v>0.26867212000000001</c:v>
                </c:pt>
                <c:pt idx="111">
                  <c:v>0.32755915999999996</c:v>
                </c:pt>
                <c:pt idx="112">
                  <c:v>0.41957015999999991</c:v>
                </c:pt>
                <c:pt idx="113">
                  <c:v>0.45637455999999998</c:v>
                </c:pt>
                <c:pt idx="114">
                  <c:v>0.53734424000000003</c:v>
                </c:pt>
                <c:pt idx="115">
                  <c:v>0.66247920000000005</c:v>
                </c:pt>
                <c:pt idx="116">
                  <c:v>0.64775743999999991</c:v>
                </c:pt>
                <c:pt idx="117">
                  <c:v>0.49317896</c:v>
                </c:pt>
                <c:pt idx="118">
                  <c:v>0.46005500000000005</c:v>
                </c:pt>
                <c:pt idx="119">
                  <c:v>0.60359215999999993</c:v>
                </c:pt>
                <c:pt idx="120">
                  <c:v>0.53366380000000002</c:v>
                </c:pt>
                <c:pt idx="121">
                  <c:v>0.31651783999999994</c:v>
                </c:pt>
                <c:pt idx="122">
                  <c:v>0.34596136</c:v>
                </c:pt>
                <c:pt idx="123">
                  <c:v>0.14353716</c:v>
                </c:pt>
                <c:pt idx="124">
                  <c:v>0.15825891999999997</c:v>
                </c:pt>
                <c:pt idx="125">
                  <c:v>0.38644619999999996</c:v>
                </c:pt>
                <c:pt idx="126">
                  <c:v>0.37172443999999999</c:v>
                </c:pt>
                <c:pt idx="127">
                  <c:v>0.38276576000000001</c:v>
                </c:pt>
                <c:pt idx="128">
                  <c:v>0.20978507999999996</c:v>
                </c:pt>
                <c:pt idx="129">
                  <c:v>0.17666111999999998</c:v>
                </c:pt>
                <c:pt idx="130">
                  <c:v>0.24658948</c:v>
                </c:pt>
                <c:pt idx="131">
                  <c:v>0.25026991999999998</c:v>
                </c:pt>
                <c:pt idx="132">
                  <c:v>0.28339387999999999</c:v>
                </c:pt>
                <c:pt idx="133">
                  <c:v>0.27971343999999998</c:v>
                </c:pt>
                <c:pt idx="134">
                  <c:v>0.20610464000000006</c:v>
                </c:pt>
                <c:pt idx="135">
                  <c:v>0.26867212000000001</c:v>
                </c:pt>
                <c:pt idx="136">
                  <c:v>0.18770244000000003</c:v>
                </c:pt>
                <c:pt idx="137">
                  <c:v>0.36068311999999997</c:v>
                </c:pt>
                <c:pt idx="138">
                  <c:v>0.56678775999999997</c:v>
                </c:pt>
                <c:pt idx="139">
                  <c:v>0.54838556000000005</c:v>
                </c:pt>
                <c:pt idx="140">
                  <c:v>0.57782908000000011</c:v>
                </c:pt>
                <c:pt idx="141">
                  <c:v>0.46741588000000001</c:v>
                </c:pt>
                <c:pt idx="142">
                  <c:v>0.37908532</c:v>
                </c:pt>
                <c:pt idx="143">
                  <c:v>0.56678775999999997</c:v>
                </c:pt>
                <c:pt idx="144">
                  <c:v>0.36436356000000003</c:v>
                </c:pt>
                <c:pt idx="145">
                  <c:v>0.19874375999999999</c:v>
                </c:pt>
                <c:pt idx="146">
                  <c:v>9.2011000000000009E-2</c:v>
                </c:pt>
                <c:pt idx="147">
                  <c:v>3.3123959999999994E-2</c:v>
                </c:pt>
                <c:pt idx="148">
                  <c:v>2.5763080000000008E-2</c:v>
                </c:pt>
                <c:pt idx="149">
                  <c:v>0.40852884</c:v>
                </c:pt>
                <c:pt idx="150">
                  <c:v>0.82073812000000013</c:v>
                </c:pt>
                <c:pt idx="151">
                  <c:v>1.5421043600000002</c:v>
                </c:pt>
                <c:pt idx="152">
                  <c:v>0.84282075999999995</c:v>
                </c:pt>
                <c:pt idx="153">
                  <c:v>0.67720095999999996</c:v>
                </c:pt>
                <c:pt idx="154">
                  <c:v>0.67352051999999996</c:v>
                </c:pt>
                <c:pt idx="155">
                  <c:v>0.72504667999999994</c:v>
                </c:pt>
                <c:pt idx="156">
                  <c:v>0.60727260000000005</c:v>
                </c:pt>
                <c:pt idx="157">
                  <c:v>0.52630292000000001</c:v>
                </c:pt>
                <c:pt idx="158">
                  <c:v>0.57414863999999999</c:v>
                </c:pt>
                <c:pt idx="159">
                  <c:v>0.49685940000000006</c:v>
                </c:pt>
                <c:pt idx="160">
                  <c:v>0.47845720000000003</c:v>
                </c:pt>
                <c:pt idx="161">
                  <c:v>0.53366380000000002</c:v>
                </c:pt>
                <c:pt idx="162">
                  <c:v>1.5678674399999997</c:v>
                </c:pt>
                <c:pt idx="163">
                  <c:v>1.38384544</c:v>
                </c:pt>
                <c:pt idx="164">
                  <c:v>1.2439887199999997</c:v>
                </c:pt>
                <c:pt idx="165">
                  <c:v>0.78761415999999995</c:v>
                </c:pt>
                <c:pt idx="166">
                  <c:v>0.49685940000000006</c:v>
                </c:pt>
                <c:pt idx="167">
                  <c:v>0.26131124</c:v>
                </c:pt>
                <c:pt idx="168">
                  <c:v>0.16561980000000001</c:v>
                </c:pt>
                <c:pt idx="169">
                  <c:v>0.11041319999999999</c:v>
                </c:pt>
                <c:pt idx="172">
                  <c:v>2.5763080000000008E-2</c:v>
                </c:pt>
                <c:pt idx="173">
                  <c:v>0.15825891999999997</c:v>
                </c:pt>
                <c:pt idx="174">
                  <c:v>4.5652376503759999</c:v>
                </c:pt>
                <c:pt idx="175">
                  <c:v>2.597077090964</c:v>
                </c:pt>
                <c:pt idx="176">
                  <c:v>1.023566432312</c:v>
                </c:pt>
                <c:pt idx="177">
                  <c:v>1.166783762076</c:v>
                </c:pt>
                <c:pt idx="178">
                  <c:v>0.67720095999999996</c:v>
                </c:pt>
                <c:pt idx="179">
                  <c:v>0.62199435999999986</c:v>
                </c:pt>
                <c:pt idx="180">
                  <c:v>0.62199435999999986</c:v>
                </c:pt>
                <c:pt idx="181">
                  <c:v>0.67720095999999996</c:v>
                </c:pt>
                <c:pt idx="182">
                  <c:v>0.62199435999999986</c:v>
                </c:pt>
                <c:pt idx="183">
                  <c:v>0.66615964000000005</c:v>
                </c:pt>
                <c:pt idx="184">
                  <c:v>0.68824227999999998</c:v>
                </c:pt>
                <c:pt idx="185">
                  <c:v>0.82809899999999992</c:v>
                </c:pt>
                <c:pt idx="186">
                  <c:v>1.65987844</c:v>
                </c:pt>
                <c:pt idx="187">
                  <c:v>1.0415645199999999</c:v>
                </c:pt>
                <c:pt idx="188">
                  <c:v>1.012121</c:v>
                </c:pt>
                <c:pt idx="189">
                  <c:v>0.7618510799999999</c:v>
                </c:pt>
                <c:pt idx="190">
                  <c:v>0.69560316</c:v>
                </c:pt>
                <c:pt idx="191">
                  <c:v>0.55574643999999995</c:v>
                </c:pt>
                <c:pt idx="192">
                  <c:v>0.57782908000000011</c:v>
                </c:pt>
                <c:pt idx="193">
                  <c:v>0.50053983999999996</c:v>
                </c:pt>
                <c:pt idx="194">
                  <c:v>0.36068311999999997</c:v>
                </c:pt>
                <c:pt idx="195">
                  <c:v>0.35700268000000002</c:v>
                </c:pt>
                <c:pt idx="196">
                  <c:v>0.2024242</c:v>
                </c:pt>
                <c:pt idx="197">
                  <c:v>0.53734424000000003</c:v>
                </c:pt>
                <c:pt idx="198">
                  <c:v>3.5405832799999999</c:v>
                </c:pt>
                <c:pt idx="199">
                  <c:v>3.7430074800000002</c:v>
                </c:pt>
                <c:pt idx="200">
                  <c:v>1.9763962800000001</c:v>
                </c:pt>
                <c:pt idx="201">
                  <c:v>1.16301904</c:v>
                </c:pt>
                <c:pt idx="202">
                  <c:v>0.73608800000000008</c:v>
                </c:pt>
                <c:pt idx="203">
                  <c:v>0.62567479999999998</c:v>
                </c:pt>
                <c:pt idx="204">
                  <c:v>0.56678775999999997</c:v>
                </c:pt>
                <c:pt idx="205">
                  <c:v>0.62199435999999986</c:v>
                </c:pt>
                <c:pt idx="206">
                  <c:v>0.60727260000000005</c:v>
                </c:pt>
                <c:pt idx="207">
                  <c:v>0.64775743999999991</c:v>
                </c:pt>
                <c:pt idx="208">
                  <c:v>0.72872712000000006</c:v>
                </c:pt>
                <c:pt idx="209">
                  <c:v>0.82809899999999992</c:v>
                </c:pt>
                <c:pt idx="210">
                  <c:v>1.7850133999999998</c:v>
                </c:pt>
                <c:pt idx="211">
                  <c:v>2.5174209600000004</c:v>
                </c:pt>
                <c:pt idx="212">
                  <c:v>2.2487488400000002</c:v>
                </c:pt>
                <c:pt idx="213">
                  <c:v>1.5384239199999996</c:v>
                </c:pt>
                <c:pt idx="214">
                  <c:v>0.97899703999999987</c:v>
                </c:pt>
                <c:pt idx="215">
                  <c:v>1.1188537599999999</c:v>
                </c:pt>
                <c:pt idx="216">
                  <c:v>0.50422027999999997</c:v>
                </c:pt>
                <c:pt idx="217">
                  <c:v>0.27971343999999998</c:v>
                </c:pt>
                <c:pt idx="218">
                  <c:v>0.30915695999999998</c:v>
                </c:pt>
                <c:pt idx="219">
                  <c:v>0.23186771999999997</c:v>
                </c:pt>
                <c:pt idx="220">
                  <c:v>0.25026991999999998</c:v>
                </c:pt>
                <c:pt idx="221">
                  <c:v>0.4011679600000001</c:v>
                </c:pt>
                <c:pt idx="222">
                  <c:v>1.1335755199999999</c:v>
                </c:pt>
                <c:pt idx="223">
                  <c:v>1.4280107200000001</c:v>
                </c:pt>
                <c:pt idx="224">
                  <c:v>0.94955351999999993</c:v>
                </c:pt>
                <c:pt idx="225">
                  <c:v>0.86490339999999999</c:v>
                </c:pt>
                <c:pt idx="226">
                  <c:v>0.62199435999999986</c:v>
                </c:pt>
                <c:pt idx="227">
                  <c:v>0.51526159999999999</c:v>
                </c:pt>
                <c:pt idx="228">
                  <c:v>0.46373543999999994</c:v>
                </c:pt>
                <c:pt idx="229">
                  <c:v>0.63671611999999989</c:v>
                </c:pt>
                <c:pt idx="230">
                  <c:v>0.53734424000000003</c:v>
                </c:pt>
                <c:pt idx="231">
                  <c:v>0.54102467999999992</c:v>
                </c:pt>
                <c:pt idx="232">
                  <c:v>0.60359215999999993</c:v>
                </c:pt>
                <c:pt idx="233">
                  <c:v>1.0194818799999998</c:v>
                </c:pt>
                <c:pt idx="234">
                  <c:v>1.8365395600000001</c:v>
                </c:pt>
                <c:pt idx="235">
                  <c:v>1.5715478799999998</c:v>
                </c:pt>
                <c:pt idx="236">
                  <c:v>1.4500933599999999</c:v>
                </c:pt>
                <c:pt idx="237">
                  <c:v>0.93851219999999991</c:v>
                </c:pt>
                <c:pt idx="238">
                  <c:v>0.88698604000000003</c:v>
                </c:pt>
                <c:pt idx="239">
                  <c:v>0.90906868000000007</c:v>
                </c:pt>
                <c:pt idx="240">
                  <c:v>0.64039656</c:v>
                </c:pt>
                <c:pt idx="241">
                  <c:v>0.30179607999999997</c:v>
                </c:pt>
                <c:pt idx="242">
                  <c:v>0.22450684000000001</c:v>
                </c:pt>
                <c:pt idx="243">
                  <c:v>0.22450684000000001</c:v>
                </c:pt>
                <c:pt idx="244">
                  <c:v>0.25395035999999993</c:v>
                </c:pt>
                <c:pt idx="245">
                  <c:v>0.39012664000000002</c:v>
                </c:pt>
                <c:pt idx="246">
                  <c:v>2.2818727999999999</c:v>
                </c:pt>
                <c:pt idx="247">
                  <c:v>3.9932773999999993</c:v>
                </c:pt>
                <c:pt idx="248">
                  <c:v>2.3481207199999994</c:v>
                </c:pt>
                <c:pt idx="249">
                  <c:v>1.4537738</c:v>
                </c:pt>
                <c:pt idx="250">
                  <c:v>1.4059280799999998</c:v>
                </c:pt>
                <c:pt idx="251">
                  <c:v>1.00476012</c:v>
                </c:pt>
                <c:pt idx="252">
                  <c:v>0.78025328000000005</c:v>
                </c:pt>
                <c:pt idx="253">
                  <c:v>0.68088140000000008</c:v>
                </c:pt>
                <c:pt idx="254">
                  <c:v>0.96427527999999996</c:v>
                </c:pt>
                <c:pt idx="255">
                  <c:v>0.65511831999999992</c:v>
                </c:pt>
                <c:pt idx="256">
                  <c:v>0.79865547999999997</c:v>
                </c:pt>
                <c:pt idx="257">
                  <c:v>0.89434692000000005</c:v>
                </c:pt>
                <c:pt idx="258">
                  <c:v>1.3544019199999999</c:v>
                </c:pt>
                <c:pt idx="259">
                  <c:v>1.9248701200000005</c:v>
                </c:pt>
                <c:pt idx="260">
                  <c:v>1.7555698799999997</c:v>
                </c:pt>
                <c:pt idx="261">
                  <c:v>1.24030828</c:v>
                </c:pt>
                <c:pt idx="262">
                  <c:v>0.85018164000000007</c:v>
                </c:pt>
                <c:pt idx="263">
                  <c:v>0.62199435999999986</c:v>
                </c:pt>
                <c:pt idx="264">
                  <c:v>0.48581808000000004</c:v>
                </c:pt>
                <c:pt idx="265">
                  <c:v>0.37908532</c:v>
                </c:pt>
                <c:pt idx="266">
                  <c:v>0.16561980000000001</c:v>
                </c:pt>
                <c:pt idx="267">
                  <c:v>0.12145452000000001</c:v>
                </c:pt>
                <c:pt idx="268">
                  <c:v>0.11041319999999999</c:v>
                </c:pt>
                <c:pt idx="269">
                  <c:v>0.18770244000000003</c:v>
                </c:pt>
                <c:pt idx="270">
                  <c:v>0.8023359200000002</c:v>
                </c:pt>
                <c:pt idx="271">
                  <c:v>2.8302583600000002</c:v>
                </c:pt>
                <c:pt idx="272">
                  <c:v>2.2450684000000001</c:v>
                </c:pt>
                <c:pt idx="273">
                  <c:v>1.3396801599999999</c:v>
                </c:pt>
                <c:pt idx="274">
                  <c:v>0.90170779999999995</c:v>
                </c:pt>
                <c:pt idx="275">
                  <c:v>0.69192271999999999</c:v>
                </c:pt>
                <c:pt idx="276">
                  <c:v>0.60359215999999993</c:v>
                </c:pt>
                <c:pt idx="277">
                  <c:v>0.53734424000000003</c:v>
                </c:pt>
                <c:pt idx="278">
                  <c:v>0.42325059999999998</c:v>
                </c:pt>
                <c:pt idx="279">
                  <c:v>0.47845720000000003</c:v>
                </c:pt>
                <c:pt idx="280">
                  <c:v>0.50422027999999997</c:v>
                </c:pt>
                <c:pt idx="281">
                  <c:v>0.56310732000000008</c:v>
                </c:pt>
                <c:pt idx="282">
                  <c:v>0.8023359200000002</c:v>
                </c:pt>
                <c:pt idx="283">
                  <c:v>0.92747087999999989</c:v>
                </c:pt>
                <c:pt idx="284">
                  <c:v>0.72136623999999994</c:v>
                </c:pt>
                <c:pt idx="285">
                  <c:v>0.52630292000000001</c:v>
                </c:pt>
                <c:pt idx="286">
                  <c:v>0.67352051999999996</c:v>
                </c:pt>
                <c:pt idx="287">
                  <c:v>0.72504667999999994</c:v>
                </c:pt>
                <c:pt idx="288">
                  <c:v>0.59255084000000002</c:v>
                </c:pt>
                <c:pt idx="289">
                  <c:v>0.41588971999999996</c:v>
                </c:pt>
                <c:pt idx="290">
                  <c:v>0.28707431999999999</c:v>
                </c:pt>
                <c:pt idx="291">
                  <c:v>0.18402200000000002</c:v>
                </c:pt>
                <c:pt idx="292">
                  <c:v>0.30547651999999997</c:v>
                </c:pt>
                <c:pt idx="293">
                  <c:v>0.96427527999999996</c:v>
                </c:pt>
                <c:pt idx="294">
                  <c:v>1.4316911600000002</c:v>
                </c:pt>
                <c:pt idx="295">
                  <c:v>1.1593385999999999</c:v>
                </c:pt>
                <c:pt idx="296">
                  <c:v>0.71400536000000003</c:v>
                </c:pt>
                <c:pt idx="297">
                  <c:v>0.54470511999999993</c:v>
                </c:pt>
                <c:pt idx="298">
                  <c:v>0.51894203999999988</c:v>
                </c:pt>
                <c:pt idx="299">
                  <c:v>0.43797235999999989</c:v>
                </c:pt>
                <c:pt idx="300">
                  <c:v>0.43429192</c:v>
                </c:pt>
                <c:pt idx="301">
                  <c:v>0.33860047999999998</c:v>
                </c:pt>
                <c:pt idx="302">
                  <c:v>0.33860047999999998</c:v>
                </c:pt>
                <c:pt idx="303">
                  <c:v>0.33492003999999997</c:v>
                </c:pt>
                <c:pt idx="304">
                  <c:v>0.34596136</c:v>
                </c:pt>
                <c:pt idx="305">
                  <c:v>0.42693103999999993</c:v>
                </c:pt>
                <c:pt idx="306">
                  <c:v>0.36804400000000004</c:v>
                </c:pt>
                <c:pt idx="307">
                  <c:v>0.54838556000000005</c:v>
                </c:pt>
                <c:pt idx="308">
                  <c:v>0.94219264000000003</c:v>
                </c:pt>
                <c:pt idx="309">
                  <c:v>0.9973992399999998</c:v>
                </c:pt>
                <c:pt idx="310">
                  <c:v>0.68824227999999998</c:v>
                </c:pt>
                <c:pt idx="311">
                  <c:v>0.46741588000000001</c:v>
                </c:pt>
                <c:pt idx="312">
                  <c:v>0.31651783999999994</c:v>
                </c:pt>
                <c:pt idx="313">
                  <c:v>0.27235255999999997</c:v>
                </c:pt>
                <c:pt idx="314">
                  <c:v>0.13985671999999999</c:v>
                </c:pt>
                <c:pt idx="315">
                  <c:v>6.2567479999999995E-2</c:v>
                </c:pt>
                <c:pt idx="316">
                  <c:v>6.9928359999999995E-2</c:v>
                </c:pt>
                <c:pt idx="317">
                  <c:v>0.19138288000000001</c:v>
                </c:pt>
                <c:pt idx="318">
                  <c:v>0.46005500000000005</c:v>
                </c:pt>
                <c:pt idx="319">
                  <c:v>1.3323192800000001</c:v>
                </c:pt>
                <c:pt idx="320">
                  <c:v>1.0084405599999999</c:v>
                </c:pt>
                <c:pt idx="321">
                  <c:v>1.2734322399999998</c:v>
                </c:pt>
                <c:pt idx="322">
                  <c:v>0.89066647999999993</c:v>
                </c:pt>
                <c:pt idx="323">
                  <c:v>0.63303567999999988</c:v>
                </c:pt>
                <c:pt idx="324">
                  <c:v>0.45269411999999998</c:v>
                </c:pt>
                <c:pt idx="325">
                  <c:v>0.57414863999999999</c:v>
                </c:pt>
                <c:pt idx="326">
                  <c:v>0.59255084000000002</c:v>
                </c:pt>
                <c:pt idx="327">
                  <c:v>0.62567479999999998</c:v>
                </c:pt>
                <c:pt idx="328">
                  <c:v>0.77657283999999993</c:v>
                </c:pt>
                <c:pt idx="329">
                  <c:v>0.92747087999999989</c:v>
                </c:pt>
                <c:pt idx="330">
                  <c:v>1.7739720800000001</c:v>
                </c:pt>
                <c:pt idx="331">
                  <c:v>1.8439004399999996</c:v>
                </c:pt>
                <c:pt idx="332">
                  <c:v>1.69668284</c:v>
                </c:pt>
                <c:pt idx="333">
                  <c:v>1.1777407999999998</c:v>
                </c:pt>
                <c:pt idx="334">
                  <c:v>1.0857298</c:v>
                </c:pt>
                <c:pt idx="335">
                  <c:v>1.3065561999999997</c:v>
                </c:pt>
                <c:pt idx="336">
                  <c:v>0.91274911999999997</c:v>
                </c:pt>
                <c:pt idx="337">
                  <c:v>0.43061147999999994</c:v>
                </c:pt>
                <c:pt idx="338">
                  <c:v>0.15825891999999997</c:v>
                </c:pt>
                <c:pt idx="339">
                  <c:v>0.30179607999999997</c:v>
                </c:pt>
                <c:pt idx="340">
                  <c:v>0.26867212000000001</c:v>
                </c:pt>
                <c:pt idx="341">
                  <c:v>0.25395035999999993</c:v>
                </c:pt>
                <c:pt idx="342">
                  <c:v>0.63303567999999988</c:v>
                </c:pt>
                <c:pt idx="343">
                  <c:v>1.2955148799999998</c:v>
                </c:pt>
                <c:pt idx="344">
                  <c:v>1.6488371200000005</c:v>
                </c:pt>
                <c:pt idx="345">
                  <c:v>1.5641870000000002</c:v>
                </c:pt>
                <c:pt idx="346">
                  <c:v>1.14829728</c:v>
                </c:pt>
                <c:pt idx="347">
                  <c:v>1.0342036400000001</c:v>
                </c:pt>
                <c:pt idx="348">
                  <c:v>0.64407700000000012</c:v>
                </c:pt>
                <c:pt idx="349">
                  <c:v>0.66247920000000005</c:v>
                </c:pt>
                <c:pt idx="350">
                  <c:v>0.59991171999999993</c:v>
                </c:pt>
                <c:pt idx="351">
                  <c:v>0.64407700000000012</c:v>
                </c:pt>
                <c:pt idx="352">
                  <c:v>0.61095303999999995</c:v>
                </c:pt>
                <c:pt idx="353">
                  <c:v>0.9973992399999998</c:v>
                </c:pt>
                <c:pt idx="354">
                  <c:v>2.0242420000000001</c:v>
                </c:pt>
                <c:pt idx="355">
                  <c:v>2.2929141200000003</c:v>
                </c:pt>
                <c:pt idx="356">
                  <c:v>2.2009031200000004</c:v>
                </c:pt>
                <c:pt idx="357">
                  <c:v>1.4611346800000002</c:v>
                </c:pt>
                <c:pt idx="358">
                  <c:v>0.7618510799999999</c:v>
                </c:pt>
                <c:pt idx="359">
                  <c:v>0.50422027999999997</c:v>
                </c:pt>
                <c:pt idx="360">
                  <c:v>0.41957015999999991</c:v>
                </c:pt>
                <c:pt idx="361">
                  <c:v>0.43061147999999994</c:v>
                </c:pt>
                <c:pt idx="362">
                  <c:v>0.26867212000000001</c:v>
                </c:pt>
                <c:pt idx="363">
                  <c:v>0.22450684000000001</c:v>
                </c:pt>
                <c:pt idx="364">
                  <c:v>0.25026991999999998</c:v>
                </c:pt>
                <c:pt idx="365">
                  <c:v>0.31283739999999999</c:v>
                </c:pt>
                <c:pt idx="366">
                  <c:v>0.86490339999999999</c:v>
                </c:pt>
                <c:pt idx="367">
                  <c:v>1.7334872400000001</c:v>
                </c:pt>
                <c:pt idx="368">
                  <c:v>1.5273825999999999</c:v>
                </c:pt>
                <c:pt idx="369">
                  <c:v>1.5126608399999999</c:v>
                </c:pt>
                <c:pt idx="370">
                  <c:v>1.6414762400000003</c:v>
                </c:pt>
                <c:pt idx="371">
                  <c:v>1.1004515600000002</c:v>
                </c:pt>
                <c:pt idx="372">
                  <c:v>0.75449019999999989</c:v>
                </c:pt>
                <c:pt idx="373">
                  <c:v>0.55942687999999996</c:v>
                </c:pt>
                <c:pt idx="374">
                  <c:v>0.66247920000000005</c:v>
                </c:pt>
                <c:pt idx="375">
                  <c:v>0.70664447999999991</c:v>
                </c:pt>
                <c:pt idx="376">
                  <c:v>0.78025328000000005</c:v>
                </c:pt>
                <c:pt idx="377">
                  <c:v>0.91642956000000009</c:v>
                </c:pt>
                <c:pt idx="378">
                  <c:v>2.24138796</c:v>
                </c:pt>
                <c:pt idx="379">
                  <c:v>1.6561979999999998</c:v>
                </c:pt>
                <c:pt idx="380">
                  <c:v>1.3359997199999998</c:v>
                </c:pt>
                <c:pt idx="381">
                  <c:v>0.89802736000000005</c:v>
                </c:pt>
                <c:pt idx="382">
                  <c:v>0.73976843999999986</c:v>
                </c:pt>
                <c:pt idx="383">
                  <c:v>0.48949851999999994</c:v>
                </c:pt>
                <c:pt idx="384">
                  <c:v>0.43797235999999989</c:v>
                </c:pt>
                <c:pt idx="385">
                  <c:v>0.42325059999999998</c:v>
                </c:pt>
                <c:pt idx="386">
                  <c:v>0.37908532</c:v>
                </c:pt>
                <c:pt idx="387">
                  <c:v>0.35332223999999995</c:v>
                </c:pt>
                <c:pt idx="388">
                  <c:v>0.27603299999999997</c:v>
                </c:pt>
                <c:pt idx="389">
                  <c:v>0.35332223999999995</c:v>
                </c:pt>
                <c:pt idx="390">
                  <c:v>0.84282075999999995</c:v>
                </c:pt>
                <c:pt idx="391">
                  <c:v>0.94955351999999993</c:v>
                </c:pt>
                <c:pt idx="392">
                  <c:v>0.98267747999999999</c:v>
                </c:pt>
                <c:pt idx="393">
                  <c:v>0.87226428000000011</c:v>
                </c:pt>
                <c:pt idx="394">
                  <c:v>0.79129459999999985</c:v>
                </c:pt>
                <c:pt idx="395">
                  <c:v>0.58312302489599999</c:v>
                </c:pt>
                <c:pt idx="396">
                  <c:v>0.53925806879999993</c:v>
                </c:pt>
                <c:pt idx="397">
                  <c:v>0.5299833599999999</c:v>
                </c:pt>
                <c:pt idx="398">
                  <c:v>0.64775743999999991</c:v>
                </c:pt>
                <c:pt idx="399">
                  <c:v>0.59623128000000003</c:v>
                </c:pt>
                <c:pt idx="400">
                  <c:v>0.64039656</c:v>
                </c:pt>
                <c:pt idx="401">
                  <c:v>0.67720095999999996</c:v>
                </c:pt>
                <c:pt idx="402">
                  <c:v>1.2734322399999998</c:v>
                </c:pt>
                <c:pt idx="403">
                  <c:v>1.1372559599999998</c:v>
                </c:pt>
                <c:pt idx="404">
                  <c:v>1.2476691599999998</c:v>
                </c:pt>
                <c:pt idx="405">
                  <c:v>0.83545988000000004</c:v>
                </c:pt>
                <c:pt idx="406">
                  <c:v>0.79497503999999997</c:v>
                </c:pt>
                <c:pt idx="407">
                  <c:v>0.75449019999999989</c:v>
                </c:pt>
                <c:pt idx="408">
                  <c:v>0.56678775999999997</c:v>
                </c:pt>
                <c:pt idx="409">
                  <c:v>0.47109632000000001</c:v>
                </c:pt>
                <c:pt idx="410">
                  <c:v>0.23186771999999997</c:v>
                </c:pt>
                <c:pt idx="411">
                  <c:v>0.16930023999999999</c:v>
                </c:pt>
                <c:pt idx="412">
                  <c:v>0.17666111999999998</c:v>
                </c:pt>
                <c:pt idx="413">
                  <c:v>0.23554816000000001</c:v>
                </c:pt>
                <c:pt idx="414">
                  <c:v>0.63671611999999989</c:v>
                </c:pt>
                <c:pt idx="415">
                  <c:v>0.90170779999999995</c:v>
                </c:pt>
                <c:pt idx="416">
                  <c:v>1.0710080399999999</c:v>
                </c:pt>
                <c:pt idx="417">
                  <c:v>0.86858384</c:v>
                </c:pt>
                <c:pt idx="418">
                  <c:v>0.68824227999999998</c:v>
                </c:pt>
                <c:pt idx="419">
                  <c:v>0.52262248</c:v>
                </c:pt>
                <c:pt idx="420">
                  <c:v>0.60359215999999993</c:v>
                </c:pt>
                <c:pt idx="421">
                  <c:v>0.57782908000000011</c:v>
                </c:pt>
                <c:pt idx="422">
                  <c:v>0.57782908000000011</c:v>
                </c:pt>
                <c:pt idx="423">
                  <c:v>0.54470511999999993</c:v>
                </c:pt>
                <c:pt idx="424">
                  <c:v>0.54838556000000005</c:v>
                </c:pt>
                <c:pt idx="425">
                  <c:v>0.74344887999999998</c:v>
                </c:pt>
                <c:pt idx="426">
                  <c:v>1.5384239199999996</c:v>
                </c:pt>
                <c:pt idx="427">
                  <c:v>1.44641292</c:v>
                </c:pt>
                <c:pt idx="428">
                  <c:v>1.1335755199999999</c:v>
                </c:pt>
                <c:pt idx="429">
                  <c:v>0.85754251999999997</c:v>
                </c:pt>
                <c:pt idx="430">
                  <c:v>0.76553152000000002</c:v>
                </c:pt>
                <c:pt idx="431">
                  <c:v>0.59255084000000002</c:v>
                </c:pt>
                <c:pt idx="432">
                  <c:v>0.54470511999999993</c:v>
                </c:pt>
                <c:pt idx="433">
                  <c:v>0.54102467999999992</c:v>
                </c:pt>
                <c:pt idx="434">
                  <c:v>0.31283739999999999</c:v>
                </c:pt>
                <c:pt idx="435">
                  <c:v>0.19138288000000001</c:v>
                </c:pt>
                <c:pt idx="436">
                  <c:v>0.15089803999999998</c:v>
                </c:pt>
                <c:pt idx="437">
                  <c:v>0.20978507999999996</c:v>
                </c:pt>
                <c:pt idx="438">
                  <c:v>0.79865547999999997</c:v>
                </c:pt>
                <c:pt idx="439">
                  <c:v>0.79497503999999997</c:v>
                </c:pt>
                <c:pt idx="440">
                  <c:v>0.87962515999999991</c:v>
                </c:pt>
                <c:pt idx="441">
                  <c:v>0.71400536000000003</c:v>
                </c:pt>
                <c:pt idx="442">
                  <c:v>0.60727260000000005</c:v>
                </c:pt>
                <c:pt idx="443">
                  <c:v>0.69928360000000001</c:v>
                </c:pt>
                <c:pt idx="444">
                  <c:v>0.56310732000000008</c:v>
                </c:pt>
                <c:pt idx="445">
                  <c:v>0.50422027999999997</c:v>
                </c:pt>
                <c:pt idx="446">
                  <c:v>0.44165279999999996</c:v>
                </c:pt>
                <c:pt idx="447">
                  <c:v>0.39380707999999998</c:v>
                </c:pt>
                <c:pt idx="448">
                  <c:v>0.40852884</c:v>
                </c:pt>
                <c:pt idx="449">
                  <c:v>0.48213763999999998</c:v>
                </c:pt>
                <c:pt idx="450">
                  <c:v>0.71400536000000003</c:v>
                </c:pt>
                <c:pt idx="451">
                  <c:v>1.2439887199999997</c:v>
                </c:pt>
                <c:pt idx="452">
                  <c:v>1.14829728</c:v>
                </c:pt>
                <c:pt idx="453">
                  <c:v>0.7508097600000001</c:v>
                </c:pt>
                <c:pt idx="454">
                  <c:v>0.54102467999999992</c:v>
                </c:pt>
                <c:pt idx="455">
                  <c:v>0.39012664000000002</c:v>
                </c:pt>
                <c:pt idx="456">
                  <c:v>0.36068311999999997</c:v>
                </c:pt>
                <c:pt idx="457">
                  <c:v>0.21714596</c:v>
                </c:pt>
                <c:pt idx="458">
                  <c:v>0.18034155999999998</c:v>
                </c:pt>
                <c:pt idx="459">
                  <c:v>7.7289239999999995E-2</c:v>
                </c:pt>
                <c:pt idx="460">
                  <c:v>0.26867212000000001</c:v>
                </c:pt>
                <c:pt idx="461">
                  <c:v>0.18770244000000003</c:v>
                </c:pt>
                <c:pt idx="462">
                  <c:v>0.28339387999999999</c:v>
                </c:pt>
                <c:pt idx="463">
                  <c:v>0.27971343999999998</c:v>
                </c:pt>
                <c:pt idx="464">
                  <c:v>0.26867212000000001</c:v>
                </c:pt>
                <c:pt idx="465">
                  <c:v>0.27235255999999997</c:v>
                </c:pt>
                <c:pt idx="466">
                  <c:v>0.27603299999999997</c:v>
                </c:pt>
                <c:pt idx="467">
                  <c:v>0.35700268000000002</c:v>
                </c:pt>
                <c:pt idx="468">
                  <c:v>0.28707431999999999</c:v>
                </c:pt>
                <c:pt idx="469">
                  <c:v>0.22450684000000001</c:v>
                </c:pt>
                <c:pt idx="470">
                  <c:v>0.23186771999999997</c:v>
                </c:pt>
                <c:pt idx="471">
                  <c:v>0.19138288000000001</c:v>
                </c:pt>
                <c:pt idx="472">
                  <c:v>0.18770244000000003</c:v>
                </c:pt>
                <c:pt idx="473">
                  <c:v>0.22450684000000001</c:v>
                </c:pt>
                <c:pt idx="474">
                  <c:v>0.32755915999999996</c:v>
                </c:pt>
                <c:pt idx="475">
                  <c:v>0.59991171999999993</c:v>
                </c:pt>
                <c:pt idx="476">
                  <c:v>0.53366380000000002</c:v>
                </c:pt>
                <c:pt idx="477">
                  <c:v>0.51526159999999999</c:v>
                </c:pt>
                <c:pt idx="478">
                  <c:v>0.39380707999999998</c:v>
                </c:pt>
                <c:pt idx="479">
                  <c:v>0.33860047999999998</c:v>
                </c:pt>
                <c:pt idx="480">
                  <c:v>0.33123960000000002</c:v>
                </c:pt>
                <c:pt idx="481">
                  <c:v>0.31283739999999999</c:v>
                </c:pt>
                <c:pt idx="482">
                  <c:v>0.18770244000000003</c:v>
                </c:pt>
                <c:pt idx="483">
                  <c:v>0.14353716</c:v>
                </c:pt>
                <c:pt idx="484">
                  <c:v>0.19138288000000001</c:v>
                </c:pt>
                <c:pt idx="485">
                  <c:v>0.38644619999999996</c:v>
                </c:pt>
                <c:pt idx="486">
                  <c:v>1.7408481200000001</c:v>
                </c:pt>
                <c:pt idx="487">
                  <c:v>4.0448035600000001</c:v>
                </c:pt>
                <c:pt idx="488">
                  <c:v>2.5468644799999995</c:v>
                </c:pt>
                <c:pt idx="489">
                  <c:v>2.0794485999999996</c:v>
                </c:pt>
                <c:pt idx="490">
                  <c:v>1.00476012</c:v>
                </c:pt>
                <c:pt idx="491">
                  <c:v>0.82441856000000024</c:v>
                </c:pt>
                <c:pt idx="492">
                  <c:v>0.71400536000000003</c:v>
                </c:pt>
                <c:pt idx="493">
                  <c:v>0.55942687999999996</c:v>
                </c:pt>
                <c:pt idx="494">
                  <c:v>0.65879875999999993</c:v>
                </c:pt>
                <c:pt idx="495">
                  <c:v>0.65143788000000002</c:v>
                </c:pt>
                <c:pt idx="496">
                  <c:v>0.72504667999999994</c:v>
                </c:pt>
                <c:pt idx="497">
                  <c:v>0.71768579999999993</c:v>
                </c:pt>
                <c:pt idx="498">
                  <c:v>1.2292669599999999</c:v>
                </c:pt>
                <c:pt idx="499">
                  <c:v>1.6561979999999998</c:v>
                </c:pt>
                <c:pt idx="500">
                  <c:v>1.80709604</c:v>
                </c:pt>
                <c:pt idx="501">
                  <c:v>0.96059483999999984</c:v>
                </c:pt>
                <c:pt idx="502">
                  <c:v>0.71400536000000003</c:v>
                </c:pt>
                <c:pt idx="503">
                  <c:v>0.48213763999999998</c:v>
                </c:pt>
                <c:pt idx="504">
                  <c:v>0.43797235999999989</c:v>
                </c:pt>
                <c:pt idx="505">
                  <c:v>0.4011679600000001</c:v>
                </c:pt>
                <c:pt idx="506">
                  <c:v>0.26131124</c:v>
                </c:pt>
                <c:pt idx="507">
                  <c:v>0.19506332000000001</c:v>
                </c:pt>
                <c:pt idx="508">
                  <c:v>0.25763079999999999</c:v>
                </c:pt>
                <c:pt idx="509">
                  <c:v>0.31651783999999994</c:v>
                </c:pt>
                <c:pt idx="510">
                  <c:v>0.89066647999999993</c:v>
                </c:pt>
                <c:pt idx="511">
                  <c:v>1.4795368799999997</c:v>
                </c:pt>
                <c:pt idx="512">
                  <c:v>1.5273825999999999</c:v>
                </c:pt>
                <c:pt idx="513">
                  <c:v>1.0268427600000001</c:v>
                </c:pt>
                <c:pt idx="514">
                  <c:v>0.72136623999999994</c:v>
                </c:pt>
                <c:pt idx="515">
                  <c:v>0.65511831999999992</c:v>
                </c:pt>
                <c:pt idx="516">
                  <c:v>0.68088140000000008</c:v>
                </c:pt>
                <c:pt idx="517">
                  <c:v>0.7029640399999999</c:v>
                </c:pt>
                <c:pt idx="518">
                  <c:v>0.73240756000000007</c:v>
                </c:pt>
                <c:pt idx="519">
                  <c:v>0.59623128000000003</c:v>
                </c:pt>
                <c:pt idx="520">
                  <c:v>0.64407700000000012</c:v>
                </c:pt>
                <c:pt idx="521">
                  <c:v>0.79865547999999997</c:v>
                </c:pt>
                <c:pt idx="522">
                  <c:v>1.5273825999999999</c:v>
                </c:pt>
                <c:pt idx="523">
                  <c:v>1.8549417599999998</c:v>
                </c:pt>
                <c:pt idx="524">
                  <c:v>1.8328591200000002</c:v>
                </c:pt>
                <c:pt idx="525">
                  <c:v>1.3875258800000001</c:v>
                </c:pt>
                <c:pt idx="526">
                  <c:v>0.78025328000000005</c:v>
                </c:pt>
                <c:pt idx="527">
                  <c:v>0.7508097600000001</c:v>
                </c:pt>
                <c:pt idx="528">
                  <c:v>0.64407700000000012</c:v>
                </c:pt>
                <c:pt idx="529">
                  <c:v>0.45269411999999998</c:v>
                </c:pt>
                <c:pt idx="530">
                  <c:v>0.24290904000000002</c:v>
                </c:pt>
                <c:pt idx="531">
                  <c:v>0.2024242</c:v>
                </c:pt>
                <c:pt idx="532">
                  <c:v>0.25026991999999998</c:v>
                </c:pt>
                <c:pt idx="533">
                  <c:v>0.55942687999999996</c:v>
                </c:pt>
                <c:pt idx="534">
                  <c:v>1.0562862800000001</c:v>
                </c:pt>
                <c:pt idx="535">
                  <c:v>2.1677791599999998</c:v>
                </c:pt>
                <c:pt idx="536">
                  <c:v>1.4022476400000001</c:v>
                </c:pt>
                <c:pt idx="537">
                  <c:v>0.97163616000000008</c:v>
                </c:pt>
                <c:pt idx="538">
                  <c:v>1.0010796799999999</c:v>
                </c:pt>
                <c:pt idx="539">
                  <c:v>0.79865547999999997</c:v>
                </c:pt>
                <c:pt idx="540">
                  <c:v>0.69928360000000001</c:v>
                </c:pt>
                <c:pt idx="541">
                  <c:v>0.58518996000000001</c:v>
                </c:pt>
                <c:pt idx="542">
                  <c:v>0.68456183999999998</c:v>
                </c:pt>
                <c:pt idx="543">
                  <c:v>0.8023359200000002</c:v>
                </c:pt>
                <c:pt idx="544">
                  <c:v>0.86490339999999999</c:v>
                </c:pt>
                <c:pt idx="545">
                  <c:v>1.2292669599999999</c:v>
                </c:pt>
                <c:pt idx="546">
                  <c:v>2.3554815999999996</c:v>
                </c:pt>
                <c:pt idx="547">
                  <c:v>2.8597018799999994</c:v>
                </c:pt>
                <c:pt idx="548">
                  <c:v>2.05000508</c:v>
                </c:pt>
                <c:pt idx="549">
                  <c:v>1.16301904</c:v>
                </c:pt>
                <c:pt idx="550">
                  <c:v>1.0305232</c:v>
                </c:pt>
                <c:pt idx="551">
                  <c:v>0.65143788000000002</c:v>
                </c:pt>
                <c:pt idx="552">
                  <c:v>0.71768579999999993</c:v>
                </c:pt>
                <c:pt idx="553">
                  <c:v>0.61095303999999995</c:v>
                </c:pt>
                <c:pt idx="554">
                  <c:v>0.39380707999999998</c:v>
                </c:pt>
                <c:pt idx="555">
                  <c:v>0.25026991999999998</c:v>
                </c:pt>
                <c:pt idx="556">
                  <c:v>0.18402200000000002</c:v>
                </c:pt>
                <c:pt idx="557">
                  <c:v>0.24658948</c:v>
                </c:pt>
                <c:pt idx="558">
                  <c:v>0.58518996000000001</c:v>
                </c:pt>
                <c:pt idx="559">
                  <c:v>0.96059483999999984</c:v>
                </c:pt>
                <c:pt idx="560">
                  <c:v>1.1041319999999999</c:v>
                </c:pt>
                <c:pt idx="561">
                  <c:v>0.69928360000000001</c:v>
                </c:pt>
                <c:pt idx="562">
                  <c:v>0.66247920000000005</c:v>
                </c:pt>
                <c:pt idx="563">
                  <c:v>0.63671611999999989</c:v>
                </c:pt>
                <c:pt idx="564">
                  <c:v>0.54838556000000005</c:v>
                </c:pt>
                <c:pt idx="565">
                  <c:v>0.57782908000000011</c:v>
                </c:pt>
                <c:pt idx="566">
                  <c:v>0.41220928000000012</c:v>
                </c:pt>
                <c:pt idx="567">
                  <c:v>0.42693103999999993</c:v>
                </c:pt>
                <c:pt idx="568">
                  <c:v>0.43429192</c:v>
                </c:pt>
                <c:pt idx="569">
                  <c:v>0.51158115999999998</c:v>
                </c:pt>
                <c:pt idx="570">
                  <c:v>0.72504667999999994</c:v>
                </c:pt>
                <c:pt idx="571">
                  <c:v>1.17037992</c:v>
                </c:pt>
                <c:pt idx="572">
                  <c:v>0.83545988000000004</c:v>
                </c:pt>
                <c:pt idx="573">
                  <c:v>0.63671611999999989</c:v>
                </c:pt>
                <c:pt idx="574">
                  <c:v>0.59255084000000002</c:v>
                </c:pt>
                <c:pt idx="575">
                  <c:v>0.51526159999999999</c:v>
                </c:pt>
                <c:pt idx="576">
                  <c:v>0.53734424000000003</c:v>
                </c:pt>
                <c:pt idx="577">
                  <c:v>0.55574643999999995</c:v>
                </c:pt>
                <c:pt idx="578">
                  <c:v>0.33492003999999997</c:v>
                </c:pt>
                <c:pt idx="579">
                  <c:v>0.30547651999999997</c:v>
                </c:pt>
                <c:pt idx="580">
                  <c:v>0.19558778269999999</c:v>
                </c:pt>
                <c:pt idx="581">
                  <c:v>0.212185831012</c:v>
                </c:pt>
                <c:pt idx="582">
                  <c:v>0.20372744380399999</c:v>
                </c:pt>
                <c:pt idx="583">
                  <c:v>0.24741132225199997</c:v>
                </c:pt>
                <c:pt idx="584">
                  <c:v>0.19814090392799999</c:v>
                </c:pt>
                <c:pt idx="585">
                  <c:v>0.16887846157600001</c:v>
                </c:pt>
                <c:pt idx="586">
                  <c:v>0.15979697587599997</c:v>
                </c:pt>
                <c:pt idx="587">
                  <c:v>0.14253313596799999</c:v>
                </c:pt>
                <c:pt idx="588">
                  <c:v>0.12762109721999998</c:v>
                </c:pt>
                <c:pt idx="589">
                  <c:v>0.17827830533599998</c:v>
                </c:pt>
                <c:pt idx="590">
                  <c:v>0.162381748888</c:v>
                </c:pt>
                <c:pt idx="591">
                  <c:v>0.15796816523999999</c:v>
                </c:pt>
                <c:pt idx="592">
                  <c:v>0.23800190934799997</c:v>
                </c:pt>
                <c:pt idx="593">
                  <c:v>0.30820924669999999</c:v>
                </c:pt>
                <c:pt idx="594">
                  <c:v>0.44510137228000002</c:v>
                </c:pt>
                <c:pt idx="595">
                  <c:v>0.94830879519199995</c:v>
                </c:pt>
                <c:pt idx="596">
                  <c:v>0.71185193455599993</c:v>
                </c:pt>
                <c:pt idx="597">
                  <c:v>0.37690870778399999</c:v>
                </c:pt>
                <c:pt idx="598">
                  <c:v>0.40947176872800001</c:v>
                </c:pt>
                <c:pt idx="599">
                  <c:v>0.50203520277200009</c:v>
                </c:pt>
                <c:pt idx="600">
                  <c:v>0.23494015131200002</c:v>
                </c:pt>
                <c:pt idx="601">
                  <c:v>0.16292903031599998</c:v>
                </c:pt>
                <c:pt idx="602">
                  <c:v>8.9058919076000012E-2</c:v>
                </c:pt>
                <c:pt idx="603">
                  <c:v>9.2181404371999981E-2</c:v>
                </c:pt>
                <c:pt idx="604">
                  <c:v>7.1904756279999996E-2</c:v>
                </c:pt>
                <c:pt idx="605">
                  <c:v>0.24425387277599997</c:v>
                </c:pt>
                <c:pt idx="606">
                  <c:v>0.77639433865999985</c:v>
                </c:pt>
                <c:pt idx="607">
                  <c:v>2.8811632617280001</c:v>
                </c:pt>
                <c:pt idx="608">
                  <c:v>2.1888846431800002</c:v>
                </c:pt>
                <c:pt idx="609">
                  <c:v>1.335808705164</c:v>
                </c:pt>
                <c:pt idx="610">
                  <c:v>0.56748704360000002</c:v>
                </c:pt>
                <c:pt idx="611">
                  <c:v>0.45295763950399998</c:v>
                </c:pt>
                <c:pt idx="612">
                  <c:v>0.36074642356799996</c:v>
                </c:pt>
                <c:pt idx="613">
                  <c:v>0.43986116180800006</c:v>
                </c:pt>
                <c:pt idx="614">
                  <c:v>0.285139144648</c:v>
                </c:pt>
                <c:pt idx="615">
                  <c:v>0.29850355837600001</c:v>
                </c:pt>
                <c:pt idx="616">
                  <c:v>0.41645393145199988</c:v>
                </c:pt>
                <c:pt idx="617">
                  <c:v>0.39716989802800001</c:v>
                </c:pt>
                <c:pt idx="618">
                  <c:v>0.65307125927199994</c:v>
                </c:pt>
                <c:pt idx="619">
                  <c:v>0.69581073681599992</c:v>
                </c:pt>
                <c:pt idx="620">
                  <c:v>0.66163785141599984</c:v>
                </c:pt>
                <c:pt idx="621">
                  <c:v>0.50432333232000004</c:v>
                </c:pt>
                <c:pt idx="622">
                  <c:v>0.41544070631999991</c:v>
                </c:pt>
                <c:pt idx="623">
                  <c:v>0.26896103453999998</c:v>
                </c:pt>
                <c:pt idx="624">
                  <c:v>0.297640127152</c:v>
                </c:pt>
                <c:pt idx="625">
                  <c:v>0.154738211096</c:v>
                </c:pt>
                <c:pt idx="626">
                  <c:v>0.109428314256</c:v>
                </c:pt>
                <c:pt idx="627">
                  <c:v>9.6737789092000009E-2</c:v>
                </c:pt>
                <c:pt idx="628">
                  <c:v>0.179308092448</c:v>
                </c:pt>
                <c:pt idx="629">
                  <c:v>0.20326334032000001</c:v>
                </c:pt>
                <c:pt idx="630">
                  <c:v>0.57452146857199993</c:v>
                </c:pt>
                <c:pt idx="631">
                  <c:v>1.2003593120639999</c:v>
                </c:pt>
                <c:pt idx="632">
                  <c:v>0.83530530151999982</c:v>
                </c:pt>
                <c:pt idx="633">
                  <c:v>0.45226498069599996</c:v>
                </c:pt>
                <c:pt idx="634">
                  <c:v>0.25857520090399999</c:v>
                </c:pt>
                <c:pt idx="635">
                  <c:v>0.24990077186799997</c:v>
                </c:pt>
                <c:pt idx="636">
                  <c:v>0.31242224636799998</c:v>
                </c:pt>
                <c:pt idx="637">
                  <c:v>0.20389711208799999</c:v>
                </c:pt>
                <c:pt idx="638">
                  <c:v>0.21407205651200001</c:v>
                </c:pt>
                <c:pt idx="639">
                  <c:v>0.28224742294000005</c:v>
                </c:pt>
                <c:pt idx="640">
                  <c:v>0.69971053103999992</c:v>
                </c:pt>
                <c:pt idx="641">
                  <c:v>0.42411881579599991</c:v>
                </c:pt>
                <c:pt idx="642">
                  <c:v>0.56079305932799994</c:v>
                </c:pt>
                <c:pt idx="643">
                  <c:v>0.78501834566799999</c:v>
                </c:pt>
                <c:pt idx="644">
                  <c:v>0.57275485737200005</c:v>
                </c:pt>
                <c:pt idx="645">
                  <c:v>0.54408459781600005</c:v>
                </c:pt>
                <c:pt idx="646">
                  <c:v>0.39682761710799991</c:v>
                </c:pt>
                <c:pt idx="647">
                  <c:v>0.30330506039999999</c:v>
                </c:pt>
                <c:pt idx="648">
                  <c:v>0.20409732802400005</c:v>
                </c:pt>
                <c:pt idx="649">
                  <c:v>0.109779428232</c:v>
                </c:pt>
                <c:pt idx="650">
                  <c:v>0.12770096276799997</c:v>
                </c:pt>
                <c:pt idx="651">
                  <c:v>2.46773502E-2</c:v>
                </c:pt>
                <c:pt idx="652">
                  <c:v>0.10536842089200001</c:v>
                </c:pt>
                <c:pt idx="653">
                  <c:v>0.35234545122400007</c:v>
                </c:pt>
                <c:pt idx="654">
                  <c:v>1.0030012377239999</c:v>
                </c:pt>
                <c:pt idx="655">
                  <c:v>3.1003603309399996</c:v>
                </c:pt>
                <c:pt idx="656">
                  <c:v>1.2904458099880001</c:v>
                </c:pt>
                <c:pt idx="657">
                  <c:v>0.86744952839199985</c:v>
                </c:pt>
                <c:pt idx="658">
                  <c:v>0.77657283999999993</c:v>
                </c:pt>
                <c:pt idx="659">
                  <c:v>0.75449019999999989</c:v>
                </c:pt>
                <c:pt idx="660">
                  <c:v>0.87594471999999979</c:v>
                </c:pt>
                <c:pt idx="661">
                  <c:v>0.61095303999999995</c:v>
                </c:pt>
                <c:pt idx="662">
                  <c:v>0.63303567999999988</c:v>
                </c:pt>
                <c:pt idx="663">
                  <c:v>0.60359215999999993</c:v>
                </c:pt>
                <c:pt idx="664">
                  <c:v>0.75449019999999989</c:v>
                </c:pt>
                <c:pt idx="665">
                  <c:v>0.91642956000000009</c:v>
                </c:pt>
                <c:pt idx="666">
                  <c:v>1.0378840799999998</c:v>
                </c:pt>
                <c:pt idx="667">
                  <c:v>1.2881540000000002</c:v>
                </c:pt>
                <c:pt idx="668">
                  <c:v>1.5936305199999998</c:v>
                </c:pt>
                <c:pt idx="669">
                  <c:v>0.74712931999999999</c:v>
                </c:pt>
                <c:pt idx="670">
                  <c:v>0.64407700000000012</c:v>
                </c:pt>
                <c:pt idx="671">
                  <c:v>0.38644619999999996</c:v>
                </c:pt>
                <c:pt idx="672">
                  <c:v>0.27235255999999997</c:v>
                </c:pt>
                <c:pt idx="673">
                  <c:v>0.20978507999999996</c:v>
                </c:pt>
                <c:pt idx="674">
                  <c:v>0.11409364</c:v>
                </c:pt>
                <c:pt idx="675">
                  <c:v>0.1288154</c:v>
                </c:pt>
                <c:pt idx="676">
                  <c:v>0.17298068</c:v>
                </c:pt>
                <c:pt idx="677">
                  <c:v>0.27235255999999997</c:v>
                </c:pt>
                <c:pt idx="678">
                  <c:v>0.83914031999999983</c:v>
                </c:pt>
                <c:pt idx="679">
                  <c:v>4.0816079599999995</c:v>
                </c:pt>
                <c:pt idx="680">
                  <c:v>2.4622143599999999</c:v>
                </c:pt>
                <c:pt idx="681">
                  <c:v>1.3359997199999998</c:v>
                </c:pt>
                <c:pt idx="682">
                  <c:v>0.96795571999999996</c:v>
                </c:pt>
                <c:pt idx="683">
                  <c:v>0.72504667999999994</c:v>
                </c:pt>
                <c:pt idx="684">
                  <c:v>0.63671611999999989</c:v>
                </c:pt>
                <c:pt idx="685">
                  <c:v>0.58150952</c:v>
                </c:pt>
                <c:pt idx="686">
                  <c:v>0.62935524000000009</c:v>
                </c:pt>
                <c:pt idx="687">
                  <c:v>0.70664447999999991</c:v>
                </c:pt>
                <c:pt idx="688">
                  <c:v>0.80601635999999988</c:v>
                </c:pt>
                <c:pt idx="689">
                  <c:v>0.97531659999999976</c:v>
                </c:pt>
                <c:pt idx="690">
                  <c:v>1.0194818799999998</c:v>
                </c:pt>
                <c:pt idx="691">
                  <c:v>1.0378840799999998</c:v>
                </c:pt>
                <c:pt idx="692">
                  <c:v>0.96427527999999996</c:v>
                </c:pt>
                <c:pt idx="693">
                  <c:v>0.89802736000000005</c:v>
                </c:pt>
                <c:pt idx="694">
                  <c:v>1.2219060799999999</c:v>
                </c:pt>
                <c:pt idx="695">
                  <c:v>1.0342036400000001</c:v>
                </c:pt>
                <c:pt idx="696">
                  <c:v>0.67720095999999996</c:v>
                </c:pt>
                <c:pt idx="697">
                  <c:v>0.47109632000000001</c:v>
                </c:pt>
                <c:pt idx="698">
                  <c:v>0.32019828</c:v>
                </c:pt>
                <c:pt idx="699">
                  <c:v>0.20978507999999996</c:v>
                </c:pt>
                <c:pt idx="700">
                  <c:v>0.15825891999999997</c:v>
                </c:pt>
                <c:pt idx="701">
                  <c:v>0.29443519999999995</c:v>
                </c:pt>
                <c:pt idx="702">
                  <c:v>0.93483176000000001</c:v>
                </c:pt>
                <c:pt idx="703">
                  <c:v>1.4132889599999998</c:v>
                </c:pt>
                <c:pt idx="704">
                  <c:v>1.7445285600000002</c:v>
                </c:pt>
                <c:pt idx="706">
                  <c:v>1.02316232</c:v>
                </c:pt>
                <c:pt idx="707">
                  <c:v>0.67352051999999996</c:v>
                </c:pt>
                <c:pt idx="708">
                  <c:v>0.55942687999999996</c:v>
                </c:pt>
                <c:pt idx="709">
                  <c:v>0.53366380000000002</c:v>
                </c:pt>
                <c:pt idx="710">
                  <c:v>0.51894203999999988</c:v>
                </c:pt>
                <c:pt idx="711">
                  <c:v>0.51526159999999999</c:v>
                </c:pt>
                <c:pt idx="712">
                  <c:v>0.58887039999999991</c:v>
                </c:pt>
                <c:pt idx="713">
                  <c:v>0.69560316</c:v>
                </c:pt>
                <c:pt idx="714">
                  <c:v>1.0194818799999998</c:v>
                </c:pt>
                <c:pt idx="715">
                  <c:v>1.3948867600000001</c:v>
                </c:pt>
                <c:pt idx="716">
                  <c:v>1.6451566799999997</c:v>
                </c:pt>
                <c:pt idx="717">
                  <c:v>1.5237021599999998</c:v>
                </c:pt>
                <c:pt idx="718">
                  <c:v>1.6782806399999997</c:v>
                </c:pt>
                <c:pt idx="719">
                  <c:v>0.78025328000000005</c:v>
                </c:pt>
                <c:pt idx="720">
                  <c:v>0.60727260000000005</c:v>
                </c:pt>
                <c:pt idx="721">
                  <c:v>0.56310732000000008</c:v>
                </c:pt>
                <c:pt idx="722">
                  <c:v>0.57782908000000011</c:v>
                </c:pt>
                <c:pt idx="723">
                  <c:v>0.27603299999999997</c:v>
                </c:pt>
                <c:pt idx="724">
                  <c:v>0.18770244000000003</c:v>
                </c:pt>
                <c:pt idx="725">
                  <c:v>0.18402200000000002</c:v>
                </c:pt>
                <c:pt idx="726">
                  <c:v>0.59623128000000003</c:v>
                </c:pt>
                <c:pt idx="727">
                  <c:v>1.2734322399999998</c:v>
                </c:pt>
                <c:pt idx="728">
                  <c:v>1.5237021599999998</c:v>
                </c:pt>
                <c:pt idx="729">
                  <c:v>1.1188537599999999</c:v>
                </c:pt>
                <c:pt idx="730">
                  <c:v>0.83177943999999993</c:v>
                </c:pt>
                <c:pt idx="731">
                  <c:v>0.56310732000000008</c:v>
                </c:pt>
                <c:pt idx="732">
                  <c:v>0.51158115999999998</c:v>
                </c:pt>
                <c:pt idx="733">
                  <c:v>0.45637455999999998</c:v>
                </c:pt>
                <c:pt idx="734">
                  <c:v>0.39380707999999998</c:v>
                </c:pt>
                <c:pt idx="735">
                  <c:v>0.36068311999999997</c:v>
                </c:pt>
                <c:pt idx="736">
                  <c:v>0.41957015999999991</c:v>
                </c:pt>
                <c:pt idx="737">
                  <c:v>0.46005500000000005</c:v>
                </c:pt>
                <c:pt idx="738">
                  <c:v>0.96059483999999984</c:v>
                </c:pt>
                <c:pt idx="739">
                  <c:v>0.79129459999999985</c:v>
                </c:pt>
                <c:pt idx="740">
                  <c:v>0.83914031999999983</c:v>
                </c:pt>
                <c:pt idx="741">
                  <c:v>0.55942687999999996</c:v>
                </c:pt>
                <c:pt idx="742">
                  <c:v>0.54838556000000005</c:v>
                </c:pt>
                <c:pt idx="743">
                  <c:v>0.50790071999999986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01-4D35-B878-92B91F35EDE9}"/>
            </c:ext>
          </c:extLst>
        </c:ser>
        <c:marker val="1"/>
        <c:axId val="160220672"/>
        <c:axId val="160222208"/>
      </c:lineChart>
      <c:catAx>
        <c:axId val="160220672"/>
        <c:scaling>
          <c:orientation val="minMax"/>
        </c:scaling>
        <c:axPos val="b"/>
        <c:numFmt formatCode="dd/mm/yyyy" sourceLinked="0"/>
        <c:tickLblPos val="nextTo"/>
        <c:crossAx val="160222208"/>
        <c:crosses val="autoZero"/>
        <c:lblAlgn val="ctr"/>
        <c:lblOffset val="100"/>
        <c:tickLblSkip val="24"/>
        <c:tickMarkSkip val="24"/>
        <c:noMultiLvlLbl val="1"/>
      </c:catAx>
      <c:valAx>
        <c:axId val="160222208"/>
        <c:scaling>
          <c:orientation val="minMax"/>
          <c:max val="200"/>
          <c:min val="0"/>
        </c:scaling>
        <c:axPos val="l"/>
        <c:majorGridlines/>
        <c:numFmt formatCode="0" sourceLinked="1"/>
        <c:tickLblPos val="nextTo"/>
        <c:crossAx val="160220672"/>
        <c:crosses val="autoZero"/>
        <c:crossBetween val="midCat"/>
        <c:majorUnit val="40"/>
      </c:valAx>
      <c:spPr>
        <a:gradFill>
          <a:gsLst>
            <a:gs pos="20000">
              <a:srgbClr val="80F200"/>
            </a:gs>
            <a:gs pos="20000">
              <a:srgbClr val="00E400"/>
            </a:gs>
            <a:gs pos="20000">
              <a:srgbClr val="FFFF00"/>
            </a:gs>
            <a:gs pos="40000">
              <a:srgbClr val="FFFF00"/>
            </a:gs>
            <a:gs pos="60000">
              <a:srgbClr val="FF7E00"/>
            </a:gs>
            <a:gs pos="40000">
              <a:srgbClr val="FF7E00"/>
            </a:gs>
            <a:gs pos="99000">
              <a:srgbClr val="FF0000"/>
            </a:gs>
            <a:gs pos="60000">
              <a:srgbClr val="FF0000"/>
            </a:gs>
          </a:gsLst>
          <a:lin ang="16200000" scaled="0"/>
        </a:gradFill>
      </c:spPr>
    </c:plotArea>
    <c:legend>
      <c:legendPos val="r"/>
      <c:layout>
        <c:manualLayout>
          <c:xMode val="edge"/>
          <c:yMode val="edge"/>
          <c:x val="0.79959593992819533"/>
          <c:y val="0.42963130721513065"/>
          <c:w val="0.17905213978839557"/>
          <c:h val="0.12781735061698721"/>
        </c:manualLayout>
      </c:layout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</c:chart>
  <c:spPr>
    <a:gradFill>
      <a:gsLst>
        <a:gs pos="0">
          <a:srgbClr val="4F81BD">
            <a:lumMod val="5000"/>
            <a:lumOff val="95000"/>
          </a:srgbClr>
        </a:gs>
        <a:gs pos="74000">
          <a:srgbClr val="4F81BD">
            <a:lumMod val="45000"/>
            <a:lumOff val="55000"/>
          </a:srgbClr>
        </a:gs>
        <a:gs pos="83000">
          <a:srgbClr val="4F81BD">
            <a:lumMod val="45000"/>
            <a:lumOff val="55000"/>
          </a:srgbClr>
        </a:gs>
        <a:gs pos="100000">
          <a:srgbClr val="4F81BD">
            <a:lumMod val="30000"/>
            <a:lumOff val="70000"/>
          </a:srgbClr>
        </a:gs>
      </a:gsLst>
      <a:lin ang="5400000" scaled="1"/>
    </a:gradFill>
    <a:ln>
      <a:solidFill>
        <a:sysClr val="windowText" lastClr="000000"/>
      </a:solidFill>
    </a:ln>
  </c:spPr>
  <c:printSettings>
    <c:headerFooter/>
    <c:pageMargins b="0.78740157480314954" l="0.51181102362204722" r="0.51181102362204722" t="0.78740157480314954" header="0.31496062992127016" footer="0.31496062992127016"/>
    <c:pageSetup paperSize="9" orientation="landscape"/>
  </c:printSettings>
  <c:userShapes r:id="rId2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1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3.bin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9.bin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>
    <tabColor indexed="29"/>
  </sheetPr>
  <sheetViews>
    <sheetView zoomScale="90" workbookViewId="0"/>
  </sheetViews>
  <pageMargins left="0.78740157499999996" right="0.78740157499999996" top="0.984251969" bottom="0.984251969" header="0.5" footer="0.5"/>
  <pageSetup paperSize="9" orientation="landscape" r:id="rId1"/>
  <headerFooter alignWithMargins="0">
    <oddHeader>&amp;A</oddHeader>
    <oddFooter>Page &amp;P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0" workbookViewId="0"/>
  </sheetViews>
  <pageMargins left="0.511811024" right="0.511811024" top="0.78740157499999996" bottom="0.78740157499999996" header="0.31496062000000002" footer="0.31496062000000002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tif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47625</xdr:rowOff>
    </xdr:from>
    <xdr:to>
      <xdr:col>0</xdr:col>
      <xdr:colOff>1171575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33D4C80-15C2-400A-9542-394287AB5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796C96FC-798F-44C1-A7C6-55D90B92F0A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0.82408</cdr:x>
      <cdr:y>0.2113</cdr:y>
    </cdr:from>
    <cdr:to>
      <cdr:x>0.99074</cdr:x>
      <cdr:y>0.25972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7535355" y="1194175"/>
          <a:ext cx="1523980" cy="273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Final</a:t>
          </a:r>
          <a:r>
            <a:rPr lang="pt-BR" sz="1100" b="1">
              <a:solidFill>
                <a:srgbClr val="FF0000"/>
              </a:solidFill>
            </a:rPr>
            <a:t>: 9,0</a:t>
          </a:r>
          <a:r>
            <a:rPr lang="pt-BR" sz="1100" b="1" baseline="0">
              <a:solidFill>
                <a:srgbClr val="FF0000"/>
              </a:solidFill>
            </a:rPr>
            <a:t> ppm</a:t>
          </a:r>
          <a:endParaRPr lang="pt-BR" sz="1100" b="1">
            <a:solidFill>
              <a:srgbClr val="FF0000"/>
            </a:solidFill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19</xdr:col>
      <xdr:colOff>150548</xdr:colOff>
      <xdr:row>22</xdr:row>
      <xdr:rowOff>2631300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F29C92FF-FDEF-4A6C-AEF8-95314CB9F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MONÓXIDO</a:t>
          </a:r>
          <a:r>
            <a:rPr lang="pt-BR" sz="1400" b="1" baseline="0">
              <a:latin typeface="Arial" pitchFamily="34" charset="0"/>
              <a:cs typeface="Arial" pitchFamily="34" charset="0"/>
            </a:rPr>
            <a:t> DE CARBONO</a:t>
          </a:r>
          <a:r>
            <a:rPr lang="pt-BR" sz="1400" b="1">
              <a:latin typeface="Arial" pitchFamily="34" charset="0"/>
              <a:cs typeface="Arial" pitchFamily="34" charset="0"/>
            </a:rPr>
            <a:t> - ESTAÇÃO PMF - DEZEMBRO DE 2020</a:t>
          </a: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3F4CDA5F-0D96-4FED-8EB8-83AC871627D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FCB7A159-0C3E-409D-975A-363299463F2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0.09549</cdr:x>
      <cdr:y>0.19507</cdr:y>
    </cdr:from>
    <cdr:to>
      <cdr:x>0.18372</cdr:x>
      <cdr:y>0.30458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E353CC2A-EE27-4A66-AF12-69B3472A7709}"/>
            </a:ext>
          </a:extLst>
        </cdr:cNvPr>
        <cdr:cNvSpPr txBox="1"/>
      </cdr:nvSpPr>
      <cdr:spPr>
        <a:xfrm xmlns:a="http://schemas.openxmlformats.org/drawingml/2006/main">
          <a:off x="918638" y="1172637"/>
          <a:ext cx="848794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0.87327</cdr:x>
      <cdr:y>0.19683</cdr:y>
    </cdr:from>
    <cdr:to>
      <cdr:x>0.9593</cdr:x>
      <cdr:y>0.30106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401067" y="1183195"/>
          <a:ext cx="827630" cy="62655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1152525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3F084014-F85F-4C40-8F24-27B81CDBA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17403D5B-83B0-4A50-B902-532113B9BD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0.7419</cdr:x>
      <cdr:y>0.19819</cdr:y>
    </cdr:from>
    <cdr:to>
      <cdr:x>0.98727</cdr:x>
      <cdr:y>0.24661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6783918" y="1120079"/>
          <a:ext cx="2243660" cy="273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Intermediário I</a:t>
          </a:r>
          <a:r>
            <a:rPr lang="pt-BR" sz="1100" b="1">
              <a:solidFill>
                <a:srgbClr val="FF0000"/>
              </a:solidFill>
            </a:rPr>
            <a:t>: 260</a:t>
          </a:r>
          <a:r>
            <a:rPr lang="pt-BR" sz="1100" b="1" baseline="0">
              <a:solidFill>
                <a:srgbClr val="FF0000"/>
              </a:solidFill>
            </a:rPr>
            <a:t> µg/m³</a:t>
          </a:r>
          <a:endParaRPr lang="pt-BR" sz="1100" b="1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0.11823</cdr:x>
      <cdr:y>0.3529</cdr:y>
    </cdr:from>
    <cdr:to>
      <cdr:x>0.21138</cdr:x>
      <cdr:y>0.46916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037A53C5-9FE1-40FE-9EE3-9AF551569835}"/>
            </a:ext>
          </a:extLst>
        </cdr:cNvPr>
        <cdr:cNvSpPr txBox="1"/>
      </cdr:nvSpPr>
      <cdr:spPr>
        <a:xfrm xmlns:a="http://schemas.openxmlformats.org/drawingml/2006/main">
          <a:off x="1077354" y="1998128"/>
          <a:ext cx="848806" cy="658274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0.86156</cdr:x>
      <cdr:y>0.3529</cdr:y>
    </cdr:from>
    <cdr:to>
      <cdr:x>0.95238</cdr:x>
      <cdr:y>0.46356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44514C54-AF74-4FB5-8511-D10A9F6D3A0D}"/>
            </a:ext>
          </a:extLst>
        </cdr:cNvPr>
        <cdr:cNvSpPr txBox="1"/>
      </cdr:nvSpPr>
      <cdr:spPr>
        <a:xfrm xmlns:a="http://schemas.openxmlformats.org/drawingml/2006/main">
          <a:off x="7850717" y="1998133"/>
          <a:ext cx="827630" cy="62655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8A980B87-526D-427B-BF48-D29AE0A98DE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2788B1F9-79C5-4F5D-8BA8-960D87CA4165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0.10209</cdr:x>
      <cdr:y>0.24613</cdr:y>
    </cdr:from>
    <cdr:to>
      <cdr:x>0.18812</cdr:x>
      <cdr:y>0.35564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62B015C8-96FF-40D6-9133-2EBCE59709B6}"/>
            </a:ext>
          </a:extLst>
        </cdr:cNvPr>
        <cdr:cNvSpPr txBox="1"/>
      </cdr:nvSpPr>
      <cdr:spPr>
        <a:xfrm xmlns:a="http://schemas.openxmlformats.org/drawingml/2006/main">
          <a:off x="982134" y="1479554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0.87437</cdr:x>
      <cdr:y>0.24965</cdr:y>
    </cdr:from>
    <cdr:to>
      <cdr:x>0.9604</cdr:x>
      <cdr:y>0.35563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6938A123-2EC8-4937-A93D-4168576F4AC6}"/>
            </a:ext>
          </a:extLst>
        </cdr:cNvPr>
        <cdr:cNvSpPr txBox="1"/>
      </cdr:nvSpPr>
      <cdr:spPr>
        <a:xfrm xmlns:a="http://schemas.openxmlformats.org/drawingml/2006/main">
          <a:off x="8411659" y="1500718"/>
          <a:ext cx="827630" cy="63711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19</xdr:col>
      <xdr:colOff>150548</xdr:colOff>
      <xdr:row>22</xdr:row>
      <xdr:rowOff>2631300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752E0501-BFFE-473F-AC4D-3F92AB11B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DIÓXIDO</a:t>
          </a:r>
          <a:r>
            <a:rPr lang="pt-BR" sz="1400" b="1" baseline="0">
              <a:latin typeface="Arial" pitchFamily="34" charset="0"/>
              <a:cs typeface="Arial" pitchFamily="34" charset="0"/>
            </a:rPr>
            <a:t> DE NITROGÊNIO</a:t>
          </a:r>
          <a:r>
            <a:rPr lang="pt-BR" sz="1400" b="1">
              <a:latin typeface="Arial" pitchFamily="34" charset="0"/>
              <a:cs typeface="Arial" pitchFamily="34" charset="0"/>
            </a:rPr>
            <a:t> - ESTAÇÃO PMF - DEZEMBRO DE 2020</a:t>
          </a: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  <cdr:relSizeAnchor xmlns:cdr="http://schemas.openxmlformats.org/drawingml/2006/chartDrawing">
    <cdr:from>
      <cdr:x>0.15142</cdr:x>
      <cdr:y>0.56072</cdr:y>
    </cdr:from>
    <cdr:to>
      <cdr:x>0.22574</cdr:x>
      <cdr:y>0.67501</cdr:y>
    </cdr:to>
    <cdr:sp macro="" textlink="">
      <cdr:nvSpPr>
        <cdr:cNvPr id="9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037A53C5-9FE1-40FE-9EE3-9AF551569835}"/>
            </a:ext>
          </a:extLst>
        </cdr:cNvPr>
        <cdr:cNvSpPr txBox="1"/>
      </cdr:nvSpPr>
      <cdr:spPr>
        <a:xfrm xmlns:a="http://schemas.openxmlformats.org/drawingml/2006/main">
          <a:off x="1729582" y="3229769"/>
          <a:ext cx="848779" cy="658280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0.88631</cdr:x>
      <cdr:y>0.55866</cdr:y>
    </cdr:from>
    <cdr:to>
      <cdr:x>0.95877</cdr:x>
      <cdr:y>0.66743</cdr:y>
    </cdr:to>
    <cdr:sp macro="" textlink="">
      <cdr:nvSpPr>
        <cdr:cNvPr id="10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44514C54-AF74-4FB5-8511-D10A9F6D3A0D}"/>
            </a:ext>
          </a:extLst>
        </cdr:cNvPr>
        <cdr:cNvSpPr txBox="1"/>
      </cdr:nvSpPr>
      <cdr:spPr>
        <a:xfrm xmlns:a="http://schemas.openxmlformats.org/drawingml/2006/main">
          <a:off x="10123488" y="3217863"/>
          <a:ext cx="827630" cy="626556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AB243A51-FD6E-4039-B8C5-3170921A31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53964050-8C36-496E-A134-8813CFE76B7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0.11969</cdr:x>
      <cdr:y>0.24789</cdr:y>
    </cdr:from>
    <cdr:to>
      <cdr:x>0.20792</cdr:x>
      <cdr:y>0.35739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037A53C5-9FE1-40FE-9EE3-9AF551569835}"/>
            </a:ext>
          </a:extLst>
        </cdr:cNvPr>
        <cdr:cNvSpPr txBox="1"/>
      </cdr:nvSpPr>
      <cdr:spPr>
        <a:xfrm xmlns:a="http://schemas.openxmlformats.org/drawingml/2006/main">
          <a:off x="1151467" y="1490133"/>
          <a:ext cx="848779" cy="658280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0.41782</cdr:x>
      <cdr:y>0.24789</cdr:y>
    </cdr:from>
    <cdr:to>
      <cdr:x>0.53905</cdr:x>
      <cdr:y>0.35739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0A36023D-1492-40DC-B833-256D8ED2EC7A}"/>
            </a:ext>
          </a:extLst>
        </cdr:cNvPr>
        <cdr:cNvSpPr txBox="1"/>
      </cdr:nvSpPr>
      <cdr:spPr>
        <a:xfrm xmlns:a="http://schemas.openxmlformats.org/drawingml/2006/main">
          <a:off x="4019549" y="1490133"/>
          <a:ext cx="1166284" cy="65824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17/11</a:t>
          </a:r>
        </a:p>
        <a:p xmlns:a="http://schemas.openxmlformats.org/drawingml/2006/main">
          <a:pPr algn="ctr"/>
          <a:r>
            <a:rPr lang="pt-BR" sz="1100" b="0"/>
            <a:t>Cheiro de fumaça ao redor da estação</a:t>
          </a:r>
        </a:p>
      </cdr:txBody>
    </cdr:sp>
  </cdr:relSizeAnchor>
  <cdr:relSizeAnchor xmlns:cdr="http://schemas.openxmlformats.org/drawingml/2006/chartDrawing">
    <cdr:from>
      <cdr:x>0.86997</cdr:x>
      <cdr:y>0.24789</cdr:y>
    </cdr:from>
    <cdr:to>
      <cdr:x>0.956</cdr:x>
      <cdr:y>0.3574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369300" y="1490133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47625</xdr:rowOff>
    </xdr:from>
    <xdr:to>
      <xdr:col>0</xdr:col>
      <xdr:colOff>1152525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13D021D9-CB52-4424-A99C-9E7B4E74DC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6EB2B04A-096B-47B5-A67C-195DF9EAD90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0.74306</cdr:x>
      <cdr:y>0.24501</cdr:y>
    </cdr:from>
    <cdr:to>
      <cdr:x>0.99653</cdr:x>
      <cdr:y>0.29343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6794501" y="1384662"/>
          <a:ext cx="2317744" cy="273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Intermediário I: 125 µg/m³</a:t>
          </a:r>
          <a:endParaRPr lang="pt-BR" sz="1100" b="1">
            <a:solidFill>
              <a:srgbClr val="FF0000"/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19</xdr:col>
      <xdr:colOff>150548</xdr:colOff>
      <xdr:row>22</xdr:row>
      <xdr:rowOff>2631300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8B16555-E99D-4690-82D5-CC1FF69B3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DIÓXIDO</a:t>
          </a:r>
          <a:r>
            <a:rPr lang="pt-BR" sz="1400" b="1" baseline="0">
              <a:latin typeface="Arial" pitchFamily="34" charset="0"/>
              <a:cs typeface="Arial" pitchFamily="34" charset="0"/>
            </a:rPr>
            <a:t> DE ENXOFRE</a:t>
          </a:r>
          <a:r>
            <a:rPr lang="pt-BR" sz="1400" b="1">
              <a:latin typeface="Arial" pitchFamily="34" charset="0"/>
              <a:cs typeface="Arial" pitchFamily="34" charset="0"/>
            </a:rPr>
            <a:t> - ESTAÇÃO PMF - DEZEMBRO DE 2020</a:t>
          </a: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47625</xdr:rowOff>
    </xdr:from>
    <xdr:to>
      <xdr:col>0</xdr:col>
      <xdr:colOff>1143000</xdr:colOff>
      <xdr:row>0</xdr:row>
      <xdr:rowOff>544115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A60EDD09-C1C1-4913-9E46-CBB53C2F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47625"/>
          <a:ext cx="1104900" cy="496490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8E52BBD6-163B-4756-8923-8C80CB236DC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885E6A14-F02F-43AD-AB47-9D6108E8861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0.09879</cdr:x>
      <cdr:y>0.26373</cdr:y>
    </cdr:from>
    <cdr:to>
      <cdr:x>0.23762</cdr:x>
      <cdr:y>0.375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E353CC2A-EE27-4A66-AF12-69B3472A7709}"/>
            </a:ext>
          </a:extLst>
        </cdr:cNvPr>
        <cdr:cNvSpPr txBox="1"/>
      </cdr:nvSpPr>
      <cdr:spPr>
        <a:xfrm xmlns:a="http://schemas.openxmlformats.org/drawingml/2006/main">
          <a:off x="950384" y="1585369"/>
          <a:ext cx="1335616" cy="66888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Limpeza e verificação de fluxo</a:t>
          </a:r>
        </a:p>
      </cdr:txBody>
    </cdr:sp>
  </cdr:relSizeAnchor>
  <cdr:relSizeAnchor xmlns:cdr="http://schemas.openxmlformats.org/drawingml/2006/chartDrawing">
    <cdr:from>
      <cdr:x>0.51793</cdr:x>
      <cdr:y>0.26197</cdr:y>
    </cdr:from>
    <cdr:to>
      <cdr:x>0.61386</cdr:x>
      <cdr:y>0.38204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37BD4EEC-F492-45FD-B119-4E5FFBE65D8C}"/>
            </a:ext>
          </a:extLst>
        </cdr:cNvPr>
        <cdr:cNvSpPr txBox="1"/>
      </cdr:nvSpPr>
      <cdr:spPr>
        <a:xfrm xmlns:a="http://schemas.openxmlformats.org/drawingml/2006/main">
          <a:off x="4982633" y="1574800"/>
          <a:ext cx="922871" cy="72178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18/12</a:t>
          </a:r>
        </a:p>
        <a:p xmlns:a="http://schemas.openxmlformats.org/drawingml/2006/main">
          <a:pPr algn="ctr"/>
          <a:r>
            <a:rPr lang="pt-BR" sz="1100" b="0"/>
            <a:t>Troca da fita do BAM PM2,5</a:t>
          </a:r>
        </a:p>
      </cdr:txBody>
    </cdr:sp>
  </cdr:relSizeAnchor>
  <cdr:relSizeAnchor xmlns:cdr="http://schemas.openxmlformats.org/drawingml/2006/chartDrawing">
    <cdr:from>
      <cdr:x>0.88977</cdr:x>
      <cdr:y>0.26373</cdr:y>
    </cdr:from>
    <cdr:to>
      <cdr:x>0.9758</cdr:x>
      <cdr:y>0.37324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559800" y="1585383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57150</xdr:rowOff>
    </xdr:from>
    <xdr:to>
      <xdr:col>0</xdr:col>
      <xdr:colOff>1143000</xdr:colOff>
      <xdr:row>0</xdr:row>
      <xdr:rowOff>553640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94B29486-F4C3-48C8-A903-4C7982511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57150"/>
          <a:ext cx="1104900" cy="49649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FD145D96-AEAB-456C-AA17-53A77C2BA40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0.7419</cdr:x>
      <cdr:y>0.23003</cdr:y>
    </cdr:from>
    <cdr:to>
      <cdr:x>0.99537</cdr:x>
      <cdr:y>0.27845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6783958" y="1300007"/>
          <a:ext cx="2317729" cy="273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Intermediário I: 60 µg/m³</a:t>
          </a:r>
          <a:endParaRPr lang="pt-BR" sz="1100" b="1">
            <a:solidFill>
              <a:srgbClr val="FF0000"/>
            </a:solidFill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18</xdr:col>
      <xdr:colOff>425128</xdr:colOff>
      <xdr:row>22</xdr:row>
      <xdr:rowOff>1678800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273188D3-8197-450E-A935-E9183C544F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PARTÍCULAS INALÁVEIS &lt;2,5 µm - ESTAÇÃO PMF - DEZEMBRO DE 2020</a:t>
          </a: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38100</xdr:rowOff>
    </xdr:from>
    <xdr:to>
      <xdr:col>0</xdr:col>
      <xdr:colOff>1133475</xdr:colOff>
      <xdr:row>0</xdr:row>
      <xdr:rowOff>534590</xdr:rowOff>
    </xdr:to>
    <xdr:pic>
      <xdr:nvPicPr>
        <xdr:cNvPr id="2" name="Imagem 1">
          <a:extLst>
            <a:ext uri="{FF2B5EF4-FFF2-40B4-BE49-F238E27FC236}">
              <a16:creationId xmlns="" xmlns:a16="http://schemas.microsoft.com/office/drawing/2014/main" id="{2621C4A9-808D-4701-95F3-3ABA1D20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8100"/>
          <a:ext cx="1104900" cy="49649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ACF6BC3A-CB9C-4CD2-B69A-EC3F670ADE1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0.73959</cdr:x>
      <cdr:y>0.26187</cdr:y>
    </cdr:from>
    <cdr:to>
      <cdr:x>0.99306</cdr:x>
      <cdr:y>0.31029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6762771" y="1479932"/>
          <a:ext cx="2317729" cy="2736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Intermediário I: 120 µg/m³</a:t>
          </a:r>
          <a:endParaRPr lang="pt-BR" sz="1100" b="1">
            <a:solidFill>
              <a:srgbClr val="FF0000"/>
            </a:solidFill>
          </a:endParaRP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18</xdr:col>
      <xdr:colOff>425128</xdr:colOff>
      <xdr:row>22</xdr:row>
      <xdr:rowOff>2631300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77ACC78C-311A-4FF1-B21E-2568327838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112250" cy="566208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CCFCEAFD-4ADF-45BF-A03C-B768A738C57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PARTÍCULAS INALÁVEIS &lt;10 µm - ESTAÇÃO PMF</a:t>
          </a:r>
          <a:r>
            <a:rPr lang="pt-BR" sz="1400" b="1" baseline="0">
              <a:latin typeface="Arial" pitchFamily="34" charset="0"/>
              <a:cs typeface="Arial" pitchFamily="34" charset="0"/>
            </a:rPr>
            <a:t> - DEZEMBRO DE 2020</a:t>
          </a:r>
          <a:endParaRPr lang="pt-BR" sz="1400" b="1"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3D87E5A3-F502-4C97-9B5E-158597523B7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6A2BD49B-608F-4814-B770-84C58DAAEFE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0.11309</cdr:x>
      <cdr:y>0.43099</cdr:y>
    </cdr:from>
    <cdr:to>
      <cdr:x>0.26403</cdr:x>
      <cdr:y>0.53521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49FB8F2-4790-4010-9C7F-EFFB56A6F796}"/>
            </a:ext>
          </a:extLst>
        </cdr:cNvPr>
        <cdr:cNvSpPr txBox="1"/>
      </cdr:nvSpPr>
      <cdr:spPr>
        <a:xfrm xmlns:a="http://schemas.openxmlformats.org/drawingml/2006/main">
          <a:off x="1087966" y="2590832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  <cdr:relSizeAnchor xmlns:cdr="http://schemas.openxmlformats.org/drawingml/2006/chartDrawing">
    <cdr:from>
      <cdr:x>0.86447</cdr:x>
      <cdr:y>0.42746</cdr:y>
    </cdr:from>
    <cdr:to>
      <cdr:x>0.9505</cdr:x>
      <cdr:y>0.53697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316404" y="2569631"/>
          <a:ext cx="827630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1F86CA6A-300B-4146-94F1-882476B7422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4D43C441-2A3D-4AE4-AF6F-A1F10E997BA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0.84686</cdr:x>
      <cdr:y>0.48028</cdr:y>
    </cdr:from>
    <cdr:to>
      <cdr:x>0.93289</cdr:x>
      <cdr:y>0.58979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147050" y="2887133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0.10099</cdr:x>
      <cdr:y>0.48028</cdr:y>
    </cdr:from>
    <cdr:to>
      <cdr:x>0.25193</cdr:x>
      <cdr:y>0.5845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971550" y="2887133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F5A1ECC7-B012-4AA7-B3F4-D499D7BDE97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5419BA14-69D3-42D0-A394-77EA9EFDA39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0.86337</cdr:x>
      <cdr:y>0.51197</cdr:y>
    </cdr:from>
    <cdr:to>
      <cdr:x>0.9494</cdr:x>
      <cdr:y>0.62148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305800" y="3077633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0.09769</cdr:x>
      <cdr:y>0.51373</cdr:y>
    </cdr:from>
    <cdr:to>
      <cdr:x>0.24862</cdr:x>
      <cdr:y>0.61795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939800" y="3088217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0.46014</cdr:x>
      <cdr:y>0.29133</cdr:y>
    </cdr:from>
    <cdr:to>
      <cdr:x>0.58514</cdr:x>
      <cdr:y>0.39781</cdr:y>
    </cdr:to>
    <cdr:sp macro="" textlink="">
      <cdr:nvSpPr>
        <cdr:cNvPr id="10" name="CaixaDeTexto 9"/>
        <cdr:cNvSpPr txBox="1"/>
      </cdr:nvSpPr>
      <cdr:spPr>
        <a:xfrm xmlns:a="http://schemas.openxmlformats.org/drawingml/2006/main">
          <a:off x="4207565" y="1631674"/>
          <a:ext cx="1143000" cy="596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="" xmlns:a16="http://schemas.microsoft.com/office/drawing/2014/main" id="{99B33847-E25A-4FA1-B5EB-1C2EA366135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8AB37CBE-788F-4DEA-BBC0-F348DC7071EF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0.88647</cdr:x>
      <cdr:y>0.25</cdr:y>
    </cdr:from>
    <cdr:to>
      <cdr:x>0.9725</cdr:x>
      <cdr:y>0.35739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528016" y="1502833"/>
          <a:ext cx="827630" cy="645584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0.10099</cdr:x>
      <cdr:y>0.24824</cdr:y>
    </cdr:from>
    <cdr:to>
      <cdr:x>0.25193</cdr:x>
      <cdr:y>0.35563</cdr:y>
    </cdr:to>
    <cdr:sp macro="" textlink="">
      <cdr:nvSpPr>
        <cdr:cNvPr id="8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971549" y="1492250"/>
          <a:ext cx="1452034" cy="64555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0.74653</cdr:x>
      <cdr:y>0.2731</cdr:y>
    </cdr:from>
    <cdr:to>
      <cdr:x>0.99266</cdr:x>
      <cdr:y>0.32152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6826250" y="1543442"/>
          <a:ext cx="2250646" cy="273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pt-BR" sz="1100" b="1">
              <a:solidFill>
                <a:srgbClr val="FF0000"/>
              </a:solidFill>
            </a:rPr>
            <a:t>Padrão</a:t>
          </a:r>
          <a:r>
            <a:rPr lang="pt-BR" sz="1100" b="1" baseline="0">
              <a:solidFill>
                <a:srgbClr val="FF0000"/>
              </a:solidFill>
            </a:rPr>
            <a:t> Intermediário I</a:t>
          </a:r>
          <a:r>
            <a:rPr lang="pt-BR" sz="1100" b="1">
              <a:solidFill>
                <a:srgbClr val="FF0000"/>
              </a:solidFill>
            </a:rPr>
            <a:t>: 140 µg/m³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0.46014</cdr:x>
      <cdr:y>0.29133</cdr:y>
    </cdr:from>
    <cdr:to>
      <cdr:x>0.58514</cdr:x>
      <cdr:y>0.39781</cdr:y>
    </cdr:to>
    <cdr:sp macro="" textlink="">
      <cdr:nvSpPr>
        <cdr:cNvPr id="10" name="CaixaDeTexto 9"/>
        <cdr:cNvSpPr txBox="1"/>
      </cdr:nvSpPr>
      <cdr:spPr>
        <a:xfrm xmlns:a="http://schemas.openxmlformats.org/drawingml/2006/main">
          <a:off x="4207565" y="1631674"/>
          <a:ext cx="1143000" cy="5963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2" name="chart">
          <a:extLst xmlns:a="http://schemas.openxmlformats.org/drawingml/2006/main">
            <a:ext uri="{FF2B5EF4-FFF2-40B4-BE49-F238E27FC236}">
              <a16:creationId xmlns="" xmlns:a16="http://schemas.microsoft.com/office/drawing/2014/main" id="{ACFBF058-4341-494C-AEFE-BE4F511F6701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8F64D888-2FF8-41E4-9E78-9267D3DA199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0.88537</cdr:x>
      <cdr:y>0.21092</cdr:y>
    </cdr:from>
    <cdr:to>
      <cdr:x>0.9714</cdr:x>
      <cdr:y>0.31338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517515" y="1267914"/>
          <a:ext cx="827630" cy="615919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0.09329</cdr:x>
      <cdr:y>0.21444</cdr:y>
    </cdr:from>
    <cdr:to>
      <cdr:x>0.24422</cdr:x>
      <cdr:y>0.31866</cdr:y>
    </cdr:to>
    <cdr:sp macro="" textlink="">
      <cdr:nvSpPr>
        <cdr:cNvPr id="8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897466" y="1289050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636A6E94-3095-4153-8993-CDB54FAC6D3B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985BBBD2-2E67-4608-B18B-F84A9EC432D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0.88536</cdr:x>
      <cdr:y>0.20916</cdr:y>
    </cdr:from>
    <cdr:to>
      <cdr:x>0.97139</cdr:x>
      <cdr:y>0.31867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517419" y="1257326"/>
          <a:ext cx="827631" cy="658302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0.09439</cdr:x>
      <cdr:y>0.21268</cdr:y>
    </cdr:from>
    <cdr:to>
      <cdr:x>0.24532</cdr:x>
      <cdr:y>0.3169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908050" y="1278466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D920D530-934F-4B47-9130-28BDE7A5CA2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97336257-1E60-4112-9B58-5719BD36EB30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0.88427</cdr:x>
      <cdr:y>0.26021</cdr:y>
    </cdr:from>
    <cdr:to>
      <cdr:x>0.9703</cdr:x>
      <cdr:y>0.36972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506917" y="1564213"/>
          <a:ext cx="827630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0.10099</cdr:x>
      <cdr:y>0.26197</cdr:y>
    </cdr:from>
    <cdr:to>
      <cdr:x>0.25193</cdr:x>
      <cdr:y>0.36619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971550" y="1574800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222E6334-5C3D-47E9-8DDC-E08E5375ED6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8CC40F93-3320-4028-8E89-90745147BE7A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0.09549</cdr:x>
      <cdr:y>0.24788</cdr:y>
    </cdr:from>
    <cdr:to>
      <cdr:x>0.19142</cdr:x>
      <cdr:y>0.35563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E353CC2A-EE27-4A66-AF12-69B3472A7709}"/>
            </a:ext>
          </a:extLst>
        </cdr:cNvPr>
        <cdr:cNvSpPr txBox="1"/>
      </cdr:nvSpPr>
      <cdr:spPr>
        <a:xfrm xmlns:a="http://schemas.openxmlformats.org/drawingml/2006/main">
          <a:off x="918636" y="1490114"/>
          <a:ext cx="922871" cy="64772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Limpeza</a:t>
          </a:r>
          <a:r>
            <a:rPr lang="pt-BR" sz="1100" b="0" baseline="0"/>
            <a:t> e teste</a:t>
          </a:r>
          <a:endParaRPr lang="pt-BR" sz="1100" b="0"/>
        </a:p>
      </cdr:txBody>
    </cdr:sp>
  </cdr:relSizeAnchor>
  <cdr:relSizeAnchor xmlns:cdr="http://schemas.openxmlformats.org/drawingml/2006/chartDrawing">
    <cdr:from>
      <cdr:x>0.85456</cdr:x>
      <cdr:y>0.24964</cdr:y>
    </cdr:from>
    <cdr:to>
      <cdr:x>0.94059</cdr:x>
      <cdr:y>0.35915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221090" y="1500688"/>
          <a:ext cx="827630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  <cdr:relSizeAnchor xmlns:cdr="http://schemas.openxmlformats.org/drawingml/2006/chartDrawing">
    <cdr:from>
      <cdr:x>0.2011</cdr:x>
      <cdr:y>0.24965</cdr:y>
    </cdr:from>
    <cdr:to>
      <cdr:x>0.35204</cdr:x>
      <cdr:y>0.35387</cdr:y>
    </cdr:to>
    <cdr:sp macro="" textlink="">
      <cdr:nvSpPr>
        <cdr:cNvPr id="8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B26AE34E-E1F6-447D-BFA4-F451A6D81825}"/>
            </a:ext>
          </a:extLst>
        </cdr:cNvPr>
        <cdr:cNvSpPr txBox="1"/>
      </cdr:nvSpPr>
      <cdr:spPr>
        <a:xfrm xmlns:a="http://schemas.openxmlformats.org/drawingml/2006/main">
          <a:off x="1934633" y="1500717"/>
          <a:ext cx="1452034" cy="6265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03, 08, 17, 25</a:t>
          </a:r>
          <a:r>
            <a:rPr lang="pt-BR" sz="1100" b="1" baseline="0"/>
            <a:t> a 28</a:t>
          </a:r>
          <a:r>
            <a:rPr lang="pt-BR" sz="1100" b="1"/>
            <a:t>/12</a:t>
          </a:r>
        </a:p>
        <a:p xmlns:a="http://schemas.openxmlformats.org/drawingml/2006/main">
          <a:pPr algn="ctr"/>
          <a:r>
            <a:rPr lang="pt-BR" sz="1100" b="0"/>
            <a:t>Travamento do WinAQMS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39422</xdr:colOff>
      <xdr:row>0</xdr:row>
      <xdr:rowOff>50269</xdr:rowOff>
    </xdr:from>
    <xdr:to>
      <xdr:col>19</xdr:col>
      <xdr:colOff>150548</xdr:colOff>
      <xdr:row>22</xdr:row>
      <xdr:rowOff>2631300</xdr:rowOff>
    </xdr:to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5D445D5-47B6-454C-B1B1-1288C02F7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0.00121</cdr:x>
      <cdr:y>0.42512</cdr:y>
    </cdr:from>
    <cdr:to>
      <cdr:x>0.03398</cdr:x>
      <cdr:y>0.55578</cdr:y>
    </cdr:to>
    <cdr:sp macro="" textlink="">
      <cdr:nvSpPr>
        <cdr:cNvPr id="2" name="CaixaDeTexto 1"/>
        <cdr:cNvSpPr txBox="1"/>
      </cdr:nvSpPr>
      <cdr:spPr>
        <a:xfrm xmlns:a="http://schemas.openxmlformats.org/drawingml/2006/main" rot="16200000">
          <a:off x="-137132" y="2350943"/>
          <a:ext cx="676165" cy="374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pPr algn="ctr"/>
          <a:r>
            <a:rPr lang="pt-BR" sz="1600" b="1">
              <a:latin typeface="Arial" pitchFamily="34" charset="0"/>
              <a:cs typeface="Arial" pitchFamily="34" charset="0"/>
            </a:rPr>
            <a:t>IQA</a:t>
          </a:r>
        </a:p>
      </cdr:txBody>
    </cdr:sp>
  </cdr:relSizeAnchor>
  <cdr:relSizeAnchor xmlns:cdr="http://schemas.openxmlformats.org/drawingml/2006/chartDrawing">
    <cdr:from>
      <cdr:x>0.53184</cdr:x>
      <cdr:y>0.09669</cdr:y>
    </cdr:from>
    <cdr:to>
      <cdr:x>0.62172</cdr:x>
      <cdr:y>0.34097</cdr:y>
    </cdr:to>
    <cdr:sp macro="" textlink="">
      <cdr:nvSpPr>
        <cdr:cNvPr id="3" name="CaixaDeTexto 2"/>
        <cdr:cNvSpPr txBox="1"/>
      </cdr:nvSpPr>
      <cdr:spPr>
        <a:xfrm xmlns:a="http://schemas.openxmlformats.org/drawingml/2006/main">
          <a:off x="5410200" y="36195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0.41479</cdr:x>
      <cdr:y>0.05089</cdr:y>
    </cdr:from>
    <cdr:to>
      <cdr:x>0.50468</cdr:x>
      <cdr:y>0.29517</cdr:y>
    </cdr:to>
    <cdr:sp macro="" textlink="">
      <cdr:nvSpPr>
        <cdr:cNvPr id="4" name="CaixaDeTexto 3"/>
        <cdr:cNvSpPr txBox="1"/>
      </cdr:nvSpPr>
      <cdr:spPr>
        <a:xfrm xmlns:a="http://schemas.openxmlformats.org/drawingml/2006/main">
          <a:off x="4219575" y="19050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0.43446</cdr:x>
      <cdr:y>0.09924</cdr:y>
    </cdr:from>
    <cdr:to>
      <cdr:x>0.52434</cdr:x>
      <cdr:y>0.34351</cdr:y>
    </cdr:to>
    <cdr:sp macro="" textlink="">
      <cdr:nvSpPr>
        <cdr:cNvPr id="5" name="CaixaDeTexto 4"/>
        <cdr:cNvSpPr txBox="1"/>
      </cdr:nvSpPr>
      <cdr:spPr>
        <a:xfrm xmlns:a="http://schemas.openxmlformats.org/drawingml/2006/main">
          <a:off x="4419600" y="3714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pt-BR" sz="1100"/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0.15824</cdr:y>
    </cdr:to>
    <cdr:sp macro="" textlink="">
      <cdr:nvSpPr>
        <cdr:cNvPr id="6" name="CaixaDeTexto 5"/>
        <cdr:cNvSpPr txBox="1"/>
      </cdr:nvSpPr>
      <cdr:spPr>
        <a:xfrm xmlns:a="http://schemas.openxmlformats.org/drawingml/2006/main">
          <a:off x="0" y="0"/>
          <a:ext cx="11422064" cy="8188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/>
        <a:p xmlns:a="http://schemas.openxmlformats.org/drawingml/2006/main">
          <a:pPr algn="ctr" rtl="0">
            <a:defRPr sz="1000" b="0" i="0" u="none" strike="noStrike" kern="1200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r>
            <a:rPr lang="pt-BR" sz="1400" b="1">
              <a:latin typeface="Arial" pitchFamily="34" charset="0"/>
              <a:cs typeface="Arial" pitchFamily="34" charset="0"/>
            </a:rPr>
            <a:t>ÍNDICE DA QUALIDADE DO AR (IQA) PARA OZÔNIO - ESTAÇÃO PMF - DEZEMBRO DE 2020</a:t>
          </a:r>
        </a:p>
      </cdr:txBody>
    </cdr:sp>
  </cdr:relSizeAnchor>
  <cdr:relSizeAnchor xmlns:cdr="http://schemas.openxmlformats.org/drawingml/2006/chartDrawing">
    <cdr:from>
      <cdr:x>0.02292</cdr:x>
      <cdr:y>0.23957</cdr:y>
    </cdr:from>
    <cdr:to>
      <cdr:x>0.10808</cdr:x>
      <cdr:y>0.86917</cdr:y>
    </cdr:to>
    <cdr:sp macro="" textlink="">
      <cdr:nvSpPr>
        <cdr:cNvPr id="11" name="CaixaDeTexto 1"/>
        <cdr:cNvSpPr txBox="1"/>
      </cdr:nvSpPr>
      <cdr:spPr>
        <a:xfrm xmlns:a="http://schemas.openxmlformats.org/drawingml/2006/main">
          <a:off x="261750" y="1239763"/>
          <a:ext cx="972797" cy="325815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pt-BR" sz="1100" b="1"/>
            <a:t>MUITO</a:t>
          </a:r>
          <a:r>
            <a:rPr lang="pt-BR" sz="1100" b="1" baseline="0"/>
            <a:t> RUIM</a:t>
          </a:r>
          <a:endParaRPr lang="pt-BR" sz="1100" b="1"/>
        </a:p>
        <a:p xmlns:a="http://schemas.openxmlformats.org/drawingml/2006/main">
          <a:pPr algn="ctr"/>
          <a:r>
            <a:rPr lang="pt-BR" sz="1100" b="1"/>
            <a:t>(121-200)</a:t>
          </a:r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900" b="1"/>
        </a:p>
        <a:p xmlns:a="http://schemas.openxmlformats.org/drawingml/2006/main">
          <a:pPr algn="ctr"/>
          <a:endParaRPr lang="pt-BR" sz="1100" b="1"/>
        </a:p>
        <a:p xmlns:a="http://schemas.openxmlformats.org/drawingml/2006/main">
          <a:pPr algn="ctr"/>
          <a:r>
            <a:rPr lang="pt-BR" sz="1100" b="1">
              <a:latin typeface="Calibri"/>
            </a:rPr>
            <a:t>RUIM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 (81-120)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MODERADO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(41-80)</a:t>
          </a:r>
        </a:p>
        <a:p xmlns:a="http://schemas.openxmlformats.org/drawingml/2006/main">
          <a:pPr algn="ctr"/>
          <a:endParaRPr lang="pt-BR" sz="800" b="1">
            <a:latin typeface="Calibri"/>
          </a:endParaRPr>
        </a:p>
        <a:p xmlns:a="http://schemas.openxmlformats.org/drawingml/2006/main">
          <a:pPr algn="ctr"/>
          <a:endParaRPr lang="pt-BR" sz="1100" b="1">
            <a:latin typeface="Calibri"/>
          </a:endParaRPr>
        </a:p>
        <a:p xmlns:a="http://schemas.openxmlformats.org/drawingml/2006/main">
          <a:pPr algn="ctr"/>
          <a:r>
            <a:rPr lang="pt-BR" sz="1100" b="1">
              <a:latin typeface="Calibri"/>
            </a:rPr>
            <a:t>BOM</a:t>
          </a:r>
          <a:endParaRPr lang="pt-BR"/>
        </a:p>
        <a:p xmlns:a="http://schemas.openxmlformats.org/drawingml/2006/main">
          <a:pPr algn="ctr"/>
          <a:r>
            <a:rPr lang="pt-BR" sz="1100" b="1">
              <a:latin typeface="Calibri"/>
            </a:rPr>
            <a:t>(0-40)</a:t>
          </a:r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/>
        </a:p>
        <a:p xmlns:a="http://schemas.openxmlformats.org/drawingml/2006/main">
          <a:pPr algn="ctr"/>
          <a:endParaRPr lang="pt-BR" sz="1100" b="1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620250" cy="6011333"/>
    <xdr:graphicFrame macro="">
      <xdr:nvGraphicFramePr>
        <xdr:cNvPr id="2" name="Gráfico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0" name="chart">
          <a:extLst xmlns:a="http://schemas.openxmlformats.org/drawingml/2006/main">
            <a:ext uri="{FF2B5EF4-FFF2-40B4-BE49-F238E27FC236}">
              <a16:creationId xmlns="" xmlns:a16="http://schemas.microsoft.com/office/drawing/2014/main" id="{3E295EEE-90DA-4887-9326-B44528503934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0.00267</cdr:x>
      <cdr:y>0.00433</cdr:y>
    </cdr:to>
    <cdr:pic>
      <cdr:nvPicPr>
        <cdr:cNvPr id="11" name="chart">
          <a:extLst xmlns:a="http://schemas.openxmlformats.org/drawingml/2006/main">
            <a:ext uri="{FF2B5EF4-FFF2-40B4-BE49-F238E27FC236}">
              <a16:creationId xmlns="" xmlns:a16="http://schemas.microsoft.com/office/drawing/2014/main" id="{C78023D1-C0BA-4BF1-A432-D1640BBB26C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0.09109</cdr:x>
      <cdr:y>0.20916</cdr:y>
    </cdr:from>
    <cdr:to>
      <cdr:x>0.27063</cdr:x>
      <cdr:y>0.32923</cdr:y>
    </cdr:to>
    <cdr:sp macro="" textlink="">
      <cdr:nvSpPr>
        <cdr:cNvPr id="4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ACDCEB8-3BBB-4227-9CE8-63B62BCBE5A0}"/>
            </a:ext>
          </a:extLst>
        </cdr:cNvPr>
        <cdr:cNvSpPr txBox="1"/>
      </cdr:nvSpPr>
      <cdr:spPr>
        <a:xfrm xmlns:a="http://schemas.openxmlformats.org/drawingml/2006/main">
          <a:off x="876309" y="1257330"/>
          <a:ext cx="1727191" cy="72178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Analisador</a:t>
          </a:r>
          <a:r>
            <a:rPr lang="pt-BR" sz="1100" b="1" baseline="0"/>
            <a:t> de CO desligado em 26/11/2020. O reparo foi efetuado em 01/12/2020.</a:t>
          </a:r>
          <a:endParaRPr lang="pt-BR" sz="1100" b="0"/>
        </a:p>
      </cdr:txBody>
    </cdr:sp>
  </cdr:relSizeAnchor>
  <cdr:relSizeAnchor xmlns:cdr="http://schemas.openxmlformats.org/drawingml/2006/chartDrawing">
    <cdr:from>
      <cdr:x>0.09439</cdr:x>
      <cdr:y>0.34119</cdr:y>
    </cdr:from>
    <cdr:to>
      <cdr:x>0.27503</cdr:x>
      <cdr:y>0.46126</cdr:y>
    </cdr:to>
    <cdr:sp macro="" textlink="">
      <cdr:nvSpPr>
        <cdr:cNvPr id="5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9AFDC7A3-914B-4E2B-A1A9-25A7E1F16CD4}"/>
            </a:ext>
          </a:extLst>
        </cdr:cNvPr>
        <cdr:cNvSpPr txBox="1"/>
      </cdr:nvSpPr>
      <cdr:spPr>
        <a:xfrm xmlns:a="http://schemas.openxmlformats.org/drawingml/2006/main">
          <a:off x="908051" y="2051025"/>
          <a:ext cx="1737781" cy="72178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01/12</a:t>
          </a:r>
        </a:p>
        <a:p xmlns:a="http://schemas.openxmlformats.org/drawingml/2006/main">
          <a:pPr algn="ctr"/>
          <a:r>
            <a:rPr lang="pt-BR" sz="1100" b="0"/>
            <a:t>Intervenção técnica, com a substituição da peça que chegou da JCTM.</a:t>
          </a:r>
        </a:p>
      </cdr:txBody>
    </cdr:sp>
  </cdr:relSizeAnchor>
  <cdr:relSizeAnchor xmlns:cdr="http://schemas.openxmlformats.org/drawingml/2006/chartDrawing">
    <cdr:from>
      <cdr:x>0.28251</cdr:x>
      <cdr:y>0.34296</cdr:y>
    </cdr:from>
    <cdr:to>
      <cdr:x>0.37844</cdr:x>
      <cdr:y>0.46303</cdr:y>
    </cdr:to>
    <cdr:sp macro="" textlink="">
      <cdr:nvSpPr>
        <cdr:cNvPr id="6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E353CC2A-EE27-4A66-AF12-69B3472A7709}"/>
            </a:ext>
          </a:extLst>
        </cdr:cNvPr>
        <cdr:cNvSpPr txBox="1"/>
      </cdr:nvSpPr>
      <cdr:spPr>
        <a:xfrm xmlns:a="http://schemas.openxmlformats.org/drawingml/2006/main">
          <a:off x="2717800" y="2061633"/>
          <a:ext cx="922867" cy="721780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02/12</a:t>
          </a:r>
        </a:p>
        <a:p xmlns:a="http://schemas.openxmlformats.org/drawingml/2006/main">
          <a:pPr algn="ctr"/>
          <a:r>
            <a:rPr lang="pt-BR" sz="1100" b="0"/>
            <a:t>Calibração</a:t>
          </a:r>
          <a:r>
            <a:rPr lang="pt-BR" sz="1100" b="0" baseline="0"/>
            <a:t> mensal</a:t>
          </a:r>
          <a:endParaRPr lang="pt-BR" sz="1100" b="0"/>
        </a:p>
      </cdr:txBody>
    </cdr:sp>
  </cdr:relSizeAnchor>
  <cdr:relSizeAnchor xmlns:cdr="http://schemas.openxmlformats.org/drawingml/2006/chartDrawing">
    <cdr:from>
      <cdr:x>0.38372</cdr:x>
      <cdr:y>0.34507</cdr:y>
    </cdr:from>
    <cdr:to>
      <cdr:x>0.49835</cdr:x>
      <cdr:y>0.46127</cdr:y>
    </cdr:to>
    <cdr:sp macro="" textlink="">
      <cdr:nvSpPr>
        <cdr:cNvPr id="7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64EF56F5-7B2A-4D9E-9AEB-FC640B4C2E35}"/>
            </a:ext>
          </a:extLst>
        </cdr:cNvPr>
        <cdr:cNvSpPr txBox="1"/>
      </cdr:nvSpPr>
      <cdr:spPr>
        <a:xfrm xmlns:a="http://schemas.openxmlformats.org/drawingml/2006/main">
          <a:off x="3691482" y="2074333"/>
          <a:ext cx="1102768" cy="698515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05/12</a:t>
          </a:r>
        </a:p>
        <a:p xmlns:a="http://schemas.openxmlformats.org/drawingml/2006/main">
          <a:pPr algn="ctr"/>
          <a:r>
            <a:rPr lang="pt-BR" sz="1100" b="0"/>
            <a:t>Background (ajuste</a:t>
          </a:r>
          <a:r>
            <a:rPr lang="pt-BR" sz="1100" b="0" baseline="0"/>
            <a:t> do zero)</a:t>
          </a:r>
          <a:endParaRPr lang="pt-BR" sz="1100" b="0"/>
        </a:p>
      </cdr:txBody>
    </cdr:sp>
  </cdr:relSizeAnchor>
  <cdr:relSizeAnchor xmlns:cdr="http://schemas.openxmlformats.org/drawingml/2006/chartDrawing">
    <cdr:from>
      <cdr:x>0.87877</cdr:x>
      <cdr:y>0.35176</cdr:y>
    </cdr:from>
    <cdr:to>
      <cdr:x>0.9648</cdr:x>
      <cdr:y>0.46127</cdr:y>
    </cdr:to>
    <cdr:sp macro="" textlink="">
      <cdr:nvSpPr>
        <cdr:cNvPr id="8" name="CaixaDeTexto 1">
          <a:extLst xmlns:a="http://schemas.openxmlformats.org/drawingml/2006/main">
            <a:ext uri="{FF2B5EF4-FFF2-40B4-BE49-F238E27FC236}">
              <a16:creationId xmlns="" xmlns:a16="http://schemas.microsoft.com/office/drawing/2014/main" id="{DB5DA143-577A-4849-A498-E2D83AECF0E3}"/>
            </a:ext>
          </a:extLst>
        </cdr:cNvPr>
        <cdr:cNvSpPr txBox="1"/>
      </cdr:nvSpPr>
      <cdr:spPr>
        <a:xfrm xmlns:a="http://schemas.openxmlformats.org/drawingml/2006/main">
          <a:off x="8453966" y="2114550"/>
          <a:ext cx="827631" cy="658301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/>
        </a:solidFill>
        <a:ln xmlns:a="http://schemas.openxmlformats.org/drawingml/2006/main">
          <a:solidFill>
            <a:sysClr val="windowText" lastClr="000000"/>
          </a:solidFill>
        </a:ln>
        <a:effectLst xmlns:a="http://schemas.openxmlformats.org/drawingml/2006/main">
          <a:outerShdw blurRad="50800" dist="38100" dir="2700000" algn="tl" rotWithShape="0">
            <a:prstClr val="black">
              <a:alpha val="40000"/>
            </a:prstClr>
          </a:outerShdw>
        </a:effectLst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pt-BR" sz="1100" b="1"/>
            <a:t>30/12</a:t>
          </a:r>
        </a:p>
        <a:p xmlns:a="http://schemas.openxmlformats.org/drawingml/2006/main">
          <a:pPr algn="ctr"/>
          <a:r>
            <a:rPr lang="pt-BR" sz="1100" b="0"/>
            <a:t>Queda</a:t>
          </a:r>
          <a:r>
            <a:rPr lang="pt-BR" sz="1100" b="0" baseline="0"/>
            <a:t> de energia</a:t>
          </a:r>
          <a:endParaRPr lang="pt-BR" sz="1100" b="0"/>
        </a:p>
      </cdr:txBody>
    </cdr:sp>
  </cdr:relSizeAnchor>
</c:userShape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Escritório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T1021"/>
  <sheetViews>
    <sheetView tabSelected="1" zoomScale="90" zoomScaleNormal="90" workbookViewId="0">
      <pane ySplit="4" topLeftCell="A5" activePane="bottomLeft" state="frozen"/>
      <selection pane="bottomLeft" sqref="A1:XFD1"/>
    </sheetView>
  </sheetViews>
  <sheetFormatPr defaultRowHeight="15"/>
  <cols>
    <col min="2" max="2" width="10.28515625" customWidth="1"/>
  </cols>
  <sheetData>
    <row r="1" spans="1:20" s="214" customFormat="1" ht="30" customHeight="1" thickBot="1">
      <c r="A1" s="214" t="s">
        <v>185</v>
      </c>
    </row>
    <row r="2" spans="1:20" s="25" customFormat="1" ht="16.5" thickTop="1" thickBot="1">
      <c r="A2" s="164" t="s">
        <v>0</v>
      </c>
      <c r="B2" s="164"/>
      <c r="C2" s="160" t="s">
        <v>2</v>
      </c>
      <c r="D2" s="160"/>
      <c r="E2" s="154" t="s">
        <v>3</v>
      </c>
      <c r="F2" s="154"/>
      <c r="G2" s="162" t="s">
        <v>4</v>
      </c>
      <c r="H2" s="162"/>
      <c r="I2" s="169" t="s">
        <v>34</v>
      </c>
      <c r="J2" s="169"/>
      <c r="K2" s="26">
        <f>T1006</f>
        <v>0.9935794542536116</v>
      </c>
      <c r="L2" s="160" t="s">
        <v>115</v>
      </c>
      <c r="M2" s="160"/>
      <c r="N2" s="160"/>
      <c r="O2" s="165" t="s">
        <v>10</v>
      </c>
      <c r="P2" s="166"/>
      <c r="Q2" s="166"/>
      <c r="R2" s="167"/>
      <c r="S2" s="32">
        <f>T1008</f>
        <v>11904</v>
      </c>
      <c r="T2" s="31"/>
    </row>
    <row r="3" spans="1:20" s="27" customFormat="1">
      <c r="A3" s="23" t="s">
        <v>1</v>
      </c>
      <c r="B3" s="23" t="s">
        <v>5</v>
      </c>
      <c r="C3" s="23" t="s">
        <v>6</v>
      </c>
      <c r="D3" s="23" t="s">
        <v>17</v>
      </c>
      <c r="E3" s="23" t="s">
        <v>7</v>
      </c>
      <c r="F3" s="23" t="s">
        <v>8</v>
      </c>
      <c r="G3" s="23" t="s">
        <v>18</v>
      </c>
      <c r="H3" s="23" t="s">
        <v>9</v>
      </c>
      <c r="I3" s="23" t="s">
        <v>19</v>
      </c>
      <c r="J3" s="23" t="s">
        <v>11</v>
      </c>
      <c r="K3" s="23" t="s">
        <v>12</v>
      </c>
      <c r="L3" s="23" t="s">
        <v>42</v>
      </c>
      <c r="M3" s="23" t="s">
        <v>43</v>
      </c>
      <c r="N3" s="23" t="s">
        <v>44</v>
      </c>
      <c r="O3" s="23" t="s">
        <v>13</v>
      </c>
      <c r="P3" s="23" t="s">
        <v>45</v>
      </c>
      <c r="Q3" s="23" t="s">
        <v>46</v>
      </c>
      <c r="R3" s="23" t="s">
        <v>47</v>
      </c>
      <c r="S3" s="23" t="s">
        <v>14</v>
      </c>
    </row>
    <row r="4" spans="1:20" s="27" customFormat="1">
      <c r="A4" s="168" t="s">
        <v>15</v>
      </c>
      <c r="B4" s="168"/>
      <c r="C4" s="23" t="s">
        <v>16</v>
      </c>
      <c r="D4" s="28" t="s">
        <v>41</v>
      </c>
      <c r="E4" s="23" t="s">
        <v>20</v>
      </c>
      <c r="F4" s="28" t="s">
        <v>41</v>
      </c>
      <c r="G4" s="28" t="s">
        <v>41</v>
      </c>
      <c r="H4" s="28" t="s">
        <v>41</v>
      </c>
      <c r="I4" s="28" t="s">
        <v>41</v>
      </c>
      <c r="J4" s="28" t="s">
        <v>26</v>
      </c>
      <c r="K4" s="28" t="s">
        <v>26</v>
      </c>
      <c r="L4" s="23" t="s">
        <v>16</v>
      </c>
      <c r="M4" s="23" t="s">
        <v>21</v>
      </c>
      <c r="N4" s="23" t="s">
        <v>22</v>
      </c>
      <c r="O4" s="23" t="s">
        <v>40</v>
      </c>
      <c r="P4" s="23" t="s">
        <v>24</v>
      </c>
      <c r="Q4" s="23" t="s">
        <v>25</v>
      </c>
      <c r="R4" s="23" t="s">
        <v>23</v>
      </c>
      <c r="S4" s="23"/>
    </row>
    <row r="5" spans="1:20">
      <c r="A5" s="1">
        <v>1</v>
      </c>
      <c r="B5" s="2">
        <v>0</v>
      </c>
      <c r="C5" s="17">
        <v>27.1</v>
      </c>
      <c r="D5" s="16">
        <v>21.3</v>
      </c>
      <c r="E5" s="16" t="s">
        <v>116</v>
      </c>
      <c r="F5" s="16">
        <v>0.91</v>
      </c>
      <c r="G5" s="16">
        <v>1.1100000000000001</v>
      </c>
      <c r="H5" s="16">
        <v>2.02</v>
      </c>
      <c r="I5" s="16">
        <v>2.89</v>
      </c>
      <c r="J5" s="16">
        <v>26</v>
      </c>
      <c r="K5" s="16">
        <v>11</v>
      </c>
      <c r="L5" s="17">
        <v>26.9</v>
      </c>
      <c r="M5" s="17">
        <v>69.2</v>
      </c>
      <c r="N5" s="19">
        <v>1010.3</v>
      </c>
      <c r="O5" s="17">
        <v>3</v>
      </c>
      <c r="P5" s="17">
        <v>2.41</v>
      </c>
      <c r="Q5" s="16">
        <v>66.599999999999994</v>
      </c>
      <c r="R5" s="18">
        <v>0</v>
      </c>
      <c r="S5" s="3">
        <v>1</v>
      </c>
    </row>
    <row r="6" spans="1:20">
      <c r="A6" s="1">
        <v>1</v>
      </c>
      <c r="B6" s="2">
        <v>4.1666666666666664E-2</v>
      </c>
      <c r="C6" s="17">
        <v>27</v>
      </c>
      <c r="D6" s="16">
        <v>21.93</v>
      </c>
      <c r="E6" s="16" t="s">
        <v>117</v>
      </c>
      <c r="F6" s="16">
        <v>1.02</v>
      </c>
      <c r="G6" s="16">
        <v>0.88</v>
      </c>
      <c r="H6" s="16">
        <v>1.89</v>
      </c>
      <c r="I6" s="16">
        <v>4</v>
      </c>
      <c r="J6" s="16">
        <v>25</v>
      </c>
      <c r="K6" s="16">
        <v>7</v>
      </c>
      <c r="L6" s="17">
        <v>26.9</v>
      </c>
      <c r="M6" s="17">
        <v>68.400000000000006</v>
      </c>
      <c r="N6" s="19">
        <v>1009.9</v>
      </c>
      <c r="O6" s="17">
        <v>3</v>
      </c>
      <c r="P6" s="17">
        <v>2.5499999999999998</v>
      </c>
      <c r="Q6" s="16">
        <v>70.88</v>
      </c>
      <c r="R6" s="18">
        <v>0</v>
      </c>
      <c r="S6" s="3">
        <v>1</v>
      </c>
    </row>
    <row r="7" spans="1:20">
      <c r="A7" s="1">
        <v>1</v>
      </c>
      <c r="B7" s="2">
        <v>8.3333333333333301E-2</v>
      </c>
      <c r="C7" s="17">
        <v>26.9</v>
      </c>
      <c r="D7" s="16">
        <v>21.31</v>
      </c>
      <c r="E7" s="16" t="s">
        <v>117</v>
      </c>
      <c r="F7" s="16">
        <v>0.96</v>
      </c>
      <c r="G7" s="16">
        <v>0.71</v>
      </c>
      <c r="H7" s="16">
        <v>1.67</v>
      </c>
      <c r="I7" s="16">
        <v>4.4400000000000004</v>
      </c>
      <c r="J7" s="16">
        <v>27</v>
      </c>
      <c r="K7" s="16">
        <v>6</v>
      </c>
      <c r="L7" s="17">
        <v>26.9</v>
      </c>
      <c r="M7" s="17">
        <v>68.599999999999994</v>
      </c>
      <c r="N7" s="19">
        <v>1009.4</v>
      </c>
      <c r="O7" s="17">
        <v>3</v>
      </c>
      <c r="P7" s="17">
        <v>2.68</v>
      </c>
      <c r="Q7" s="16">
        <v>70.19</v>
      </c>
      <c r="R7" s="18">
        <v>0</v>
      </c>
      <c r="S7" s="3">
        <v>1</v>
      </c>
    </row>
    <row r="8" spans="1:20">
      <c r="A8" s="1">
        <v>1</v>
      </c>
      <c r="B8" s="2">
        <v>0.125</v>
      </c>
      <c r="C8" s="17">
        <v>26.9</v>
      </c>
      <c r="D8" s="16">
        <v>22.92</v>
      </c>
      <c r="E8" s="16" t="s">
        <v>118</v>
      </c>
      <c r="F8" s="16">
        <v>1.1299999999999999</v>
      </c>
      <c r="G8" s="16">
        <v>0.45</v>
      </c>
      <c r="H8" s="16">
        <v>1.58</v>
      </c>
      <c r="I8" s="16">
        <v>4.53</v>
      </c>
      <c r="J8" s="16">
        <v>24</v>
      </c>
      <c r="K8" s="16">
        <v>8</v>
      </c>
      <c r="L8" s="17">
        <v>26.7</v>
      </c>
      <c r="M8" s="17">
        <v>68.3</v>
      </c>
      <c r="N8" s="19">
        <v>1009.1</v>
      </c>
      <c r="O8" s="17">
        <v>2</v>
      </c>
      <c r="P8" s="17">
        <v>2.69</v>
      </c>
      <c r="Q8" s="16">
        <v>76.28</v>
      </c>
      <c r="R8" s="18">
        <v>0</v>
      </c>
      <c r="S8" s="3">
        <v>1</v>
      </c>
    </row>
    <row r="9" spans="1:20">
      <c r="A9" s="1">
        <v>1</v>
      </c>
      <c r="B9" s="2">
        <v>0.16666666666666699</v>
      </c>
      <c r="C9" s="17">
        <v>27</v>
      </c>
      <c r="D9" s="16">
        <v>24.02</v>
      </c>
      <c r="E9" s="16" t="s">
        <v>118</v>
      </c>
      <c r="F9" s="16">
        <v>1.07</v>
      </c>
      <c r="G9" s="16">
        <v>0.34</v>
      </c>
      <c r="H9" s="16">
        <v>1.41</v>
      </c>
      <c r="I9" s="16">
        <v>4.2699999999999996</v>
      </c>
      <c r="J9" s="16">
        <v>30</v>
      </c>
      <c r="K9" s="16">
        <v>8</v>
      </c>
      <c r="L9" s="17">
        <v>26.7</v>
      </c>
      <c r="M9" s="17">
        <v>69.900000000000006</v>
      </c>
      <c r="N9" s="19">
        <v>1009.2</v>
      </c>
      <c r="O9" s="17">
        <v>2</v>
      </c>
      <c r="P9" s="17">
        <v>2.84</v>
      </c>
      <c r="Q9" s="16">
        <v>78.17</v>
      </c>
      <c r="R9" s="18">
        <v>0</v>
      </c>
      <c r="S9" s="3">
        <v>1</v>
      </c>
    </row>
    <row r="10" spans="1:20">
      <c r="A10" s="1">
        <v>1</v>
      </c>
      <c r="B10" s="2">
        <v>0.20833333333333301</v>
      </c>
      <c r="C10" s="17">
        <v>26.9</v>
      </c>
      <c r="D10" s="16">
        <v>22.34</v>
      </c>
      <c r="E10" s="16" t="s">
        <v>119</v>
      </c>
      <c r="F10" s="16">
        <v>1</v>
      </c>
      <c r="G10" s="16">
        <v>0.88</v>
      </c>
      <c r="H10" s="16">
        <v>1.88</v>
      </c>
      <c r="I10" s="16">
        <v>4.3899999999999997</v>
      </c>
      <c r="J10" s="16">
        <v>27</v>
      </c>
      <c r="K10" s="16">
        <v>10</v>
      </c>
      <c r="L10" s="17">
        <v>26.1</v>
      </c>
      <c r="M10" s="17">
        <v>73.400000000000006</v>
      </c>
      <c r="N10" s="19">
        <v>1009.4</v>
      </c>
      <c r="O10" s="17">
        <v>3</v>
      </c>
      <c r="P10" s="17">
        <v>2.5</v>
      </c>
      <c r="Q10" s="16">
        <v>87.15</v>
      </c>
      <c r="R10" s="18">
        <v>0</v>
      </c>
      <c r="S10" s="3">
        <v>1</v>
      </c>
    </row>
    <row r="11" spans="1:20">
      <c r="A11" s="1">
        <v>1</v>
      </c>
      <c r="B11" s="2">
        <v>0.25</v>
      </c>
      <c r="C11" s="17">
        <v>26.9</v>
      </c>
      <c r="D11" s="16">
        <v>20.75</v>
      </c>
      <c r="E11" s="16" t="s">
        <v>119</v>
      </c>
      <c r="F11" s="16">
        <v>1.23</v>
      </c>
      <c r="G11" s="16">
        <v>2.3199999999999998</v>
      </c>
      <c r="H11" s="16">
        <v>3.55</v>
      </c>
      <c r="I11" s="16">
        <v>4.17</v>
      </c>
      <c r="J11" s="16">
        <v>27</v>
      </c>
      <c r="K11" s="16">
        <v>12</v>
      </c>
      <c r="L11" s="17">
        <v>26.1</v>
      </c>
      <c r="M11" s="17">
        <v>73</v>
      </c>
      <c r="N11" s="19">
        <v>1009.7</v>
      </c>
      <c r="O11" s="17">
        <v>12</v>
      </c>
      <c r="P11" s="17">
        <v>2.64</v>
      </c>
      <c r="Q11" s="16">
        <v>92.7</v>
      </c>
      <c r="R11" s="18">
        <v>0</v>
      </c>
      <c r="S11" s="3">
        <v>1</v>
      </c>
    </row>
    <row r="12" spans="1:20">
      <c r="A12" s="1">
        <v>1</v>
      </c>
      <c r="B12" s="2">
        <v>0.29166666666666702</v>
      </c>
      <c r="C12" s="17">
        <v>26.8</v>
      </c>
      <c r="D12" s="16">
        <v>20.100000000000001</v>
      </c>
      <c r="E12" s="16" t="s">
        <v>120</v>
      </c>
      <c r="F12" s="16">
        <v>1.97</v>
      </c>
      <c r="G12" s="16">
        <v>3.19</v>
      </c>
      <c r="H12" s="16">
        <v>5.16</v>
      </c>
      <c r="I12" s="16">
        <v>3.66</v>
      </c>
      <c r="J12" s="16">
        <v>25</v>
      </c>
      <c r="K12" s="16">
        <v>12</v>
      </c>
      <c r="L12" s="17">
        <v>26.9</v>
      </c>
      <c r="M12" s="17">
        <v>70.2</v>
      </c>
      <c r="N12" s="19">
        <v>1010.4</v>
      </c>
      <c r="O12" s="17">
        <v>112</v>
      </c>
      <c r="P12" s="17">
        <v>3.38</v>
      </c>
      <c r="Q12" s="16">
        <v>98.77</v>
      </c>
      <c r="R12" s="18">
        <v>0</v>
      </c>
      <c r="S12" s="3">
        <v>1</v>
      </c>
    </row>
    <row r="13" spans="1:20">
      <c r="A13" s="1">
        <v>1</v>
      </c>
      <c r="B13" s="2">
        <v>0.33333333333333298</v>
      </c>
      <c r="C13" s="17">
        <v>26.7</v>
      </c>
      <c r="D13" s="16">
        <v>20.84</v>
      </c>
      <c r="E13" s="16" t="s">
        <v>121</v>
      </c>
      <c r="F13" s="16">
        <v>2.84</v>
      </c>
      <c r="G13" s="16">
        <v>3.3</v>
      </c>
      <c r="H13" s="16">
        <v>6.15</v>
      </c>
      <c r="I13" s="16">
        <v>2.94</v>
      </c>
      <c r="J13" s="16">
        <v>33</v>
      </c>
      <c r="K13" s="16">
        <v>13</v>
      </c>
      <c r="L13" s="17">
        <v>27.7</v>
      </c>
      <c r="M13" s="17">
        <v>65.7</v>
      </c>
      <c r="N13" s="19">
        <v>1011.1</v>
      </c>
      <c r="O13" s="17">
        <v>358</v>
      </c>
      <c r="P13" s="16">
        <v>4.0599999999999996</v>
      </c>
      <c r="Q13" s="16">
        <v>99.45</v>
      </c>
      <c r="R13" s="18">
        <v>0</v>
      </c>
      <c r="S13" s="3">
        <v>1</v>
      </c>
    </row>
    <row r="14" spans="1:20">
      <c r="A14" s="1">
        <v>1</v>
      </c>
      <c r="B14" s="2">
        <v>0.375</v>
      </c>
      <c r="C14" s="17">
        <v>26.3</v>
      </c>
      <c r="D14" s="16">
        <v>24.56</v>
      </c>
      <c r="E14" s="16" t="s">
        <v>120</v>
      </c>
      <c r="F14" s="16">
        <v>3.12</v>
      </c>
      <c r="G14" s="16">
        <v>2.44</v>
      </c>
      <c r="H14" s="16">
        <v>5.55</v>
      </c>
      <c r="I14" s="16">
        <v>2.89</v>
      </c>
      <c r="J14" s="16">
        <v>31</v>
      </c>
      <c r="K14" s="16">
        <v>7</v>
      </c>
      <c r="L14" s="17">
        <v>29.3</v>
      </c>
      <c r="M14" s="17">
        <v>51.5</v>
      </c>
      <c r="N14" s="19">
        <v>1011.6</v>
      </c>
      <c r="O14" s="17">
        <v>725</v>
      </c>
      <c r="P14" s="16">
        <v>5.33</v>
      </c>
      <c r="Q14" s="16">
        <v>77.069999999999993</v>
      </c>
      <c r="R14" s="18">
        <v>0.2</v>
      </c>
      <c r="S14" s="3">
        <v>1</v>
      </c>
    </row>
    <row r="15" spans="1:20">
      <c r="A15" s="1">
        <v>1</v>
      </c>
      <c r="B15" s="2">
        <v>0.41666666666666702</v>
      </c>
      <c r="C15" s="17">
        <v>26.5</v>
      </c>
      <c r="D15" s="16">
        <v>26.21</v>
      </c>
      <c r="E15" s="16" t="s">
        <v>123</v>
      </c>
      <c r="F15" s="16">
        <v>2.39</v>
      </c>
      <c r="G15" s="16">
        <v>1.81</v>
      </c>
      <c r="H15" s="16">
        <v>4.2</v>
      </c>
      <c r="I15" s="16">
        <v>3.03</v>
      </c>
      <c r="J15" s="16">
        <v>25</v>
      </c>
      <c r="K15" s="16">
        <v>5</v>
      </c>
      <c r="L15" s="17">
        <v>29.6</v>
      </c>
      <c r="M15" s="17">
        <v>53.6</v>
      </c>
      <c r="N15" s="19">
        <v>1011.9</v>
      </c>
      <c r="O15" s="17">
        <v>843</v>
      </c>
      <c r="P15" s="16">
        <v>5.52</v>
      </c>
      <c r="Q15" s="16">
        <v>75.89</v>
      </c>
      <c r="R15" s="18">
        <v>0</v>
      </c>
      <c r="S15" s="3">
        <v>1</v>
      </c>
    </row>
    <row r="16" spans="1:20">
      <c r="A16" s="1">
        <v>1</v>
      </c>
      <c r="B16" s="2">
        <v>0.45833333333333298</v>
      </c>
      <c r="C16" s="17">
        <v>26.5</v>
      </c>
      <c r="D16" s="16">
        <v>26.79</v>
      </c>
      <c r="E16" s="16" t="s">
        <v>124</v>
      </c>
      <c r="F16" s="16">
        <v>2.1</v>
      </c>
      <c r="G16" s="16">
        <v>1.55</v>
      </c>
      <c r="H16" s="16">
        <v>3.65</v>
      </c>
      <c r="I16" s="16">
        <v>2.6</v>
      </c>
      <c r="J16" s="16">
        <v>30</v>
      </c>
      <c r="K16" s="16">
        <v>13</v>
      </c>
      <c r="L16" s="17">
        <v>29.7</v>
      </c>
      <c r="M16" s="17">
        <v>55.3</v>
      </c>
      <c r="N16" s="19">
        <v>1011.5</v>
      </c>
      <c r="O16" s="17">
        <v>929</v>
      </c>
      <c r="P16" s="16">
        <v>5.6</v>
      </c>
      <c r="Q16" s="16">
        <v>67.97</v>
      </c>
      <c r="R16" s="18">
        <v>0</v>
      </c>
      <c r="S16" s="3">
        <v>1</v>
      </c>
    </row>
    <row r="17" spans="1:19">
      <c r="A17" s="1">
        <v>1</v>
      </c>
      <c r="B17" s="2">
        <v>0.5</v>
      </c>
      <c r="C17" s="17">
        <v>26.4</v>
      </c>
      <c r="D17" s="16">
        <v>25.86</v>
      </c>
      <c r="E17" s="16" t="s">
        <v>125</v>
      </c>
      <c r="F17" s="16">
        <v>2.09</v>
      </c>
      <c r="G17" s="16">
        <v>1.46</v>
      </c>
      <c r="H17" s="16">
        <v>3.55</v>
      </c>
      <c r="I17" s="16">
        <v>2.86</v>
      </c>
      <c r="J17" s="16">
        <v>25</v>
      </c>
      <c r="K17" s="16">
        <v>7</v>
      </c>
      <c r="L17" s="17">
        <v>29.8</v>
      </c>
      <c r="M17" s="17">
        <v>56</v>
      </c>
      <c r="N17" s="19">
        <v>1010.8</v>
      </c>
      <c r="O17" s="17">
        <v>981</v>
      </c>
      <c r="P17" s="16">
        <v>5.37</v>
      </c>
      <c r="Q17" s="16">
        <v>62.69</v>
      </c>
      <c r="R17" s="18">
        <v>0</v>
      </c>
      <c r="S17" s="3">
        <v>1</v>
      </c>
    </row>
    <row r="18" spans="1:19">
      <c r="A18" s="1">
        <v>1</v>
      </c>
      <c r="B18" s="2">
        <v>0.54166666666666696</v>
      </c>
      <c r="C18" s="17">
        <v>26.4</v>
      </c>
      <c r="D18" s="16">
        <v>24.9</v>
      </c>
      <c r="E18" s="112" t="s">
        <v>126</v>
      </c>
      <c r="F18" s="16">
        <v>3.19</v>
      </c>
      <c r="G18" s="16">
        <v>1.7</v>
      </c>
      <c r="H18" s="16">
        <v>4.8899999999999997</v>
      </c>
      <c r="I18" s="16">
        <v>2.85</v>
      </c>
      <c r="J18" s="16">
        <v>29</v>
      </c>
      <c r="K18" s="16">
        <v>11</v>
      </c>
      <c r="L18" s="17">
        <v>29.9</v>
      </c>
      <c r="M18" s="17">
        <v>57</v>
      </c>
      <c r="N18" s="19">
        <v>1010</v>
      </c>
      <c r="O18" s="17">
        <v>581</v>
      </c>
      <c r="P18" s="16">
        <v>5.22</v>
      </c>
      <c r="Q18" s="16">
        <v>55.97</v>
      </c>
      <c r="R18" s="18">
        <v>0</v>
      </c>
      <c r="S18" s="3">
        <v>1</v>
      </c>
    </row>
    <row r="19" spans="1:19">
      <c r="A19" s="1">
        <v>1</v>
      </c>
      <c r="B19" s="2">
        <v>0.58333333333333304</v>
      </c>
      <c r="C19" s="17">
        <v>26.7</v>
      </c>
      <c r="D19" s="16">
        <v>25.05</v>
      </c>
      <c r="E19" s="112" t="s">
        <v>127</v>
      </c>
      <c r="F19" s="16">
        <v>1.83</v>
      </c>
      <c r="G19" s="16">
        <v>1.1499999999999999</v>
      </c>
      <c r="H19" s="16">
        <v>2.98</v>
      </c>
      <c r="I19" s="16">
        <v>4.93</v>
      </c>
      <c r="J19" s="16">
        <v>30</v>
      </c>
      <c r="K19" s="16">
        <v>11</v>
      </c>
      <c r="L19" s="17">
        <v>30</v>
      </c>
      <c r="M19" s="17">
        <v>57</v>
      </c>
      <c r="N19" s="19">
        <v>1009.1</v>
      </c>
      <c r="O19" s="17">
        <v>532</v>
      </c>
      <c r="P19" s="16">
        <v>4.93</v>
      </c>
      <c r="Q19" s="16">
        <v>43.41</v>
      </c>
      <c r="R19" s="18">
        <v>0</v>
      </c>
      <c r="S19" s="3">
        <v>1</v>
      </c>
    </row>
    <row r="20" spans="1:19">
      <c r="A20" s="1">
        <v>1</v>
      </c>
      <c r="B20" s="2">
        <v>0.625</v>
      </c>
      <c r="C20" s="17">
        <v>26.5</v>
      </c>
      <c r="D20" s="16">
        <v>24.51</v>
      </c>
      <c r="E20" s="112" t="s">
        <v>128</v>
      </c>
      <c r="F20" s="16">
        <v>2.2200000000000002</v>
      </c>
      <c r="G20" s="16">
        <v>1.39</v>
      </c>
      <c r="H20" s="16">
        <v>3.62</v>
      </c>
      <c r="I20" s="16">
        <v>4.38</v>
      </c>
      <c r="J20" s="16">
        <v>29</v>
      </c>
      <c r="K20" s="16">
        <v>9</v>
      </c>
      <c r="L20" s="17">
        <v>29.8</v>
      </c>
      <c r="M20" s="17">
        <v>59.8</v>
      </c>
      <c r="N20" s="19">
        <v>1008.3</v>
      </c>
      <c r="O20" s="17">
        <v>400</v>
      </c>
      <c r="P20" s="16">
        <v>4.6100000000000003</v>
      </c>
      <c r="Q20" s="16">
        <v>42.8</v>
      </c>
      <c r="R20" s="18">
        <v>0</v>
      </c>
      <c r="S20" s="3">
        <v>1</v>
      </c>
    </row>
    <row r="21" spans="1:19">
      <c r="A21" s="1">
        <v>1</v>
      </c>
      <c r="B21" s="2">
        <v>0.66666666666666696</v>
      </c>
      <c r="C21" s="17">
        <v>25.5</v>
      </c>
      <c r="D21" s="16">
        <v>23.97</v>
      </c>
      <c r="E21" s="112" t="s">
        <v>129</v>
      </c>
      <c r="F21" s="16">
        <v>1.76</v>
      </c>
      <c r="G21" s="16">
        <v>1.37</v>
      </c>
      <c r="H21" s="16">
        <v>3.13</v>
      </c>
      <c r="I21" s="16">
        <v>4.0199999999999996</v>
      </c>
      <c r="J21" s="16">
        <v>28</v>
      </c>
      <c r="K21" s="16">
        <v>12</v>
      </c>
      <c r="L21" s="17">
        <v>29.2</v>
      </c>
      <c r="M21" s="17">
        <v>62.7</v>
      </c>
      <c r="N21" s="19">
        <v>1008.1</v>
      </c>
      <c r="O21" s="17">
        <v>339</v>
      </c>
      <c r="P21" s="16">
        <v>4.63</v>
      </c>
      <c r="Q21" s="16">
        <v>44.81</v>
      </c>
      <c r="R21" s="18">
        <v>0</v>
      </c>
      <c r="S21" s="3">
        <v>1</v>
      </c>
    </row>
    <row r="22" spans="1:19">
      <c r="A22" s="1">
        <v>1</v>
      </c>
      <c r="B22" s="2">
        <v>0.70833333333333304</v>
      </c>
      <c r="C22" s="17">
        <v>24.9</v>
      </c>
      <c r="D22" s="16">
        <v>22.31</v>
      </c>
      <c r="E22" s="112" t="s">
        <v>117</v>
      </c>
      <c r="F22" s="16">
        <v>2.16</v>
      </c>
      <c r="G22" s="16">
        <v>2.87</v>
      </c>
      <c r="H22" s="16">
        <v>5.03</v>
      </c>
      <c r="I22" s="16">
        <v>6.49</v>
      </c>
      <c r="J22" s="16">
        <v>32</v>
      </c>
      <c r="K22" s="16">
        <v>11</v>
      </c>
      <c r="L22" s="17">
        <v>28.7</v>
      </c>
      <c r="M22" s="17">
        <v>66.099999999999994</v>
      </c>
      <c r="N22" s="19">
        <v>1008.3</v>
      </c>
      <c r="O22" s="17">
        <v>127</v>
      </c>
      <c r="P22" s="16">
        <v>4.0199999999999996</v>
      </c>
      <c r="Q22" s="16">
        <v>31.95</v>
      </c>
      <c r="R22" s="18">
        <v>0</v>
      </c>
      <c r="S22" s="3">
        <v>1</v>
      </c>
    </row>
    <row r="23" spans="1:19">
      <c r="A23" s="1">
        <v>1</v>
      </c>
      <c r="B23" s="2">
        <v>0.75</v>
      </c>
      <c r="C23" s="17">
        <v>26.5</v>
      </c>
      <c r="D23" s="16">
        <v>20.62</v>
      </c>
      <c r="E23" s="112" t="s">
        <v>130</v>
      </c>
      <c r="F23" s="16">
        <v>2.4300000000000002</v>
      </c>
      <c r="G23" s="16">
        <v>4.22</v>
      </c>
      <c r="H23" s="16">
        <v>6.65</v>
      </c>
      <c r="I23" s="16">
        <v>5.49</v>
      </c>
      <c r="J23" s="16">
        <v>32</v>
      </c>
      <c r="K23" s="16">
        <v>17</v>
      </c>
      <c r="L23" s="17">
        <v>27.8</v>
      </c>
      <c r="M23" s="17">
        <v>70.099999999999994</v>
      </c>
      <c r="N23" s="19">
        <v>1009</v>
      </c>
      <c r="O23" s="17">
        <v>11</v>
      </c>
      <c r="P23" s="16">
        <v>3.83</v>
      </c>
      <c r="Q23" s="16">
        <v>42.19</v>
      </c>
      <c r="R23" s="18">
        <v>0</v>
      </c>
      <c r="S23" s="3">
        <v>1</v>
      </c>
    </row>
    <row r="24" spans="1:19">
      <c r="A24" s="1">
        <v>1</v>
      </c>
      <c r="B24" s="2">
        <v>0.79166666666666696</v>
      </c>
      <c r="C24" s="17">
        <v>26.6</v>
      </c>
      <c r="D24" s="16">
        <v>22.86</v>
      </c>
      <c r="E24" s="16">
        <v>0.17</v>
      </c>
      <c r="F24" s="16">
        <v>1.48</v>
      </c>
      <c r="G24" s="16">
        <v>3.16</v>
      </c>
      <c r="H24" s="16">
        <v>4.6399999999999997</v>
      </c>
      <c r="I24" s="16">
        <v>7.16</v>
      </c>
      <c r="J24" s="16">
        <v>29</v>
      </c>
      <c r="K24" s="16">
        <v>14</v>
      </c>
      <c r="L24" s="17">
        <v>27.4</v>
      </c>
      <c r="M24" s="17">
        <v>71.8</v>
      </c>
      <c r="N24" s="19">
        <v>1009.6</v>
      </c>
      <c r="O24" s="17">
        <v>3</v>
      </c>
      <c r="P24" s="16">
        <v>3.77</v>
      </c>
      <c r="Q24" s="16">
        <v>39.229999999999997</v>
      </c>
      <c r="R24" s="18">
        <v>0</v>
      </c>
      <c r="S24" s="3">
        <v>1</v>
      </c>
    </row>
    <row r="25" spans="1:19">
      <c r="A25" s="1">
        <v>1</v>
      </c>
      <c r="B25" s="2">
        <v>0.83333333333333304</v>
      </c>
      <c r="C25" s="17">
        <v>26.5</v>
      </c>
      <c r="D25" s="16">
        <v>19.8</v>
      </c>
      <c r="E25" s="16">
        <v>0.16</v>
      </c>
      <c r="F25" s="16">
        <v>1.33</v>
      </c>
      <c r="G25" s="16">
        <v>3.2</v>
      </c>
      <c r="H25" s="16">
        <v>4.54</v>
      </c>
      <c r="I25" s="16">
        <v>3.65</v>
      </c>
      <c r="J25" s="16">
        <v>34</v>
      </c>
      <c r="K25" s="16">
        <v>16</v>
      </c>
      <c r="L25" s="17">
        <v>27.4</v>
      </c>
      <c r="M25" s="17">
        <v>71.8</v>
      </c>
      <c r="N25" s="19">
        <v>1010.1</v>
      </c>
      <c r="O25" s="17">
        <v>3</v>
      </c>
      <c r="P25" s="16">
        <v>3.41</v>
      </c>
      <c r="Q25" s="16">
        <v>47.02</v>
      </c>
      <c r="R25" s="18">
        <v>0</v>
      </c>
      <c r="S25" s="3">
        <v>1</v>
      </c>
    </row>
    <row r="26" spans="1:19">
      <c r="A26" s="1">
        <v>1</v>
      </c>
      <c r="B26" s="2">
        <v>0.875</v>
      </c>
      <c r="C26" s="17">
        <v>26.5</v>
      </c>
      <c r="D26" s="16">
        <v>20.38</v>
      </c>
      <c r="E26" s="16">
        <v>0.13</v>
      </c>
      <c r="F26" s="16">
        <v>1.06</v>
      </c>
      <c r="G26" s="16">
        <v>2.3199999999999998</v>
      </c>
      <c r="H26" s="16">
        <v>3.37</v>
      </c>
      <c r="I26" s="16">
        <v>2.88</v>
      </c>
      <c r="J26" s="16">
        <v>29</v>
      </c>
      <c r="K26" s="16">
        <v>12</v>
      </c>
      <c r="L26" s="17">
        <v>27.4</v>
      </c>
      <c r="M26" s="17">
        <v>72.2</v>
      </c>
      <c r="N26" s="19">
        <v>1010.7</v>
      </c>
      <c r="O26" s="17">
        <v>3</v>
      </c>
      <c r="P26" s="16">
        <v>3.35</v>
      </c>
      <c r="Q26" s="16">
        <v>46.69</v>
      </c>
      <c r="R26" s="18">
        <v>0</v>
      </c>
      <c r="S26" s="3">
        <v>1</v>
      </c>
    </row>
    <row r="27" spans="1:19">
      <c r="A27" s="1">
        <v>1</v>
      </c>
      <c r="B27" s="2">
        <v>0.91666666666666696</v>
      </c>
      <c r="C27" s="17">
        <v>26.7</v>
      </c>
      <c r="D27" s="16">
        <v>22.43</v>
      </c>
      <c r="E27" s="16">
        <v>0.14000000000000001</v>
      </c>
      <c r="F27" s="16">
        <v>1.19</v>
      </c>
      <c r="G27" s="16">
        <v>1.43</v>
      </c>
      <c r="H27" s="16">
        <v>2.61</v>
      </c>
      <c r="I27" s="16">
        <v>3.06</v>
      </c>
      <c r="J27" s="16">
        <v>28</v>
      </c>
      <c r="K27" s="16">
        <v>9</v>
      </c>
      <c r="L27" s="17">
        <v>27.3</v>
      </c>
      <c r="M27" s="17">
        <v>72.900000000000006</v>
      </c>
      <c r="N27" s="19">
        <v>1011</v>
      </c>
      <c r="O27" s="17">
        <v>2</v>
      </c>
      <c r="P27" s="16">
        <v>3.63</v>
      </c>
      <c r="Q27" s="16">
        <v>48.3</v>
      </c>
      <c r="R27" s="18">
        <v>0</v>
      </c>
      <c r="S27" s="3">
        <v>1</v>
      </c>
    </row>
    <row r="28" spans="1:19">
      <c r="A28" s="1">
        <v>1</v>
      </c>
      <c r="B28" s="2">
        <v>0.95833333333333304</v>
      </c>
      <c r="C28" s="17">
        <v>26.7</v>
      </c>
      <c r="D28" s="16">
        <v>22.62</v>
      </c>
      <c r="E28" s="16">
        <v>0.13</v>
      </c>
      <c r="F28" s="16">
        <v>1.1599999999999999</v>
      </c>
      <c r="G28" s="16">
        <v>1.24</v>
      </c>
      <c r="H28" s="16">
        <v>2.41</v>
      </c>
      <c r="I28" s="16">
        <v>3.8</v>
      </c>
      <c r="J28" s="137">
        <v>30</v>
      </c>
      <c r="K28" s="137">
        <v>41</v>
      </c>
      <c r="L28" s="17">
        <v>27.1</v>
      </c>
      <c r="M28" s="17">
        <v>74</v>
      </c>
      <c r="N28" s="19">
        <v>1010.8</v>
      </c>
      <c r="O28" s="17">
        <v>3</v>
      </c>
      <c r="P28" s="16">
        <v>3.65</v>
      </c>
      <c r="Q28" s="16">
        <v>48.41</v>
      </c>
      <c r="R28" s="18">
        <v>0</v>
      </c>
      <c r="S28" s="3">
        <v>1</v>
      </c>
    </row>
    <row r="30" spans="1:19">
      <c r="A30" s="163" t="s">
        <v>39</v>
      </c>
      <c r="B30" s="164"/>
      <c r="C30" s="17">
        <v>0</v>
      </c>
      <c r="D30" s="17">
        <v>0</v>
      </c>
      <c r="E30" s="17">
        <v>0</v>
      </c>
      <c r="F30" s="17">
        <v>0</v>
      </c>
      <c r="G30" s="17">
        <v>0</v>
      </c>
      <c r="H30" s="17">
        <v>0</v>
      </c>
      <c r="I30" s="17">
        <v>0</v>
      </c>
      <c r="J30" s="17">
        <v>0</v>
      </c>
      <c r="K30" s="17">
        <v>0</v>
      </c>
      <c r="L30" s="17">
        <v>0</v>
      </c>
      <c r="M30" s="17">
        <v>0</v>
      </c>
      <c r="N30" s="17">
        <v>0</v>
      </c>
      <c r="O30" s="17">
        <v>0</v>
      </c>
      <c r="P30" s="17">
        <v>0</v>
      </c>
      <c r="Q30" s="17">
        <v>0</v>
      </c>
      <c r="R30" s="17">
        <v>0</v>
      </c>
    </row>
    <row r="31" spans="1:19">
      <c r="A31" s="159" t="s">
        <v>2</v>
      </c>
      <c r="B31" s="160"/>
      <c r="C31" s="17">
        <v>0</v>
      </c>
      <c r="D31" s="17">
        <v>0</v>
      </c>
      <c r="E31" s="17">
        <v>13</v>
      </c>
      <c r="F31" s="17">
        <v>0</v>
      </c>
      <c r="G31" s="17">
        <v>0</v>
      </c>
      <c r="H31" s="17">
        <v>0</v>
      </c>
      <c r="I31" s="17">
        <v>0</v>
      </c>
      <c r="J31" s="17">
        <v>1</v>
      </c>
      <c r="K31" s="17">
        <v>1</v>
      </c>
      <c r="L31" s="17">
        <v>0</v>
      </c>
      <c r="M31" s="17">
        <v>0</v>
      </c>
      <c r="N31" s="17">
        <v>0</v>
      </c>
      <c r="O31" s="17">
        <v>0</v>
      </c>
      <c r="P31" s="17">
        <v>0</v>
      </c>
      <c r="Q31" s="17">
        <v>0</v>
      </c>
      <c r="R31" s="17">
        <v>0</v>
      </c>
    </row>
    <row r="32" spans="1:19">
      <c r="A32" s="153" t="s">
        <v>3</v>
      </c>
      <c r="B32" s="154"/>
      <c r="C32" s="17">
        <v>0</v>
      </c>
      <c r="D32" s="17">
        <v>0</v>
      </c>
      <c r="E32" s="17">
        <v>6</v>
      </c>
      <c r="F32" s="17">
        <v>0</v>
      </c>
      <c r="G32" s="17">
        <v>0</v>
      </c>
      <c r="H32" s="17">
        <v>0</v>
      </c>
      <c r="I32" s="17">
        <v>0</v>
      </c>
      <c r="J32" s="17">
        <v>0</v>
      </c>
      <c r="K32" s="17">
        <v>0</v>
      </c>
      <c r="L32" s="17">
        <v>0</v>
      </c>
      <c r="M32" s="17">
        <v>0</v>
      </c>
      <c r="N32" s="17">
        <v>0</v>
      </c>
      <c r="O32" s="17">
        <v>0</v>
      </c>
      <c r="P32" s="17">
        <v>0</v>
      </c>
      <c r="Q32" s="17">
        <v>0</v>
      </c>
      <c r="R32" s="17">
        <v>0</v>
      </c>
    </row>
    <row r="33" spans="1:19">
      <c r="A33" s="161" t="s">
        <v>4</v>
      </c>
      <c r="B33" s="162"/>
      <c r="C33" s="17">
        <v>0</v>
      </c>
      <c r="D33" s="17">
        <v>0</v>
      </c>
      <c r="E33" s="17">
        <v>0</v>
      </c>
      <c r="F33" s="17">
        <v>0</v>
      </c>
      <c r="G33" s="17">
        <v>0</v>
      </c>
      <c r="H33" s="17">
        <v>0</v>
      </c>
      <c r="I33" s="17">
        <v>0</v>
      </c>
      <c r="J33" s="17">
        <v>0</v>
      </c>
      <c r="K33" s="17">
        <v>0</v>
      </c>
      <c r="L33" s="17">
        <v>0</v>
      </c>
      <c r="M33" s="17">
        <v>0</v>
      </c>
      <c r="N33" s="17">
        <v>0</v>
      </c>
      <c r="O33" s="17">
        <v>0</v>
      </c>
      <c r="P33" s="17">
        <v>0</v>
      </c>
      <c r="Q33" s="17">
        <v>0</v>
      </c>
      <c r="R33" s="17">
        <v>0</v>
      </c>
    </row>
    <row r="34" spans="1:19">
      <c r="A34" s="155" t="s">
        <v>27</v>
      </c>
      <c r="B34" s="156"/>
      <c r="C34" s="20">
        <f t="shared" ref="C34:R34" si="0">24-C30-C31-C32-C33</f>
        <v>24</v>
      </c>
      <c r="D34" s="20">
        <f t="shared" si="0"/>
        <v>24</v>
      </c>
      <c r="E34" s="20">
        <f t="shared" si="0"/>
        <v>5</v>
      </c>
      <c r="F34" s="20">
        <f t="shared" si="0"/>
        <v>24</v>
      </c>
      <c r="G34" s="20">
        <f t="shared" si="0"/>
        <v>24</v>
      </c>
      <c r="H34" s="20">
        <f t="shared" si="0"/>
        <v>24</v>
      </c>
      <c r="I34" s="20">
        <f t="shared" si="0"/>
        <v>24</v>
      </c>
      <c r="J34" s="20">
        <f t="shared" si="0"/>
        <v>23</v>
      </c>
      <c r="K34" s="20">
        <f t="shared" si="0"/>
        <v>23</v>
      </c>
      <c r="L34" s="20">
        <f t="shared" si="0"/>
        <v>24</v>
      </c>
      <c r="M34" s="20">
        <f t="shared" si="0"/>
        <v>24</v>
      </c>
      <c r="N34" s="20">
        <f t="shared" si="0"/>
        <v>24</v>
      </c>
      <c r="O34" s="20">
        <f t="shared" si="0"/>
        <v>24</v>
      </c>
      <c r="P34" s="20">
        <f t="shared" si="0"/>
        <v>24</v>
      </c>
      <c r="Q34" s="20">
        <f t="shared" si="0"/>
        <v>24</v>
      </c>
      <c r="R34" s="20">
        <f t="shared" si="0"/>
        <v>24</v>
      </c>
    </row>
    <row r="35" spans="1:19">
      <c r="A35" s="157" t="s">
        <v>28</v>
      </c>
      <c r="B35" s="158"/>
      <c r="C35" s="21">
        <f>C34/(SUM(S5:S28))</f>
        <v>1</v>
      </c>
      <c r="D35" s="21">
        <f>D34/(SUM(S5:S28))</f>
        <v>1</v>
      </c>
      <c r="E35" s="21">
        <f>E34/(SUM(S5:S28))</f>
        <v>0.20833333333333334</v>
      </c>
      <c r="F35" s="21">
        <f>F34/(SUM(S5:S28))</f>
        <v>1</v>
      </c>
      <c r="G35" s="21">
        <f>G34/(SUM(S5:S28))</f>
        <v>1</v>
      </c>
      <c r="H35" s="21">
        <f>H34/(SUM(S5:S28))</f>
        <v>1</v>
      </c>
      <c r="I35" s="21">
        <f>I34/(SUM(S5:S28))</f>
        <v>1</v>
      </c>
      <c r="J35" s="21">
        <f>J34/(SUM(S5:S28))</f>
        <v>0.95833333333333337</v>
      </c>
      <c r="K35" s="21">
        <f>K34/(SUM(S5:S28))</f>
        <v>0.95833333333333337</v>
      </c>
      <c r="L35" s="21">
        <f>L34/(SUM(S5:S28))</f>
        <v>1</v>
      </c>
      <c r="M35" s="21">
        <f>M34/(SUM(S5:S28))</f>
        <v>1</v>
      </c>
      <c r="N35" s="21">
        <f>N34/(SUM(S5:S28))</f>
        <v>1</v>
      </c>
      <c r="O35" s="21">
        <f>O34/(SUM(S5:S28))</f>
        <v>1</v>
      </c>
      <c r="P35" s="21">
        <f>P34/(SUM(S5:S28))</f>
        <v>1</v>
      </c>
      <c r="Q35" s="21">
        <f>Q34/(SUM(S5:S28))</f>
        <v>1</v>
      </c>
      <c r="R35" s="21">
        <f>R34/(SUM(S5:S28))</f>
        <v>1</v>
      </c>
    </row>
    <row r="37" spans="1:19">
      <c r="A37" s="1">
        <v>2</v>
      </c>
      <c r="B37" s="2">
        <v>0</v>
      </c>
      <c r="C37" s="17">
        <v>26.6</v>
      </c>
      <c r="D37" s="16">
        <v>21.83</v>
      </c>
      <c r="E37" s="16">
        <v>0.12</v>
      </c>
      <c r="F37" s="16">
        <v>1.07</v>
      </c>
      <c r="G37" s="16">
        <v>0.63</v>
      </c>
      <c r="H37" s="16">
        <v>1.7</v>
      </c>
      <c r="I37" s="16">
        <v>3.5</v>
      </c>
      <c r="J37" s="16">
        <v>24</v>
      </c>
      <c r="K37" s="16">
        <v>10</v>
      </c>
      <c r="L37" s="17">
        <v>26.9</v>
      </c>
      <c r="M37" s="17">
        <v>73</v>
      </c>
      <c r="N37" s="19">
        <v>1010.3</v>
      </c>
      <c r="O37" s="17">
        <v>4</v>
      </c>
      <c r="P37" s="17">
        <v>3.93</v>
      </c>
      <c r="Q37" s="16">
        <v>54.01</v>
      </c>
      <c r="R37" s="18">
        <v>0</v>
      </c>
      <c r="S37">
        <v>1</v>
      </c>
    </row>
    <row r="38" spans="1:19">
      <c r="A38" s="1">
        <v>2</v>
      </c>
      <c r="B38" s="2">
        <v>4.1666666666666664E-2</v>
      </c>
      <c r="C38" s="17">
        <v>26.4</v>
      </c>
      <c r="D38" s="16">
        <v>21.68</v>
      </c>
      <c r="E38" s="16">
        <v>7.0000000000000007E-2</v>
      </c>
      <c r="F38" s="16">
        <v>1.03</v>
      </c>
      <c r="G38" s="16">
        <v>0.28999999999999998</v>
      </c>
      <c r="H38" s="16">
        <v>1.32</v>
      </c>
      <c r="I38" s="16">
        <v>2.62</v>
      </c>
      <c r="J38" s="16">
        <v>27</v>
      </c>
      <c r="K38" s="16">
        <v>11</v>
      </c>
      <c r="L38" s="17">
        <v>27</v>
      </c>
      <c r="M38" s="17">
        <v>71.400000000000006</v>
      </c>
      <c r="N38" s="19">
        <v>1009.7</v>
      </c>
      <c r="O38" s="17">
        <v>3</v>
      </c>
      <c r="P38" s="17">
        <v>4.09</v>
      </c>
      <c r="Q38" s="16">
        <v>63.23</v>
      </c>
      <c r="R38" s="18">
        <v>0</v>
      </c>
      <c r="S38">
        <v>1</v>
      </c>
    </row>
    <row r="39" spans="1:19">
      <c r="A39" s="1">
        <v>2</v>
      </c>
      <c r="B39" s="2">
        <v>8.3333333333333301E-2</v>
      </c>
      <c r="C39" s="17">
        <v>26.5</v>
      </c>
      <c r="D39" s="16">
        <v>21.85</v>
      </c>
      <c r="E39" s="16">
        <v>7.0000000000000007E-2</v>
      </c>
      <c r="F39" s="16">
        <v>1.1299999999999999</v>
      </c>
      <c r="G39" s="16">
        <v>0.2</v>
      </c>
      <c r="H39" s="16">
        <v>1.33</v>
      </c>
      <c r="I39" s="16">
        <v>3.02</v>
      </c>
      <c r="J39" s="16">
        <v>26</v>
      </c>
      <c r="K39" s="16">
        <v>11</v>
      </c>
      <c r="L39" s="17">
        <v>27</v>
      </c>
      <c r="M39" s="17">
        <v>72</v>
      </c>
      <c r="N39" s="19">
        <v>1009.1</v>
      </c>
      <c r="O39" s="17">
        <v>3</v>
      </c>
      <c r="P39" s="17">
        <v>3.48</v>
      </c>
      <c r="Q39" s="16">
        <v>60.73</v>
      </c>
      <c r="R39" s="18">
        <v>0</v>
      </c>
      <c r="S39">
        <v>1</v>
      </c>
    </row>
    <row r="40" spans="1:19">
      <c r="A40" s="1">
        <v>2</v>
      </c>
      <c r="B40" s="2">
        <v>0.125</v>
      </c>
      <c r="C40" s="17">
        <v>26.6</v>
      </c>
      <c r="D40" s="16">
        <v>21.54</v>
      </c>
      <c r="E40" s="16">
        <v>0.08</v>
      </c>
      <c r="F40" s="16">
        <v>1.1499999999999999</v>
      </c>
      <c r="G40" s="16">
        <v>0.13</v>
      </c>
      <c r="H40" s="16">
        <v>1.27</v>
      </c>
      <c r="I40" s="16">
        <v>3.36</v>
      </c>
      <c r="J40" s="16">
        <v>24</v>
      </c>
      <c r="K40" s="16">
        <v>12</v>
      </c>
      <c r="L40" s="17">
        <v>26.7</v>
      </c>
      <c r="M40" s="17">
        <v>74.5</v>
      </c>
      <c r="N40" s="19">
        <v>1008.9</v>
      </c>
      <c r="O40" s="17">
        <v>3</v>
      </c>
      <c r="P40" s="17">
        <v>2.75</v>
      </c>
      <c r="Q40" s="16">
        <v>77.150000000000006</v>
      </c>
      <c r="R40" s="18">
        <v>0</v>
      </c>
      <c r="S40">
        <v>1</v>
      </c>
    </row>
    <row r="41" spans="1:19">
      <c r="A41" s="1">
        <v>2</v>
      </c>
      <c r="B41" s="2">
        <v>0.16666666666666699</v>
      </c>
      <c r="C41" s="17">
        <v>26.6</v>
      </c>
      <c r="D41" s="16">
        <v>21.82</v>
      </c>
      <c r="E41" s="16">
        <v>7.0000000000000007E-2</v>
      </c>
      <c r="F41" s="16">
        <v>1.04</v>
      </c>
      <c r="G41" s="16">
        <v>0.24</v>
      </c>
      <c r="H41" s="16">
        <v>1.28</v>
      </c>
      <c r="I41" s="16">
        <v>4.45</v>
      </c>
      <c r="J41" s="16">
        <v>21</v>
      </c>
      <c r="K41" s="16">
        <v>9</v>
      </c>
      <c r="L41" s="17">
        <v>26.6</v>
      </c>
      <c r="M41" s="17">
        <v>72.599999999999994</v>
      </c>
      <c r="N41" s="19">
        <v>1008.9</v>
      </c>
      <c r="O41" s="17">
        <v>3</v>
      </c>
      <c r="P41" s="17">
        <v>3.43</v>
      </c>
      <c r="Q41" s="16">
        <v>66.06</v>
      </c>
      <c r="R41" s="18">
        <v>0</v>
      </c>
      <c r="S41">
        <v>1</v>
      </c>
    </row>
    <row r="42" spans="1:19">
      <c r="A42" s="1">
        <v>2</v>
      </c>
      <c r="B42" s="2">
        <v>0.20833333333333301</v>
      </c>
      <c r="C42" s="17">
        <v>26.6</v>
      </c>
      <c r="D42" s="16">
        <v>21.15</v>
      </c>
      <c r="E42" s="16">
        <v>0.08</v>
      </c>
      <c r="F42" s="16">
        <v>1.1100000000000001</v>
      </c>
      <c r="G42" s="16">
        <v>0.35</v>
      </c>
      <c r="H42" s="16">
        <v>1.46</v>
      </c>
      <c r="I42" s="16">
        <v>3.64</v>
      </c>
      <c r="J42" s="16">
        <v>25</v>
      </c>
      <c r="K42" s="16">
        <v>8</v>
      </c>
      <c r="L42" s="17">
        <v>26.4</v>
      </c>
      <c r="M42" s="17">
        <v>73.5</v>
      </c>
      <c r="N42" s="19">
        <v>1009.1</v>
      </c>
      <c r="O42" s="17">
        <v>2</v>
      </c>
      <c r="P42" s="17">
        <v>2.95</v>
      </c>
      <c r="Q42" s="16">
        <v>72.61</v>
      </c>
      <c r="R42" s="18">
        <v>0</v>
      </c>
      <c r="S42">
        <v>1</v>
      </c>
    </row>
    <row r="43" spans="1:19">
      <c r="A43" s="1">
        <v>2</v>
      </c>
      <c r="B43" s="2">
        <v>0.25</v>
      </c>
      <c r="C43" s="17">
        <v>26.7</v>
      </c>
      <c r="D43" s="16">
        <v>19.649999999999999</v>
      </c>
      <c r="E43" s="16">
        <v>0.08</v>
      </c>
      <c r="F43" s="16">
        <v>1.24</v>
      </c>
      <c r="G43" s="16">
        <v>1.59</v>
      </c>
      <c r="H43" s="16">
        <v>2.83</v>
      </c>
      <c r="I43" s="16">
        <v>4.55</v>
      </c>
      <c r="J43" s="16">
        <v>26</v>
      </c>
      <c r="K43" s="16">
        <v>9</v>
      </c>
      <c r="L43" s="17">
        <v>26.6</v>
      </c>
      <c r="M43" s="17">
        <v>71.7</v>
      </c>
      <c r="N43" s="19">
        <v>1009.3</v>
      </c>
      <c r="O43" s="17">
        <v>26</v>
      </c>
      <c r="P43" s="17">
        <v>2.74</v>
      </c>
      <c r="Q43" s="16">
        <v>77.760000000000005</v>
      </c>
      <c r="R43" s="18">
        <v>0</v>
      </c>
      <c r="S43">
        <v>1</v>
      </c>
    </row>
    <row r="44" spans="1:19">
      <c r="A44" s="1">
        <v>2</v>
      </c>
      <c r="B44" s="2">
        <v>0.29166666666666702</v>
      </c>
      <c r="C44" s="17">
        <v>26.3</v>
      </c>
      <c r="D44" s="16">
        <v>19.190000000000001</v>
      </c>
      <c r="E44" s="16">
        <v>0.11</v>
      </c>
      <c r="F44" s="16">
        <v>1.66</v>
      </c>
      <c r="G44" s="16">
        <v>2.52</v>
      </c>
      <c r="H44" s="16">
        <v>4.18</v>
      </c>
      <c r="I44" s="16">
        <v>3.57</v>
      </c>
      <c r="J44" s="16">
        <v>23</v>
      </c>
      <c r="K44" s="16">
        <v>10</v>
      </c>
      <c r="L44" s="17">
        <v>27.4</v>
      </c>
      <c r="M44" s="17">
        <v>68</v>
      </c>
      <c r="N44" s="19">
        <v>1009.8</v>
      </c>
      <c r="O44" s="17">
        <v>111</v>
      </c>
      <c r="P44" s="17">
        <v>3.33</v>
      </c>
      <c r="Q44" s="16">
        <v>74.86</v>
      </c>
      <c r="R44" s="18">
        <v>0</v>
      </c>
      <c r="S44">
        <v>1</v>
      </c>
    </row>
    <row r="45" spans="1:19">
      <c r="A45" s="1">
        <v>2</v>
      </c>
      <c r="B45" s="2">
        <v>0.33333333333333298</v>
      </c>
      <c r="C45" s="17">
        <v>26.1</v>
      </c>
      <c r="D45" s="16">
        <v>20.59</v>
      </c>
      <c r="E45" s="16">
        <v>0.13</v>
      </c>
      <c r="F45" s="16">
        <v>2.48</v>
      </c>
      <c r="G45" s="16">
        <v>2.4300000000000002</v>
      </c>
      <c r="H45" s="16">
        <v>4.92</v>
      </c>
      <c r="I45" s="16">
        <v>2.83</v>
      </c>
      <c r="J45" s="16">
        <v>29</v>
      </c>
      <c r="K45" s="16">
        <v>11</v>
      </c>
      <c r="L45" s="17">
        <v>28.2</v>
      </c>
      <c r="M45" s="17">
        <v>64.3</v>
      </c>
      <c r="N45" s="19">
        <v>1010.5</v>
      </c>
      <c r="O45" s="17">
        <v>353</v>
      </c>
      <c r="P45" s="16">
        <v>4.99</v>
      </c>
      <c r="Q45" s="16">
        <v>78.39</v>
      </c>
      <c r="R45" s="18">
        <v>0</v>
      </c>
      <c r="S45">
        <v>1</v>
      </c>
    </row>
    <row r="46" spans="1:19">
      <c r="A46" s="1">
        <v>2</v>
      </c>
      <c r="B46" s="2">
        <v>0.375</v>
      </c>
      <c r="C46" s="17">
        <v>26.6</v>
      </c>
      <c r="D46" s="16">
        <v>21.11</v>
      </c>
      <c r="E46" s="116" t="s">
        <v>131</v>
      </c>
      <c r="F46" s="16">
        <v>2.73</v>
      </c>
      <c r="G46" s="16">
        <v>2.3199999999999998</v>
      </c>
      <c r="H46" s="16">
        <v>5.05</v>
      </c>
      <c r="I46" s="16">
        <v>2.95</v>
      </c>
      <c r="J46" s="16">
        <v>26</v>
      </c>
      <c r="K46" s="116" t="s">
        <v>129</v>
      </c>
      <c r="L46" s="17">
        <v>29</v>
      </c>
      <c r="M46" s="17">
        <v>61.7</v>
      </c>
      <c r="N46" s="19">
        <v>1011</v>
      </c>
      <c r="O46" s="17">
        <v>559</v>
      </c>
      <c r="P46" s="16">
        <v>5.01</v>
      </c>
      <c r="Q46" s="16">
        <v>73.430000000000007</v>
      </c>
      <c r="R46" s="18">
        <v>0</v>
      </c>
      <c r="S46">
        <v>1</v>
      </c>
    </row>
    <row r="47" spans="1:19">
      <c r="A47" s="1">
        <v>2</v>
      </c>
      <c r="B47" s="2">
        <v>0.41666666666666702</v>
      </c>
      <c r="C47" s="17">
        <v>27.2</v>
      </c>
      <c r="D47" s="16">
        <v>22.3</v>
      </c>
      <c r="E47" s="116" t="s">
        <v>129</v>
      </c>
      <c r="F47" s="16">
        <v>2.3199999999999998</v>
      </c>
      <c r="G47" s="16">
        <v>1.75</v>
      </c>
      <c r="H47" s="16">
        <v>4.08</v>
      </c>
      <c r="I47" s="16">
        <v>2.64</v>
      </c>
      <c r="J47" s="16">
        <v>26</v>
      </c>
      <c r="K47" s="116" t="s">
        <v>129</v>
      </c>
      <c r="L47" s="17">
        <v>29.5</v>
      </c>
      <c r="M47" s="17">
        <v>58.5</v>
      </c>
      <c r="N47" s="19">
        <v>1011.3</v>
      </c>
      <c r="O47" s="17">
        <v>784</v>
      </c>
      <c r="P47" s="117">
        <v>5.23</v>
      </c>
      <c r="Q47" s="117">
        <v>72.27</v>
      </c>
      <c r="R47" s="18">
        <v>0</v>
      </c>
      <c r="S47">
        <v>1</v>
      </c>
    </row>
    <row r="48" spans="1:19">
      <c r="A48" s="1">
        <v>2</v>
      </c>
      <c r="B48" s="2">
        <v>0.45833333333333298</v>
      </c>
      <c r="C48" s="17">
        <v>27</v>
      </c>
      <c r="D48" s="16">
        <v>22.37</v>
      </c>
      <c r="E48" s="116" t="s">
        <v>132</v>
      </c>
      <c r="F48" s="16">
        <v>2.12</v>
      </c>
      <c r="G48" s="16">
        <v>1.74</v>
      </c>
      <c r="H48" s="16">
        <v>3.86</v>
      </c>
      <c r="I48" s="16">
        <v>2.81</v>
      </c>
      <c r="J48" s="116" t="s">
        <v>129</v>
      </c>
      <c r="K48" s="116">
        <v>985</v>
      </c>
      <c r="L48" s="17">
        <v>29.9</v>
      </c>
      <c r="M48" s="17">
        <v>56.1</v>
      </c>
      <c r="N48" s="19">
        <v>1011.3</v>
      </c>
      <c r="O48" s="17">
        <v>955</v>
      </c>
      <c r="P48" s="16">
        <v>5.57</v>
      </c>
      <c r="Q48" s="16">
        <v>74.180000000000007</v>
      </c>
      <c r="R48" s="18">
        <v>0</v>
      </c>
      <c r="S48">
        <v>1</v>
      </c>
    </row>
    <row r="49" spans="1:19">
      <c r="A49" s="1">
        <v>2</v>
      </c>
      <c r="B49" s="2">
        <v>0.5</v>
      </c>
      <c r="C49" s="17">
        <v>26.8</v>
      </c>
      <c r="D49" s="16">
        <v>21.21</v>
      </c>
      <c r="E49" s="16">
        <v>0.33</v>
      </c>
      <c r="F49" s="16">
        <v>1.98</v>
      </c>
      <c r="G49" s="16">
        <v>1.24</v>
      </c>
      <c r="H49" s="16">
        <v>3.21</v>
      </c>
      <c r="I49" s="16">
        <v>3.61</v>
      </c>
      <c r="J49" s="116">
        <v>985</v>
      </c>
      <c r="K49" s="16">
        <v>28</v>
      </c>
      <c r="L49" s="17">
        <v>30.3</v>
      </c>
      <c r="M49" s="17">
        <v>52.8</v>
      </c>
      <c r="N49" s="19">
        <v>1010.9</v>
      </c>
      <c r="O49" s="17">
        <v>1013</v>
      </c>
      <c r="P49" s="16">
        <v>5.24</v>
      </c>
      <c r="Q49" s="16">
        <v>68.55</v>
      </c>
      <c r="R49" s="18">
        <v>0</v>
      </c>
      <c r="S49">
        <v>1</v>
      </c>
    </row>
    <row r="50" spans="1:19">
      <c r="A50" s="1">
        <v>2</v>
      </c>
      <c r="B50" s="2">
        <v>0.54166666666666696</v>
      </c>
      <c r="C50" s="17">
        <v>26.7</v>
      </c>
      <c r="D50" s="116" t="s">
        <v>133</v>
      </c>
      <c r="E50" s="16">
        <v>0.37</v>
      </c>
      <c r="F50" s="16">
        <v>2.2799999999999998</v>
      </c>
      <c r="G50" s="16">
        <v>0.96</v>
      </c>
      <c r="H50" s="16">
        <v>3.24</v>
      </c>
      <c r="I50" s="16">
        <v>2.91</v>
      </c>
      <c r="J50" s="16">
        <v>19</v>
      </c>
      <c r="K50" s="16">
        <v>5</v>
      </c>
      <c r="L50" s="17">
        <v>30.3</v>
      </c>
      <c r="M50" s="17">
        <v>54.4</v>
      </c>
      <c r="N50" s="19">
        <v>1010.4</v>
      </c>
      <c r="O50" s="17">
        <v>574</v>
      </c>
      <c r="P50" s="16">
        <v>5.26</v>
      </c>
      <c r="Q50" s="16">
        <v>65.94</v>
      </c>
      <c r="R50" s="18">
        <v>0</v>
      </c>
      <c r="S50">
        <v>1</v>
      </c>
    </row>
    <row r="51" spans="1:19">
      <c r="A51" s="1">
        <v>2</v>
      </c>
      <c r="B51" s="2">
        <v>0.58333333333333304</v>
      </c>
      <c r="C51" s="17">
        <v>26.6</v>
      </c>
      <c r="D51" s="116" t="s">
        <v>134</v>
      </c>
      <c r="E51" s="16">
        <v>0.38</v>
      </c>
      <c r="F51" s="116" t="s">
        <v>135</v>
      </c>
      <c r="G51" s="116" t="s">
        <v>136</v>
      </c>
      <c r="H51" s="116" t="s">
        <v>137</v>
      </c>
      <c r="I51" s="16">
        <v>2.88</v>
      </c>
      <c r="J51" s="16">
        <v>25</v>
      </c>
      <c r="K51" s="16">
        <v>6</v>
      </c>
      <c r="L51" s="17">
        <v>30.1</v>
      </c>
      <c r="M51" s="17">
        <v>57.6</v>
      </c>
      <c r="N51" s="19">
        <v>1009.5</v>
      </c>
      <c r="O51" s="17">
        <v>474</v>
      </c>
      <c r="P51" s="16">
        <v>4.74</v>
      </c>
      <c r="Q51" s="16">
        <v>64.89</v>
      </c>
      <c r="R51" s="18">
        <v>0</v>
      </c>
      <c r="S51">
        <v>1</v>
      </c>
    </row>
    <row r="52" spans="1:19">
      <c r="A52" s="1">
        <v>2</v>
      </c>
      <c r="B52" s="2">
        <v>0.625</v>
      </c>
      <c r="C52" s="17">
        <v>26.8</v>
      </c>
      <c r="D52" s="16">
        <v>18.14</v>
      </c>
      <c r="E52" s="16">
        <v>0.38</v>
      </c>
      <c r="F52" s="116" t="s">
        <v>138</v>
      </c>
      <c r="G52" s="116" t="s">
        <v>139</v>
      </c>
      <c r="H52" s="116" t="s">
        <v>140</v>
      </c>
      <c r="I52" s="116" t="s">
        <v>141</v>
      </c>
      <c r="J52" s="16">
        <v>21</v>
      </c>
      <c r="K52" s="16">
        <v>6</v>
      </c>
      <c r="L52" s="17">
        <v>29.8</v>
      </c>
      <c r="M52" s="17">
        <v>57.5</v>
      </c>
      <c r="N52" s="19">
        <v>1008.9</v>
      </c>
      <c r="O52" s="17">
        <v>361</v>
      </c>
      <c r="P52" s="16">
        <v>4.55</v>
      </c>
      <c r="Q52" s="16">
        <v>58.39</v>
      </c>
      <c r="R52" s="119">
        <v>5.2</v>
      </c>
      <c r="S52">
        <v>1</v>
      </c>
    </row>
    <row r="53" spans="1:19">
      <c r="A53" s="1">
        <v>2</v>
      </c>
      <c r="B53" s="2">
        <v>0.66666666666666696</v>
      </c>
      <c r="C53" s="17">
        <v>27.5</v>
      </c>
      <c r="D53" s="16">
        <v>17.27</v>
      </c>
      <c r="E53" s="16">
        <v>0.5</v>
      </c>
      <c r="F53" s="16">
        <v>2.64</v>
      </c>
      <c r="G53" s="16">
        <v>4.09</v>
      </c>
      <c r="H53" s="16">
        <v>6.74</v>
      </c>
      <c r="I53" s="116" t="s">
        <v>142</v>
      </c>
      <c r="J53" s="16">
        <v>33</v>
      </c>
      <c r="K53" s="16">
        <v>19</v>
      </c>
      <c r="L53" s="17">
        <v>29.4</v>
      </c>
      <c r="M53" s="17">
        <v>60.8</v>
      </c>
      <c r="N53" s="19">
        <v>1008.7</v>
      </c>
      <c r="O53" s="17">
        <v>365</v>
      </c>
      <c r="P53" s="16">
        <v>4.17</v>
      </c>
      <c r="Q53" s="16">
        <v>58.84</v>
      </c>
      <c r="R53" s="18">
        <v>0</v>
      </c>
      <c r="S53">
        <v>1</v>
      </c>
    </row>
    <row r="54" spans="1:19">
      <c r="A54" s="1">
        <v>2</v>
      </c>
      <c r="B54" s="2">
        <v>0.70833333333333304</v>
      </c>
      <c r="C54" s="17">
        <v>27.2</v>
      </c>
      <c r="D54" s="16">
        <v>17.32</v>
      </c>
      <c r="E54" s="16">
        <v>0.43</v>
      </c>
      <c r="F54" s="16">
        <v>2.16</v>
      </c>
      <c r="G54" s="16">
        <v>2.42</v>
      </c>
      <c r="H54" s="16">
        <v>4.58</v>
      </c>
      <c r="I54" s="16">
        <v>5.0599999999999996</v>
      </c>
      <c r="J54" s="16">
        <v>26</v>
      </c>
      <c r="K54" s="16">
        <v>9</v>
      </c>
      <c r="L54" s="17">
        <v>28.8</v>
      </c>
      <c r="M54" s="17">
        <v>65.599999999999994</v>
      </c>
      <c r="N54" s="19">
        <v>1008.7</v>
      </c>
      <c r="O54" s="17">
        <v>142</v>
      </c>
      <c r="P54" s="16">
        <v>4.32</v>
      </c>
      <c r="Q54" s="16">
        <v>35.159999999999997</v>
      </c>
      <c r="R54" s="18">
        <v>0</v>
      </c>
      <c r="S54">
        <v>1</v>
      </c>
    </row>
    <row r="55" spans="1:19">
      <c r="A55" s="1">
        <v>2</v>
      </c>
      <c r="B55" s="2">
        <v>0.75</v>
      </c>
      <c r="C55" s="17">
        <v>26.6</v>
      </c>
      <c r="D55" s="16">
        <v>13.63</v>
      </c>
      <c r="E55" s="16">
        <v>0.55000000000000004</v>
      </c>
      <c r="F55" s="16">
        <v>2.89</v>
      </c>
      <c r="G55" s="16">
        <v>3.97</v>
      </c>
      <c r="H55" s="16">
        <v>6.86</v>
      </c>
      <c r="I55" s="16">
        <v>4.33</v>
      </c>
      <c r="J55" s="16">
        <v>25</v>
      </c>
      <c r="K55" s="16">
        <v>9</v>
      </c>
      <c r="L55" s="17">
        <v>27.8</v>
      </c>
      <c r="M55" s="17">
        <v>70.5</v>
      </c>
      <c r="N55" s="19">
        <v>1009.1</v>
      </c>
      <c r="O55" s="17">
        <v>11</v>
      </c>
      <c r="P55" s="16">
        <v>3.54</v>
      </c>
      <c r="Q55" s="16">
        <v>42.17</v>
      </c>
      <c r="R55" s="18">
        <v>0</v>
      </c>
      <c r="S55">
        <v>1</v>
      </c>
    </row>
    <row r="56" spans="1:19">
      <c r="A56" s="1">
        <v>2</v>
      </c>
      <c r="B56" s="2">
        <v>0.79166666666666696</v>
      </c>
      <c r="C56" s="17">
        <v>26.4</v>
      </c>
      <c r="D56" s="16">
        <v>13.2</v>
      </c>
      <c r="E56" s="16">
        <v>0.49</v>
      </c>
      <c r="F56" s="16">
        <v>1.65</v>
      </c>
      <c r="G56" s="16">
        <v>3.74</v>
      </c>
      <c r="H56" s="16">
        <v>5.39</v>
      </c>
      <c r="I56" s="16">
        <v>1.87</v>
      </c>
      <c r="J56" s="16">
        <v>20</v>
      </c>
      <c r="K56" s="16">
        <v>10</v>
      </c>
      <c r="L56" s="17">
        <v>27.5</v>
      </c>
      <c r="M56" s="17">
        <v>73.3</v>
      </c>
      <c r="N56" s="19">
        <v>1009.8</v>
      </c>
      <c r="O56" s="17">
        <v>2</v>
      </c>
      <c r="P56" s="16">
        <v>3.34</v>
      </c>
      <c r="Q56" s="16">
        <v>44.98</v>
      </c>
      <c r="R56" s="18">
        <v>0</v>
      </c>
      <c r="S56">
        <v>1</v>
      </c>
    </row>
    <row r="57" spans="1:19">
      <c r="A57" s="1">
        <v>2</v>
      </c>
      <c r="B57" s="2">
        <v>0.83333333333333304</v>
      </c>
      <c r="C57" s="17">
        <v>26.3</v>
      </c>
      <c r="D57" s="16">
        <v>13.69</v>
      </c>
      <c r="E57" s="16">
        <v>0.45</v>
      </c>
      <c r="F57" s="16">
        <v>1.42</v>
      </c>
      <c r="G57" s="16">
        <v>2.8</v>
      </c>
      <c r="H57" s="16">
        <v>4.22</v>
      </c>
      <c r="I57" s="16">
        <v>1.69</v>
      </c>
      <c r="J57" s="16">
        <v>20</v>
      </c>
      <c r="K57" s="16">
        <v>8</v>
      </c>
      <c r="L57" s="17">
        <v>27.4</v>
      </c>
      <c r="M57" s="17">
        <v>74.7</v>
      </c>
      <c r="N57" s="19">
        <v>1010.5</v>
      </c>
      <c r="O57" s="17">
        <v>3</v>
      </c>
      <c r="P57" s="16">
        <v>3.53</v>
      </c>
      <c r="Q57" s="16">
        <v>43.83</v>
      </c>
      <c r="R57" s="18">
        <v>0</v>
      </c>
      <c r="S57">
        <v>1</v>
      </c>
    </row>
    <row r="58" spans="1:19">
      <c r="A58" s="1">
        <v>2</v>
      </c>
      <c r="B58" s="2">
        <v>0.875</v>
      </c>
      <c r="C58" s="17">
        <v>26.5</v>
      </c>
      <c r="D58" s="16">
        <v>13.97</v>
      </c>
      <c r="E58" s="16">
        <v>0.44</v>
      </c>
      <c r="F58" s="16">
        <v>1.25</v>
      </c>
      <c r="G58" s="16">
        <v>2.19</v>
      </c>
      <c r="H58" s="16">
        <v>3.44</v>
      </c>
      <c r="I58" s="16">
        <v>1.53</v>
      </c>
      <c r="J58" s="16">
        <v>18</v>
      </c>
      <c r="K58" s="16">
        <v>9</v>
      </c>
      <c r="L58" s="17">
        <v>27.3</v>
      </c>
      <c r="M58" s="17">
        <v>74.900000000000006</v>
      </c>
      <c r="N58" s="19">
        <v>1011.2</v>
      </c>
      <c r="O58" s="17">
        <v>3</v>
      </c>
      <c r="P58" s="16">
        <v>3.1</v>
      </c>
      <c r="Q58" s="16">
        <v>47.37</v>
      </c>
      <c r="R58" s="18">
        <v>0</v>
      </c>
      <c r="S58">
        <v>1</v>
      </c>
    </row>
    <row r="59" spans="1:19">
      <c r="A59" s="1">
        <v>2</v>
      </c>
      <c r="B59" s="2">
        <v>0.91666666666666696</v>
      </c>
      <c r="C59" s="17">
        <v>26.5</v>
      </c>
      <c r="D59" s="16">
        <v>14.54</v>
      </c>
      <c r="E59" s="16">
        <v>0.44</v>
      </c>
      <c r="F59" s="16">
        <v>1.23</v>
      </c>
      <c r="G59" s="16">
        <v>2.1800000000000002</v>
      </c>
      <c r="H59" s="16">
        <v>3.41</v>
      </c>
      <c r="I59" s="16">
        <v>1.53</v>
      </c>
      <c r="J59" s="16">
        <v>20</v>
      </c>
      <c r="K59" s="16">
        <v>5</v>
      </c>
      <c r="L59" s="17">
        <v>27.3</v>
      </c>
      <c r="M59" s="17">
        <v>74.7</v>
      </c>
      <c r="N59" s="19">
        <v>1011.3</v>
      </c>
      <c r="O59" s="17">
        <v>3</v>
      </c>
      <c r="P59" s="16">
        <v>2.81</v>
      </c>
      <c r="Q59" s="16">
        <v>48.65</v>
      </c>
      <c r="R59" s="18">
        <v>0</v>
      </c>
      <c r="S59">
        <v>1</v>
      </c>
    </row>
    <row r="60" spans="1:19">
      <c r="A60" s="1">
        <v>2</v>
      </c>
      <c r="B60" s="2">
        <v>0.95833333333333304</v>
      </c>
      <c r="C60" s="17">
        <v>26.5</v>
      </c>
      <c r="D60" s="16">
        <v>15.01</v>
      </c>
      <c r="E60" s="16">
        <v>0.45</v>
      </c>
      <c r="F60" s="16">
        <v>1.29</v>
      </c>
      <c r="G60" s="16">
        <v>2.14</v>
      </c>
      <c r="H60" s="16">
        <v>3.43</v>
      </c>
      <c r="I60" s="16">
        <v>1.58</v>
      </c>
      <c r="J60" s="16">
        <v>18</v>
      </c>
      <c r="K60" s="16">
        <v>7</v>
      </c>
      <c r="L60" s="17">
        <v>27.2</v>
      </c>
      <c r="M60" s="17">
        <v>75.5</v>
      </c>
      <c r="N60" s="19">
        <v>1011</v>
      </c>
      <c r="O60" s="17">
        <v>3</v>
      </c>
      <c r="P60" s="16">
        <v>3.04</v>
      </c>
      <c r="Q60" s="16">
        <v>55.23</v>
      </c>
      <c r="R60" s="18">
        <v>0</v>
      </c>
      <c r="S60">
        <v>1</v>
      </c>
    </row>
    <row r="62" spans="1:19">
      <c r="A62" s="163" t="s">
        <v>39</v>
      </c>
      <c r="B62" s="164"/>
      <c r="C62" s="17">
        <v>0</v>
      </c>
      <c r="D62" s="17">
        <v>0</v>
      </c>
      <c r="E62" s="17">
        <v>0</v>
      </c>
      <c r="F62" s="17">
        <v>0</v>
      </c>
      <c r="G62" s="17">
        <v>0</v>
      </c>
      <c r="H62" s="17">
        <v>0</v>
      </c>
      <c r="I62" s="17">
        <v>0</v>
      </c>
      <c r="J62" s="17">
        <v>0</v>
      </c>
      <c r="K62" s="17">
        <v>0</v>
      </c>
      <c r="L62" s="17">
        <v>0</v>
      </c>
      <c r="M62" s="17">
        <v>0</v>
      </c>
      <c r="N62" s="17">
        <v>0</v>
      </c>
      <c r="O62" s="17">
        <v>0</v>
      </c>
      <c r="P62" s="17">
        <v>0</v>
      </c>
      <c r="Q62" s="17">
        <v>0</v>
      </c>
      <c r="R62" s="17">
        <v>0</v>
      </c>
    </row>
    <row r="63" spans="1:19">
      <c r="A63" s="159" t="s">
        <v>2</v>
      </c>
      <c r="B63" s="160"/>
      <c r="C63" s="17">
        <v>0</v>
      </c>
      <c r="D63" s="17">
        <v>0</v>
      </c>
      <c r="E63" s="17">
        <v>0</v>
      </c>
      <c r="F63" s="17">
        <v>0</v>
      </c>
      <c r="G63" s="17">
        <v>0</v>
      </c>
      <c r="H63" s="17">
        <v>0</v>
      </c>
      <c r="I63" s="17">
        <v>0</v>
      </c>
      <c r="J63" s="17">
        <v>0</v>
      </c>
      <c r="K63" s="17">
        <v>0</v>
      </c>
      <c r="L63" s="17">
        <v>0</v>
      </c>
      <c r="M63" s="17">
        <v>0</v>
      </c>
      <c r="N63" s="17">
        <v>0</v>
      </c>
      <c r="O63" s="17">
        <v>0</v>
      </c>
      <c r="P63" s="17">
        <v>0</v>
      </c>
      <c r="Q63" s="17">
        <v>0</v>
      </c>
      <c r="R63" s="17">
        <v>0</v>
      </c>
    </row>
    <row r="64" spans="1:19">
      <c r="A64" s="153" t="s">
        <v>3</v>
      </c>
      <c r="B64" s="154"/>
      <c r="C64" s="17">
        <v>0</v>
      </c>
      <c r="D64" s="17">
        <v>0</v>
      </c>
      <c r="E64" s="17">
        <v>0</v>
      </c>
      <c r="F64" s="17">
        <v>0</v>
      </c>
      <c r="G64" s="17">
        <v>0</v>
      </c>
      <c r="H64" s="17">
        <v>0</v>
      </c>
      <c r="I64" s="17">
        <v>0</v>
      </c>
      <c r="J64" s="17">
        <v>0</v>
      </c>
      <c r="K64" s="17">
        <v>0</v>
      </c>
      <c r="L64" s="17">
        <v>0</v>
      </c>
      <c r="M64" s="17">
        <v>0</v>
      </c>
      <c r="N64" s="17">
        <v>0</v>
      </c>
      <c r="O64" s="17">
        <v>0</v>
      </c>
      <c r="P64" s="17">
        <v>0</v>
      </c>
      <c r="Q64" s="17">
        <v>0</v>
      </c>
      <c r="R64" s="17">
        <v>0</v>
      </c>
    </row>
    <row r="65" spans="1:19">
      <c r="A65" s="161" t="s">
        <v>4</v>
      </c>
      <c r="B65" s="162"/>
      <c r="C65" s="17">
        <v>0</v>
      </c>
      <c r="D65" s="17">
        <v>2</v>
      </c>
      <c r="E65" s="17">
        <v>3</v>
      </c>
      <c r="F65" s="17">
        <v>2</v>
      </c>
      <c r="G65" s="17">
        <v>2</v>
      </c>
      <c r="H65" s="17">
        <v>2</v>
      </c>
      <c r="I65" s="17">
        <v>2</v>
      </c>
      <c r="J65" s="17">
        <v>2</v>
      </c>
      <c r="K65" s="17">
        <v>3</v>
      </c>
      <c r="L65" s="17">
        <v>0</v>
      </c>
      <c r="M65" s="17">
        <v>0</v>
      </c>
      <c r="N65" s="17">
        <v>0</v>
      </c>
      <c r="O65" s="17">
        <v>0</v>
      </c>
      <c r="P65" s="17">
        <v>0</v>
      </c>
      <c r="Q65" s="17">
        <v>0</v>
      </c>
      <c r="R65" s="17">
        <v>1</v>
      </c>
    </row>
    <row r="66" spans="1:19">
      <c r="A66" s="155" t="s">
        <v>27</v>
      </c>
      <c r="B66" s="156"/>
      <c r="C66" s="20">
        <f t="shared" ref="C66:R66" si="1">24-C62-C63-C64-C65</f>
        <v>24</v>
      </c>
      <c r="D66" s="20">
        <f t="shared" si="1"/>
        <v>22</v>
      </c>
      <c r="E66" s="20">
        <f t="shared" si="1"/>
        <v>21</v>
      </c>
      <c r="F66" s="20">
        <f t="shared" si="1"/>
        <v>22</v>
      </c>
      <c r="G66" s="20">
        <f t="shared" si="1"/>
        <v>22</v>
      </c>
      <c r="H66" s="20">
        <f t="shared" si="1"/>
        <v>22</v>
      </c>
      <c r="I66" s="20">
        <f t="shared" si="1"/>
        <v>22</v>
      </c>
      <c r="J66" s="20">
        <f t="shared" si="1"/>
        <v>22</v>
      </c>
      <c r="K66" s="20">
        <f t="shared" si="1"/>
        <v>21</v>
      </c>
      <c r="L66" s="20">
        <f t="shared" si="1"/>
        <v>24</v>
      </c>
      <c r="M66" s="20">
        <f t="shared" si="1"/>
        <v>24</v>
      </c>
      <c r="N66" s="20">
        <f t="shared" si="1"/>
        <v>24</v>
      </c>
      <c r="O66" s="20">
        <f t="shared" si="1"/>
        <v>24</v>
      </c>
      <c r="P66" s="20">
        <f t="shared" si="1"/>
        <v>24</v>
      </c>
      <c r="Q66" s="20">
        <f t="shared" si="1"/>
        <v>24</v>
      </c>
      <c r="R66" s="20">
        <f t="shared" si="1"/>
        <v>23</v>
      </c>
    </row>
    <row r="67" spans="1:19">
      <c r="A67" s="157" t="s">
        <v>28</v>
      </c>
      <c r="B67" s="158"/>
      <c r="C67" s="21">
        <f>C66/(SUM(S37:S60))</f>
        <v>1</v>
      </c>
      <c r="D67" s="21">
        <f>D66/(SUM(S37:S60))</f>
        <v>0.91666666666666663</v>
      </c>
      <c r="E67" s="21">
        <f>E66/(SUM(S37:S60))</f>
        <v>0.875</v>
      </c>
      <c r="F67" s="21">
        <f>F66/(SUM(S37:S60))</f>
        <v>0.91666666666666663</v>
      </c>
      <c r="G67" s="21">
        <f>G66/(SUM(S37:S60))</f>
        <v>0.91666666666666663</v>
      </c>
      <c r="H67" s="21">
        <f>H66/(SUM(S37:S60))</f>
        <v>0.91666666666666663</v>
      </c>
      <c r="I67" s="21">
        <f>I66/(SUM(S37:S60))</f>
        <v>0.91666666666666663</v>
      </c>
      <c r="J67" s="21">
        <f>J66/(SUM(S37:S60))</f>
        <v>0.91666666666666663</v>
      </c>
      <c r="K67" s="21">
        <f>K66/(SUM(S37:S60))</f>
        <v>0.875</v>
      </c>
      <c r="L67" s="21">
        <f>L66/(SUM(S37:S60))</f>
        <v>1</v>
      </c>
      <c r="M67" s="21">
        <f>M66/(SUM(S37:S60))</f>
        <v>1</v>
      </c>
      <c r="N67" s="21">
        <f>N66/(SUM(S37:S60))</f>
        <v>1</v>
      </c>
      <c r="O67" s="21">
        <f>O66/(SUM(S37:S60))</f>
        <v>1</v>
      </c>
      <c r="P67" s="21">
        <f>P66/(SUM(S37:S60))</f>
        <v>1</v>
      </c>
      <c r="Q67" s="21">
        <f>Q66/(SUM(S37:S60))</f>
        <v>1</v>
      </c>
      <c r="R67" s="21">
        <f>R66/(SUM(S37:S60))</f>
        <v>0.95833333333333337</v>
      </c>
    </row>
    <row r="69" spans="1:19">
      <c r="A69" s="1">
        <v>3</v>
      </c>
      <c r="B69" s="2">
        <v>0</v>
      </c>
      <c r="C69" s="17">
        <v>26.3</v>
      </c>
      <c r="D69" s="16">
        <v>15.24</v>
      </c>
      <c r="E69" s="16">
        <v>0.41</v>
      </c>
      <c r="F69" s="16">
        <v>1.32</v>
      </c>
      <c r="G69" s="16">
        <v>1.57</v>
      </c>
      <c r="H69" s="16">
        <v>2.89</v>
      </c>
      <c r="I69" s="16">
        <v>1.65</v>
      </c>
      <c r="J69" s="16">
        <v>20</v>
      </c>
      <c r="K69" s="16">
        <v>9</v>
      </c>
      <c r="L69" s="17">
        <v>27.1</v>
      </c>
      <c r="M69" s="17">
        <v>75.400000000000006</v>
      </c>
      <c r="N69" s="19">
        <v>1010.6</v>
      </c>
      <c r="O69" s="17">
        <v>3</v>
      </c>
      <c r="P69" s="17">
        <v>3.34</v>
      </c>
      <c r="Q69" s="16">
        <v>53.35</v>
      </c>
      <c r="R69" s="18">
        <v>0</v>
      </c>
      <c r="S69">
        <v>1</v>
      </c>
    </row>
    <row r="70" spans="1:19">
      <c r="A70" s="1">
        <v>3</v>
      </c>
      <c r="B70" s="2">
        <v>4.1666666666666664E-2</v>
      </c>
      <c r="C70" s="17">
        <v>26.5</v>
      </c>
      <c r="D70" s="16">
        <v>16.53</v>
      </c>
      <c r="E70" s="16">
        <v>0.22</v>
      </c>
      <c r="F70" s="16">
        <v>1.1299999999999999</v>
      </c>
      <c r="G70" s="16">
        <v>1.35</v>
      </c>
      <c r="H70" s="16">
        <v>2.4900000000000002</v>
      </c>
      <c r="I70" s="16">
        <v>3.04</v>
      </c>
      <c r="J70" s="16">
        <v>19</v>
      </c>
      <c r="K70" s="16">
        <v>7</v>
      </c>
      <c r="L70" s="17">
        <v>27</v>
      </c>
      <c r="M70" s="17">
        <v>75.900000000000006</v>
      </c>
      <c r="N70" s="19">
        <v>1010.1</v>
      </c>
      <c r="O70" s="17">
        <v>3</v>
      </c>
      <c r="P70" s="17">
        <v>2.66</v>
      </c>
      <c r="Q70" s="16">
        <v>57.78</v>
      </c>
      <c r="R70" s="18">
        <v>0</v>
      </c>
      <c r="S70">
        <v>1</v>
      </c>
    </row>
    <row r="71" spans="1:19">
      <c r="A71" s="1">
        <v>3</v>
      </c>
      <c r="B71" s="2">
        <v>8.3333333333333301E-2</v>
      </c>
      <c r="C71" s="17">
        <v>26.6</v>
      </c>
      <c r="D71" s="16">
        <v>17.82</v>
      </c>
      <c r="E71" s="16">
        <v>0.21</v>
      </c>
      <c r="F71" s="16">
        <v>1.1000000000000001</v>
      </c>
      <c r="G71" s="16">
        <v>0.67</v>
      </c>
      <c r="H71" s="16">
        <v>1.77</v>
      </c>
      <c r="I71" s="16">
        <v>3.5</v>
      </c>
      <c r="J71" s="16">
        <v>24</v>
      </c>
      <c r="K71" s="16">
        <v>8</v>
      </c>
      <c r="L71" s="17">
        <v>26.9</v>
      </c>
      <c r="M71" s="17">
        <v>75.5</v>
      </c>
      <c r="N71" s="19">
        <v>1009.8</v>
      </c>
      <c r="O71" s="17">
        <v>3</v>
      </c>
      <c r="P71" s="17">
        <v>2.5499999999999998</v>
      </c>
      <c r="Q71" s="16">
        <v>60.12</v>
      </c>
      <c r="R71" s="18">
        <v>0</v>
      </c>
      <c r="S71">
        <v>1</v>
      </c>
    </row>
    <row r="72" spans="1:19">
      <c r="A72" s="1">
        <v>3</v>
      </c>
      <c r="B72" s="2">
        <v>0.125</v>
      </c>
      <c r="C72" s="17">
        <v>26.5</v>
      </c>
      <c r="D72" s="16">
        <v>17.920000000000002</v>
      </c>
      <c r="E72" s="16">
        <v>0.21</v>
      </c>
      <c r="F72" s="16">
        <v>1.1000000000000001</v>
      </c>
      <c r="G72" s="16">
        <v>0.62</v>
      </c>
      <c r="H72" s="16">
        <v>1.71</v>
      </c>
      <c r="I72" s="16">
        <v>3.95</v>
      </c>
      <c r="J72" s="16">
        <v>19</v>
      </c>
      <c r="K72" s="16">
        <v>6</v>
      </c>
      <c r="L72" s="17">
        <v>26.9</v>
      </c>
      <c r="M72" s="17">
        <v>74.8</v>
      </c>
      <c r="N72" s="19">
        <v>1009.7</v>
      </c>
      <c r="O72" s="17">
        <v>2</v>
      </c>
      <c r="P72" s="17">
        <v>2.61</v>
      </c>
      <c r="Q72" s="16">
        <v>52.93</v>
      </c>
      <c r="R72" s="18">
        <v>0</v>
      </c>
      <c r="S72">
        <v>1</v>
      </c>
    </row>
    <row r="73" spans="1:19">
      <c r="A73" s="1">
        <v>3</v>
      </c>
      <c r="B73" s="2">
        <v>0.16666666666666699</v>
      </c>
      <c r="C73" s="17">
        <v>26.6</v>
      </c>
      <c r="D73" s="16">
        <v>17.47</v>
      </c>
      <c r="E73" s="16">
        <v>0.19</v>
      </c>
      <c r="F73" s="16">
        <v>1.08</v>
      </c>
      <c r="G73" s="16">
        <v>0.55000000000000004</v>
      </c>
      <c r="H73" s="16">
        <v>1.63</v>
      </c>
      <c r="I73" s="16">
        <v>5.25</v>
      </c>
      <c r="J73" s="16">
        <v>22</v>
      </c>
      <c r="K73" s="16">
        <v>4</v>
      </c>
      <c r="L73" s="17">
        <v>26.6</v>
      </c>
      <c r="M73" s="17">
        <v>76.900000000000006</v>
      </c>
      <c r="N73" s="19">
        <v>1009.4</v>
      </c>
      <c r="O73" s="17">
        <v>2</v>
      </c>
      <c r="P73" s="17">
        <v>2.48</v>
      </c>
      <c r="Q73" s="16">
        <v>56.65</v>
      </c>
      <c r="R73" s="18">
        <v>0</v>
      </c>
      <c r="S73">
        <v>1</v>
      </c>
    </row>
    <row r="74" spans="1:19">
      <c r="A74" s="1">
        <v>3</v>
      </c>
      <c r="B74" s="2">
        <v>0.20833333333333301</v>
      </c>
      <c r="C74" s="17">
        <v>26.6</v>
      </c>
      <c r="D74" s="16">
        <v>17.03</v>
      </c>
      <c r="E74" s="16">
        <v>0.19</v>
      </c>
      <c r="F74" s="16">
        <v>1.1200000000000001</v>
      </c>
      <c r="G74" s="16">
        <v>0.79</v>
      </c>
      <c r="H74" s="16">
        <v>1.9</v>
      </c>
      <c r="I74" s="16">
        <v>5.89</v>
      </c>
      <c r="J74" s="16">
        <v>22</v>
      </c>
      <c r="K74" s="16">
        <v>4</v>
      </c>
      <c r="L74" s="17">
        <v>26.4</v>
      </c>
      <c r="M74" s="17">
        <v>76.5</v>
      </c>
      <c r="N74" s="19">
        <v>1009.7</v>
      </c>
      <c r="O74" s="17">
        <v>2</v>
      </c>
      <c r="P74" s="17">
        <v>2.2000000000000002</v>
      </c>
      <c r="Q74" s="16">
        <v>57.02</v>
      </c>
      <c r="R74" s="18">
        <v>0</v>
      </c>
      <c r="S74">
        <v>1</v>
      </c>
    </row>
    <row r="75" spans="1:19">
      <c r="A75" s="1">
        <v>3</v>
      </c>
      <c r="B75" s="2">
        <v>0.25</v>
      </c>
      <c r="C75" s="17">
        <v>26.5</v>
      </c>
      <c r="D75" s="16">
        <v>16.100000000000001</v>
      </c>
      <c r="E75" s="16">
        <v>0.2</v>
      </c>
      <c r="F75" s="16">
        <v>1.21</v>
      </c>
      <c r="G75" s="16">
        <v>2.09</v>
      </c>
      <c r="H75" s="16">
        <v>3.3</v>
      </c>
      <c r="I75" s="16">
        <v>5.74</v>
      </c>
      <c r="J75" s="16">
        <v>15</v>
      </c>
      <c r="K75" s="16">
        <v>5</v>
      </c>
      <c r="L75" s="17">
        <v>26.6</v>
      </c>
      <c r="M75" s="17">
        <v>75.2</v>
      </c>
      <c r="N75" s="19">
        <v>1010.1</v>
      </c>
      <c r="O75" s="17">
        <v>22</v>
      </c>
      <c r="P75" s="17">
        <v>2.41</v>
      </c>
      <c r="Q75" s="16">
        <v>61.52</v>
      </c>
      <c r="R75" s="18">
        <v>0</v>
      </c>
      <c r="S75">
        <v>1</v>
      </c>
    </row>
    <row r="76" spans="1:19">
      <c r="A76" s="1">
        <v>3</v>
      </c>
      <c r="B76" s="2">
        <v>0.29166666666666702</v>
      </c>
      <c r="C76" s="17">
        <v>26.5</v>
      </c>
      <c r="D76" s="16">
        <v>13.9</v>
      </c>
      <c r="E76" s="16">
        <v>0.25</v>
      </c>
      <c r="F76" s="16">
        <v>2.16</v>
      </c>
      <c r="G76" s="16">
        <v>3.19</v>
      </c>
      <c r="H76" s="16">
        <v>5.35</v>
      </c>
      <c r="I76" s="16">
        <v>5.25</v>
      </c>
      <c r="J76" s="16">
        <v>21</v>
      </c>
      <c r="K76" s="16">
        <v>6</v>
      </c>
      <c r="L76" s="17">
        <v>27.1</v>
      </c>
      <c r="M76" s="17">
        <v>76.8</v>
      </c>
      <c r="N76" s="19">
        <v>1010.6</v>
      </c>
      <c r="O76" s="17">
        <v>129</v>
      </c>
      <c r="P76" s="17">
        <v>2.67</v>
      </c>
      <c r="Q76" s="16">
        <v>74.03</v>
      </c>
      <c r="R76" s="18">
        <v>0</v>
      </c>
      <c r="S76">
        <v>1</v>
      </c>
    </row>
    <row r="77" spans="1:19">
      <c r="A77" s="1">
        <v>3</v>
      </c>
      <c r="B77" s="2">
        <v>0.33333333333333298</v>
      </c>
      <c r="C77" s="17">
        <v>26.2</v>
      </c>
      <c r="D77" s="16">
        <v>15.24</v>
      </c>
      <c r="E77" s="16">
        <v>0.28999999999999998</v>
      </c>
      <c r="F77" s="16">
        <v>3.29</v>
      </c>
      <c r="G77" s="16">
        <v>3.29</v>
      </c>
      <c r="H77" s="16">
        <v>6.58</v>
      </c>
      <c r="I77" s="16">
        <v>3.65</v>
      </c>
      <c r="J77" s="16">
        <v>27</v>
      </c>
      <c r="K77" s="16">
        <v>8</v>
      </c>
      <c r="L77" s="17">
        <v>27.9</v>
      </c>
      <c r="M77" s="17">
        <v>71.900000000000006</v>
      </c>
      <c r="N77" s="19">
        <v>1011</v>
      </c>
      <c r="O77" s="17">
        <v>319</v>
      </c>
      <c r="P77" s="16">
        <v>3.52</v>
      </c>
      <c r="Q77" s="16">
        <v>69.41</v>
      </c>
      <c r="R77" s="18">
        <v>0</v>
      </c>
      <c r="S77">
        <v>1</v>
      </c>
    </row>
    <row r="78" spans="1:19">
      <c r="A78" s="1">
        <v>3</v>
      </c>
      <c r="B78" s="2">
        <v>0.375</v>
      </c>
      <c r="C78" s="17">
        <v>26.3</v>
      </c>
      <c r="D78" s="16">
        <v>19.34</v>
      </c>
      <c r="E78" s="16">
        <v>0.27</v>
      </c>
      <c r="F78" s="16">
        <v>2.89</v>
      </c>
      <c r="G78" s="16">
        <v>2.4500000000000002</v>
      </c>
      <c r="H78" s="16">
        <v>5.33</v>
      </c>
      <c r="I78" s="16">
        <v>3.73</v>
      </c>
      <c r="J78" s="16">
        <v>21</v>
      </c>
      <c r="K78" s="16">
        <v>10</v>
      </c>
      <c r="L78" s="17">
        <v>28.9</v>
      </c>
      <c r="M78" s="17">
        <v>65.2</v>
      </c>
      <c r="N78" s="19">
        <v>1011.5</v>
      </c>
      <c r="O78" s="17">
        <v>445</v>
      </c>
      <c r="P78" s="16">
        <v>4.12</v>
      </c>
      <c r="Q78" s="16">
        <v>64.95</v>
      </c>
      <c r="R78" s="18">
        <v>0</v>
      </c>
      <c r="S78">
        <v>1</v>
      </c>
    </row>
    <row r="79" spans="1:19">
      <c r="A79" s="1">
        <v>3</v>
      </c>
      <c r="B79" s="2">
        <v>0.41666666666666702</v>
      </c>
      <c r="C79" s="17">
        <v>26.4</v>
      </c>
      <c r="D79" s="16">
        <v>18.43</v>
      </c>
      <c r="E79" s="16">
        <v>0.23</v>
      </c>
      <c r="F79" s="16">
        <v>2.4900000000000002</v>
      </c>
      <c r="G79" s="16">
        <v>2.0499999999999998</v>
      </c>
      <c r="H79" s="16">
        <v>4.55</v>
      </c>
      <c r="I79" s="16">
        <v>3.77</v>
      </c>
      <c r="J79" s="16">
        <v>22</v>
      </c>
      <c r="K79" s="16">
        <v>5</v>
      </c>
      <c r="L79" s="17">
        <v>29</v>
      </c>
      <c r="M79" s="17">
        <v>64.7</v>
      </c>
      <c r="N79" s="19">
        <v>1011.7</v>
      </c>
      <c r="O79" s="17">
        <v>416</v>
      </c>
      <c r="P79" s="16">
        <v>4.38</v>
      </c>
      <c r="Q79" s="16">
        <v>70.209999999999994</v>
      </c>
      <c r="R79" s="18">
        <v>0</v>
      </c>
      <c r="S79">
        <v>1</v>
      </c>
    </row>
    <row r="80" spans="1:19">
      <c r="A80" s="1">
        <v>3</v>
      </c>
      <c r="B80" s="2">
        <v>0.45833333333333298</v>
      </c>
      <c r="C80" s="17">
        <v>26.4</v>
      </c>
      <c r="D80" s="16">
        <v>18.25</v>
      </c>
      <c r="E80" s="16">
        <v>0.2</v>
      </c>
      <c r="F80" s="16">
        <v>2.2999999999999998</v>
      </c>
      <c r="G80" s="16">
        <v>1.81</v>
      </c>
      <c r="H80" s="16">
        <v>4.1100000000000003</v>
      </c>
      <c r="I80" s="16">
        <v>3.74</v>
      </c>
      <c r="J80" s="16">
        <v>23</v>
      </c>
      <c r="K80" s="16">
        <v>6</v>
      </c>
      <c r="L80" s="17">
        <v>29.4</v>
      </c>
      <c r="M80" s="17">
        <v>63</v>
      </c>
      <c r="N80" s="19">
        <v>1011.5</v>
      </c>
      <c r="O80" s="17">
        <v>585</v>
      </c>
      <c r="P80" s="16">
        <v>4.32</v>
      </c>
      <c r="Q80" s="16">
        <v>68.430000000000007</v>
      </c>
      <c r="R80" s="18">
        <v>0</v>
      </c>
      <c r="S80">
        <v>1</v>
      </c>
    </row>
    <row r="81" spans="1:19">
      <c r="A81" s="1">
        <v>3</v>
      </c>
      <c r="B81" s="2">
        <v>0.5</v>
      </c>
      <c r="C81" s="17">
        <v>26.5</v>
      </c>
      <c r="D81" s="16">
        <v>18.39</v>
      </c>
      <c r="E81" s="16">
        <v>0.21</v>
      </c>
      <c r="F81" s="16">
        <v>2.1800000000000002</v>
      </c>
      <c r="G81" s="16">
        <v>1.69</v>
      </c>
      <c r="H81" s="16">
        <v>3.87</v>
      </c>
      <c r="I81" s="16">
        <v>3.83</v>
      </c>
      <c r="J81" s="16">
        <v>20</v>
      </c>
      <c r="K81" s="16">
        <v>7</v>
      </c>
      <c r="L81" s="17">
        <v>29.9</v>
      </c>
      <c r="M81" s="17">
        <v>59.2</v>
      </c>
      <c r="N81" s="19">
        <v>1010.8</v>
      </c>
      <c r="O81" s="17">
        <v>690</v>
      </c>
      <c r="P81" s="16">
        <v>4.37</v>
      </c>
      <c r="Q81" s="16">
        <v>58.17</v>
      </c>
      <c r="R81" s="18">
        <v>0</v>
      </c>
      <c r="S81">
        <v>1</v>
      </c>
    </row>
    <row r="82" spans="1:19">
      <c r="A82" s="1">
        <v>3</v>
      </c>
      <c r="B82" s="2">
        <v>0.54166666666666696</v>
      </c>
      <c r="C82" s="131">
        <v>26.2</v>
      </c>
      <c r="D82" s="144">
        <v>20.852485999999999</v>
      </c>
      <c r="E82" s="144">
        <v>0.20982300000000001</v>
      </c>
      <c r="F82" s="144">
        <v>1.808481</v>
      </c>
      <c r="G82" s="144">
        <v>1.168512</v>
      </c>
      <c r="H82" s="144">
        <v>2.9769929999999998</v>
      </c>
      <c r="I82" s="144">
        <v>1.808481</v>
      </c>
      <c r="J82" s="117">
        <v>28</v>
      </c>
      <c r="K82" s="117">
        <v>4</v>
      </c>
      <c r="L82" s="131">
        <v>30</v>
      </c>
      <c r="M82" s="131">
        <v>59.5</v>
      </c>
      <c r="N82" s="132">
        <v>1010.4</v>
      </c>
      <c r="O82" s="131">
        <v>820</v>
      </c>
      <c r="P82" s="117">
        <v>4.75</v>
      </c>
      <c r="Q82" s="117">
        <v>50.99</v>
      </c>
      <c r="R82" s="133">
        <v>0</v>
      </c>
      <c r="S82">
        <v>1</v>
      </c>
    </row>
    <row r="83" spans="1:19">
      <c r="A83" s="1">
        <v>3</v>
      </c>
      <c r="B83" s="2">
        <v>0.58333333333333304</v>
      </c>
      <c r="C83" s="134">
        <v>0</v>
      </c>
      <c r="D83" s="144">
        <v>19.002669999999998</v>
      </c>
      <c r="E83" s="144">
        <v>0.20982300000000001</v>
      </c>
      <c r="F83" s="144">
        <v>2.3520270000000001</v>
      </c>
      <c r="G83" s="144">
        <v>1.8371649999999999</v>
      </c>
      <c r="H83" s="144">
        <v>4.1891920000000002</v>
      </c>
      <c r="I83" s="144">
        <v>2.3520270000000001</v>
      </c>
      <c r="J83" s="117">
        <v>22</v>
      </c>
      <c r="K83" s="117">
        <v>6</v>
      </c>
      <c r="L83" s="134">
        <v>0</v>
      </c>
      <c r="M83" s="134">
        <v>0</v>
      </c>
      <c r="N83" s="135">
        <v>0</v>
      </c>
      <c r="O83" s="134">
        <v>0</v>
      </c>
      <c r="P83" s="134">
        <v>0</v>
      </c>
      <c r="Q83" s="134">
        <v>0</v>
      </c>
      <c r="R83" s="136">
        <v>0</v>
      </c>
      <c r="S83">
        <v>1</v>
      </c>
    </row>
    <row r="84" spans="1:19">
      <c r="A84" s="1">
        <v>3</v>
      </c>
      <c r="B84" s="2">
        <v>0.625</v>
      </c>
      <c r="C84" s="134">
        <v>0</v>
      </c>
      <c r="D84" s="144">
        <v>20.959441999999999</v>
      </c>
      <c r="E84" s="144">
        <v>0.20982300000000001</v>
      </c>
      <c r="F84" s="144">
        <v>2.1758700000000002</v>
      </c>
      <c r="G84" s="144">
        <v>1.2012609999999999</v>
      </c>
      <c r="H84" s="144">
        <v>3.3771309999999999</v>
      </c>
      <c r="I84" s="144">
        <v>2.1758700000000002</v>
      </c>
      <c r="J84" s="117">
        <v>30</v>
      </c>
      <c r="K84" s="117">
        <v>5</v>
      </c>
      <c r="L84" s="134">
        <v>0</v>
      </c>
      <c r="M84" s="134">
        <v>0</v>
      </c>
      <c r="N84" s="135">
        <v>0</v>
      </c>
      <c r="O84" s="134">
        <v>0</v>
      </c>
      <c r="P84" s="134">
        <v>0</v>
      </c>
      <c r="Q84" s="134">
        <v>0</v>
      </c>
      <c r="R84" s="136">
        <v>0</v>
      </c>
      <c r="S84">
        <v>1</v>
      </c>
    </row>
    <row r="85" spans="1:19">
      <c r="A85" s="1">
        <v>3</v>
      </c>
      <c r="B85" s="2">
        <v>0.66666666666666696</v>
      </c>
      <c r="C85" s="131">
        <v>27</v>
      </c>
      <c r="D85" s="144">
        <v>18.325405</v>
      </c>
      <c r="E85" s="144">
        <v>0.20985599999999999</v>
      </c>
      <c r="F85" s="144">
        <v>2.142064</v>
      </c>
      <c r="G85" s="144">
        <v>1.618225</v>
      </c>
      <c r="H85" s="144">
        <v>3.7602890000000002</v>
      </c>
      <c r="I85" s="144">
        <v>2.142064</v>
      </c>
      <c r="J85" s="117">
        <v>27</v>
      </c>
      <c r="K85" s="117">
        <v>11</v>
      </c>
      <c r="L85" s="131">
        <v>29.3</v>
      </c>
      <c r="M85" s="131">
        <v>65.099999999999994</v>
      </c>
      <c r="N85" s="132">
        <v>1009.1</v>
      </c>
      <c r="O85" s="131">
        <v>265</v>
      </c>
      <c r="P85" s="117">
        <v>4.0599999999999996</v>
      </c>
      <c r="Q85" s="117">
        <v>49.34</v>
      </c>
      <c r="R85" s="133">
        <v>0</v>
      </c>
      <c r="S85">
        <v>1</v>
      </c>
    </row>
    <row r="86" spans="1:19">
      <c r="A86" s="1">
        <v>3</v>
      </c>
      <c r="B86" s="2">
        <v>0.70833333333333304</v>
      </c>
      <c r="C86" s="17">
        <v>26.7</v>
      </c>
      <c r="D86" s="16">
        <v>17.670000000000002</v>
      </c>
      <c r="E86" s="16">
        <v>0.3</v>
      </c>
      <c r="F86" s="16">
        <v>2.2200000000000002</v>
      </c>
      <c r="G86" s="16">
        <v>1.95</v>
      </c>
      <c r="H86" s="16">
        <v>4.17</v>
      </c>
      <c r="I86" s="16">
        <v>4.4800000000000004</v>
      </c>
      <c r="J86" s="16">
        <v>27</v>
      </c>
      <c r="K86" s="16">
        <v>11</v>
      </c>
      <c r="L86" s="17">
        <v>28.6</v>
      </c>
      <c r="M86" s="17">
        <v>69.2</v>
      </c>
      <c r="N86" s="19">
        <v>1009.1</v>
      </c>
      <c r="O86" s="17">
        <v>111</v>
      </c>
      <c r="P86" s="16">
        <v>4.0599999999999996</v>
      </c>
      <c r="Q86" s="16">
        <v>43.15</v>
      </c>
      <c r="R86" s="18">
        <v>0</v>
      </c>
      <c r="S86">
        <v>1</v>
      </c>
    </row>
    <row r="87" spans="1:19">
      <c r="A87" s="1">
        <v>3</v>
      </c>
      <c r="B87" s="2">
        <v>0.75</v>
      </c>
      <c r="C87" s="17">
        <v>26.4</v>
      </c>
      <c r="D87" s="16">
        <v>14.97</v>
      </c>
      <c r="E87" s="16">
        <v>0.42</v>
      </c>
      <c r="F87" s="16">
        <v>2.57</v>
      </c>
      <c r="G87" s="16">
        <v>3.94</v>
      </c>
      <c r="H87" s="16">
        <v>6.51</v>
      </c>
      <c r="I87" s="16">
        <v>4.32</v>
      </c>
      <c r="J87" s="16">
        <v>27</v>
      </c>
      <c r="K87" s="16">
        <v>10</v>
      </c>
      <c r="L87" s="17">
        <v>27.6</v>
      </c>
      <c r="M87" s="17">
        <v>73.3</v>
      </c>
      <c r="N87" s="19">
        <v>1009.4</v>
      </c>
      <c r="O87" s="17">
        <v>12</v>
      </c>
      <c r="P87" s="16">
        <v>3.31</v>
      </c>
      <c r="Q87" s="16">
        <v>43.45</v>
      </c>
      <c r="R87" s="18">
        <v>0</v>
      </c>
      <c r="S87">
        <v>1</v>
      </c>
    </row>
    <row r="88" spans="1:19">
      <c r="A88" s="1">
        <v>3</v>
      </c>
      <c r="B88" s="2">
        <v>0.79166666666666696</v>
      </c>
      <c r="C88" s="17">
        <v>26.4</v>
      </c>
      <c r="D88" s="16">
        <v>12.8</v>
      </c>
      <c r="E88" s="16">
        <v>0.34</v>
      </c>
      <c r="F88" s="16">
        <v>1.72</v>
      </c>
      <c r="G88" s="16">
        <v>5.03</v>
      </c>
      <c r="H88" s="16">
        <v>6.75</v>
      </c>
      <c r="I88" s="16">
        <v>4.1399999999999997</v>
      </c>
      <c r="J88" s="16">
        <v>18</v>
      </c>
      <c r="K88" s="16">
        <v>9</v>
      </c>
      <c r="L88" s="17">
        <v>27.4</v>
      </c>
      <c r="M88" s="17">
        <v>75.3</v>
      </c>
      <c r="N88" s="19">
        <v>1010</v>
      </c>
      <c r="O88" s="17">
        <v>2</v>
      </c>
      <c r="P88" s="16">
        <v>2.69</v>
      </c>
      <c r="Q88" s="16">
        <v>47.2</v>
      </c>
      <c r="R88" s="18">
        <v>0</v>
      </c>
      <c r="S88">
        <v>1</v>
      </c>
    </row>
    <row r="89" spans="1:19">
      <c r="A89" s="1">
        <v>3</v>
      </c>
      <c r="B89" s="2">
        <v>0.83333333333333304</v>
      </c>
      <c r="C89" s="17">
        <v>26.4</v>
      </c>
      <c r="D89" s="16">
        <v>14.21</v>
      </c>
      <c r="E89" s="16">
        <v>0.36</v>
      </c>
      <c r="F89" s="16">
        <v>1.48</v>
      </c>
      <c r="G89" s="16">
        <v>4.08</v>
      </c>
      <c r="H89" s="16">
        <v>5.56</v>
      </c>
      <c r="I89" s="16">
        <v>3.88</v>
      </c>
      <c r="J89" s="16">
        <v>18</v>
      </c>
      <c r="K89" s="16">
        <v>5</v>
      </c>
      <c r="L89" s="17">
        <v>27.4</v>
      </c>
      <c r="M89" s="17">
        <v>75.8</v>
      </c>
      <c r="N89" s="19">
        <v>1010.8</v>
      </c>
      <c r="O89" s="17">
        <v>2</v>
      </c>
      <c r="P89" s="16">
        <v>2.91</v>
      </c>
      <c r="Q89" s="16">
        <v>40.4</v>
      </c>
      <c r="R89" s="18">
        <v>0</v>
      </c>
      <c r="S89">
        <v>1</v>
      </c>
    </row>
    <row r="90" spans="1:19">
      <c r="A90" s="1">
        <v>3</v>
      </c>
      <c r="B90" s="2">
        <v>0.875</v>
      </c>
      <c r="C90" s="17">
        <v>26.3</v>
      </c>
      <c r="D90" s="16">
        <v>13.61</v>
      </c>
      <c r="E90" s="16">
        <v>0.36</v>
      </c>
      <c r="F90" s="16">
        <v>1.5</v>
      </c>
      <c r="G90" s="16">
        <v>2.71</v>
      </c>
      <c r="H90" s="16">
        <v>4.21</v>
      </c>
      <c r="I90" s="16">
        <v>4.24</v>
      </c>
      <c r="J90" s="16">
        <v>24</v>
      </c>
      <c r="K90" s="16">
        <v>4</v>
      </c>
      <c r="L90" s="17">
        <v>27.3</v>
      </c>
      <c r="M90" s="17">
        <v>76.7</v>
      </c>
      <c r="N90" s="19">
        <v>1011.8</v>
      </c>
      <c r="O90" s="17">
        <v>3</v>
      </c>
      <c r="P90" s="16">
        <v>2.89</v>
      </c>
      <c r="Q90" s="16">
        <v>45.99</v>
      </c>
      <c r="R90" s="18">
        <v>0</v>
      </c>
      <c r="S90">
        <v>1</v>
      </c>
    </row>
    <row r="91" spans="1:19">
      <c r="A91" s="1">
        <v>3</v>
      </c>
      <c r="B91" s="2">
        <v>0.91666666666666696</v>
      </c>
      <c r="C91" s="17">
        <v>26.3</v>
      </c>
      <c r="D91" s="16">
        <v>14.2</v>
      </c>
      <c r="E91" s="16">
        <v>0.35</v>
      </c>
      <c r="F91" s="16">
        <v>1.19</v>
      </c>
      <c r="G91" s="16">
        <v>2.11</v>
      </c>
      <c r="H91" s="16">
        <v>3.3</v>
      </c>
      <c r="I91" s="16">
        <v>4.13</v>
      </c>
      <c r="J91" s="16">
        <v>21</v>
      </c>
      <c r="K91" s="16">
        <v>6</v>
      </c>
      <c r="L91" s="17">
        <v>27.3</v>
      </c>
      <c r="M91" s="17">
        <v>76.8</v>
      </c>
      <c r="N91" s="19">
        <v>1012.1</v>
      </c>
      <c r="O91" s="17">
        <v>3</v>
      </c>
      <c r="P91" s="16">
        <v>2.77</v>
      </c>
      <c r="Q91" s="16">
        <v>47.99</v>
      </c>
      <c r="R91" s="18">
        <v>0</v>
      </c>
      <c r="S91">
        <v>1</v>
      </c>
    </row>
    <row r="92" spans="1:19">
      <c r="A92" s="1">
        <v>3</v>
      </c>
      <c r="B92" s="2">
        <v>0.95833333333333304</v>
      </c>
      <c r="C92" s="17">
        <v>26.3</v>
      </c>
      <c r="D92" s="16">
        <v>14.37</v>
      </c>
      <c r="E92" s="16">
        <v>0.34</v>
      </c>
      <c r="F92" s="16">
        <v>1.17</v>
      </c>
      <c r="G92" s="16">
        <v>1.66</v>
      </c>
      <c r="H92" s="16">
        <v>2.83</v>
      </c>
      <c r="I92" s="16">
        <v>3.96</v>
      </c>
      <c r="J92" s="16">
        <v>19</v>
      </c>
      <c r="K92" s="16">
        <v>4</v>
      </c>
      <c r="L92" s="17">
        <v>27.1</v>
      </c>
      <c r="M92" s="17">
        <v>76.5</v>
      </c>
      <c r="N92" s="19">
        <v>1011.6</v>
      </c>
      <c r="O92" s="17">
        <v>3</v>
      </c>
      <c r="P92" s="16">
        <v>2.92</v>
      </c>
      <c r="Q92" s="16">
        <v>53.85</v>
      </c>
      <c r="R92" s="18">
        <v>0</v>
      </c>
      <c r="S92">
        <v>1</v>
      </c>
    </row>
    <row r="94" spans="1:19">
      <c r="A94" s="163" t="s">
        <v>39</v>
      </c>
      <c r="B94" s="164"/>
      <c r="C94" s="17">
        <v>2</v>
      </c>
      <c r="D94" s="17">
        <v>0</v>
      </c>
      <c r="E94" s="17">
        <v>0</v>
      </c>
      <c r="F94" s="17">
        <v>0</v>
      </c>
      <c r="G94" s="17">
        <v>0</v>
      </c>
      <c r="H94" s="17">
        <v>0</v>
      </c>
      <c r="I94" s="17">
        <v>0</v>
      </c>
      <c r="J94" s="17">
        <v>0</v>
      </c>
      <c r="K94" s="17">
        <v>0</v>
      </c>
      <c r="L94" s="17">
        <v>2</v>
      </c>
      <c r="M94" s="17">
        <v>2</v>
      </c>
      <c r="N94" s="17">
        <v>2</v>
      </c>
      <c r="O94" s="17">
        <v>2</v>
      </c>
      <c r="P94" s="17">
        <v>2</v>
      </c>
      <c r="Q94" s="17">
        <v>2</v>
      </c>
      <c r="R94" s="17">
        <v>2</v>
      </c>
    </row>
    <row r="95" spans="1:19">
      <c r="A95" s="159" t="s">
        <v>2</v>
      </c>
      <c r="B95" s="160"/>
      <c r="C95" s="17">
        <v>0</v>
      </c>
      <c r="D95" s="17">
        <v>0</v>
      </c>
      <c r="E95" s="17">
        <v>0</v>
      </c>
      <c r="F95" s="17">
        <v>0</v>
      </c>
      <c r="G95" s="17">
        <v>0</v>
      </c>
      <c r="H95" s="17">
        <v>0</v>
      </c>
      <c r="I95" s="17">
        <v>0</v>
      </c>
      <c r="J95" s="17">
        <v>0</v>
      </c>
      <c r="K95" s="17">
        <v>0</v>
      </c>
      <c r="L95" s="17">
        <v>0</v>
      </c>
      <c r="M95" s="17">
        <v>0</v>
      </c>
      <c r="N95" s="17">
        <v>0</v>
      </c>
      <c r="O95" s="17">
        <v>0</v>
      </c>
      <c r="P95" s="17">
        <v>0</v>
      </c>
      <c r="Q95" s="17">
        <v>0</v>
      </c>
      <c r="R95" s="17">
        <v>0</v>
      </c>
    </row>
    <row r="96" spans="1:19">
      <c r="A96" s="153" t="s">
        <v>3</v>
      </c>
      <c r="B96" s="154"/>
      <c r="C96" s="17">
        <v>0</v>
      </c>
      <c r="D96" s="17">
        <v>0</v>
      </c>
      <c r="E96" s="17">
        <v>0</v>
      </c>
      <c r="F96" s="17">
        <v>0</v>
      </c>
      <c r="G96" s="17">
        <v>0</v>
      </c>
      <c r="H96" s="17">
        <v>0</v>
      </c>
      <c r="I96" s="17">
        <v>0</v>
      </c>
      <c r="J96" s="17">
        <v>0</v>
      </c>
      <c r="K96" s="17">
        <v>0</v>
      </c>
      <c r="L96" s="17">
        <v>0</v>
      </c>
      <c r="M96" s="17">
        <v>0</v>
      </c>
      <c r="N96" s="17">
        <v>0</v>
      </c>
      <c r="O96" s="17">
        <v>0</v>
      </c>
      <c r="P96" s="17">
        <v>0</v>
      </c>
      <c r="Q96" s="17">
        <v>0</v>
      </c>
      <c r="R96" s="17">
        <v>0</v>
      </c>
    </row>
    <row r="97" spans="1:19">
      <c r="A97" s="161" t="s">
        <v>4</v>
      </c>
      <c r="B97" s="162"/>
      <c r="C97" s="17">
        <v>0</v>
      </c>
      <c r="D97" s="17">
        <v>0</v>
      </c>
      <c r="E97" s="17">
        <v>0</v>
      </c>
      <c r="F97" s="17">
        <v>0</v>
      </c>
      <c r="G97" s="17">
        <v>0</v>
      </c>
      <c r="H97" s="17">
        <v>0</v>
      </c>
      <c r="I97" s="17">
        <v>0</v>
      </c>
      <c r="J97" s="17">
        <v>0</v>
      </c>
      <c r="K97" s="17">
        <v>0</v>
      </c>
      <c r="L97" s="17">
        <v>0</v>
      </c>
      <c r="M97" s="17">
        <v>0</v>
      </c>
      <c r="N97" s="17">
        <v>0</v>
      </c>
      <c r="O97" s="17">
        <v>0</v>
      </c>
      <c r="P97" s="17">
        <v>0</v>
      </c>
      <c r="Q97" s="17">
        <v>0</v>
      </c>
      <c r="R97" s="17">
        <v>0</v>
      </c>
    </row>
    <row r="98" spans="1:19">
      <c r="A98" s="155" t="s">
        <v>27</v>
      </c>
      <c r="B98" s="156"/>
      <c r="C98" s="20">
        <f t="shared" ref="C98:R98" si="2">24-C94-C95-C96-C97</f>
        <v>22</v>
      </c>
      <c r="D98" s="20">
        <f t="shared" si="2"/>
        <v>24</v>
      </c>
      <c r="E98" s="20">
        <f t="shared" si="2"/>
        <v>24</v>
      </c>
      <c r="F98" s="20">
        <f t="shared" si="2"/>
        <v>24</v>
      </c>
      <c r="G98" s="20">
        <f t="shared" si="2"/>
        <v>24</v>
      </c>
      <c r="H98" s="20">
        <f t="shared" si="2"/>
        <v>24</v>
      </c>
      <c r="I98" s="20">
        <f t="shared" si="2"/>
        <v>24</v>
      </c>
      <c r="J98" s="20">
        <f t="shared" si="2"/>
        <v>24</v>
      </c>
      <c r="K98" s="20">
        <f t="shared" si="2"/>
        <v>24</v>
      </c>
      <c r="L98" s="20">
        <f t="shared" si="2"/>
        <v>22</v>
      </c>
      <c r="M98" s="20">
        <f t="shared" si="2"/>
        <v>22</v>
      </c>
      <c r="N98" s="20">
        <f t="shared" si="2"/>
        <v>22</v>
      </c>
      <c r="O98" s="20">
        <f t="shared" si="2"/>
        <v>22</v>
      </c>
      <c r="P98" s="20">
        <f t="shared" si="2"/>
        <v>22</v>
      </c>
      <c r="Q98" s="20">
        <f t="shared" si="2"/>
        <v>22</v>
      </c>
      <c r="R98" s="20">
        <f t="shared" si="2"/>
        <v>22</v>
      </c>
    </row>
    <row r="99" spans="1:19">
      <c r="A99" s="157" t="s">
        <v>28</v>
      </c>
      <c r="B99" s="158"/>
      <c r="C99" s="21">
        <f>C98/(SUM(S69:S92))</f>
        <v>0.91666666666666663</v>
      </c>
      <c r="D99" s="21">
        <f>D98/(SUM(S69:S92))</f>
        <v>1</v>
      </c>
      <c r="E99" s="21">
        <f>E98/(SUM(S69:S92))</f>
        <v>1</v>
      </c>
      <c r="F99" s="21">
        <f>F98/(SUM(S69:S92))</f>
        <v>1</v>
      </c>
      <c r="G99" s="21">
        <f>G98/(SUM(S69:S92))</f>
        <v>1</v>
      </c>
      <c r="H99" s="21">
        <f>H98/(SUM(S69:S92))</f>
        <v>1</v>
      </c>
      <c r="I99" s="21">
        <f>I98/(SUM(S69:S92))</f>
        <v>1</v>
      </c>
      <c r="J99" s="21">
        <f>J98/(SUM(S69:S92))</f>
        <v>1</v>
      </c>
      <c r="K99" s="21">
        <f>K98/(SUM(S69:S92))</f>
        <v>1</v>
      </c>
      <c r="L99" s="21">
        <f>L98/(SUM(S69:S92))</f>
        <v>0.91666666666666663</v>
      </c>
      <c r="M99" s="21">
        <f>M98/(SUM(S69:S92))</f>
        <v>0.91666666666666663</v>
      </c>
      <c r="N99" s="21">
        <f>N98/(SUM(S69:S92))</f>
        <v>0.91666666666666663</v>
      </c>
      <c r="O99" s="21">
        <f>O98/(SUM(S69:S92))</f>
        <v>0.91666666666666663</v>
      </c>
      <c r="P99" s="21">
        <f>P98/(SUM(S69:S92))</f>
        <v>0.91666666666666663</v>
      </c>
      <c r="Q99" s="21">
        <f>Q98/(SUM(S69:S92))</f>
        <v>0.91666666666666663</v>
      </c>
      <c r="R99" s="21">
        <f>R98/(SUM(S69:S92))</f>
        <v>0.91666666666666663</v>
      </c>
    </row>
    <row r="101" spans="1:19">
      <c r="A101" s="1">
        <v>4</v>
      </c>
      <c r="B101" s="2">
        <v>0</v>
      </c>
      <c r="C101" s="17">
        <v>26.3</v>
      </c>
      <c r="D101" s="16">
        <v>15.17</v>
      </c>
      <c r="E101" s="16">
        <v>0.31</v>
      </c>
      <c r="F101" s="16">
        <v>1.1499999999999999</v>
      </c>
      <c r="G101" s="16">
        <v>1.42</v>
      </c>
      <c r="H101" s="16">
        <v>2.58</v>
      </c>
      <c r="I101" s="16">
        <v>3.95</v>
      </c>
      <c r="J101" s="16">
        <v>23</v>
      </c>
      <c r="K101" s="16">
        <v>2</v>
      </c>
      <c r="L101" s="17">
        <v>27</v>
      </c>
      <c r="M101" s="17">
        <v>76.8</v>
      </c>
      <c r="N101" s="19">
        <v>1011</v>
      </c>
      <c r="O101" s="17">
        <v>3</v>
      </c>
      <c r="P101" s="17">
        <v>3.25</v>
      </c>
      <c r="Q101" s="16">
        <v>52.99</v>
      </c>
      <c r="R101" s="18">
        <v>0</v>
      </c>
      <c r="S101">
        <v>1</v>
      </c>
    </row>
    <row r="102" spans="1:19">
      <c r="A102" s="1">
        <v>4</v>
      </c>
      <c r="B102" s="2">
        <v>4.1666666666666664E-2</v>
      </c>
      <c r="C102" s="17">
        <v>26.2</v>
      </c>
      <c r="D102" s="16">
        <v>16.329999999999998</v>
      </c>
      <c r="E102" s="16">
        <v>0.13</v>
      </c>
      <c r="F102" s="16">
        <v>1.1399999999999999</v>
      </c>
      <c r="G102" s="16">
        <v>0.97</v>
      </c>
      <c r="H102" s="16">
        <v>2.11</v>
      </c>
      <c r="I102" s="16">
        <v>4.25</v>
      </c>
      <c r="J102" s="16">
        <v>18</v>
      </c>
      <c r="K102" s="16">
        <v>1</v>
      </c>
      <c r="L102" s="17">
        <v>27</v>
      </c>
      <c r="M102" s="17">
        <v>76.2</v>
      </c>
      <c r="N102" s="19">
        <v>1010.7</v>
      </c>
      <c r="O102" s="17">
        <v>3</v>
      </c>
      <c r="P102" s="17">
        <v>3.19</v>
      </c>
      <c r="Q102" s="16">
        <v>56.5</v>
      </c>
      <c r="R102" s="18">
        <v>0</v>
      </c>
      <c r="S102">
        <v>1</v>
      </c>
    </row>
    <row r="103" spans="1:19">
      <c r="A103" s="1">
        <v>4</v>
      </c>
      <c r="B103" s="2">
        <v>8.3333333333333301E-2</v>
      </c>
      <c r="C103" s="17">
        <v>26.3</v>
      </c>
      <c r="D103" s="16">
        <v>16.59</v>
      </c>
      <c r="E103" s="16">
        <v>0.12</v>
      </c>
      <c r="F103" s="16">
        <v>1.1399999999999999</v>
      </c>
      <c r="G103" s="16">
        <v>0.49</v>
      </c>
      <c r="H103" s="16">
        <v>1.63</v>
      </c>
      <c r="I103" s="16">
        <v>4.12</v>
      </c>
      <c r="J103" s="16">
        <v>23</v>
      </c>
      <c r="K103" s="16">
        <v>5</v>
      </c>
      <c r="L103" s="17">
        <v>26.9</v>
      </c>
      <c r="M103" s="17">
        <v>77.8</v>
      </c>
      <c r="N103" s="19">
        <v>1010.4</v>
      </c>
      <c r="O103" s="17">
        <v>3</v>
      </c>
      <c r="P103" s="17">
        <v>2.62</v>
      </c>
      <c r="Q103" s="16">
        <v>54.38</v>
      </c>
      <c r="R103" s="18">
        <v>0</v>
      </c>
      <c r="S103">
        <v>1</v>
      </c>
    </row>
    <row r="104" spans="1:19">
      <c r="A104" s="1">
        <v>4</v>
      </c>
      <c r="B104" s="2">
        <v>0.125</v>
      </c>
      <c r="C104" s="17">
        <v>26.3</v>
      </c>
      <c r="D104" s="16">
        <v>16.54</v>
      </c>
      <c r="E104" s="16">
        <v>0.14000000000000001</v>
      </c>
      <c r="F104" s="16">
        <v>1.04</v>
      </c>
      <c r="G104" s="16">
        <v>0.28000000000000003</v>
      </c>
      <c r="H104" s="16">
        <v>1.33</v>
      </c>
      <c r="I104" s="16">
        <v>4.17</v>
      </c>
      <c r="J104" s="16">
        <v>23</v>
      </c>
      <c r="K104" s="16">
        <v>4</v>
      </c>
      <c r="L104" s="17">
        <v>26.5</v>
      </c>
      <c r="M104" s="17">
        <v>79.5</v>
      </c>
      <c r="N104" s="19">
        <v>1010.1</v>
      </c>
      <c r="O104" s="17">
        <v>2</v>
      </c>
      <c r="P104" s="17">
        <v>2.95</v>
      </c>
      <c r="Q104" s="16">
        <v>62.64</v>
      </c>
      <c r="R104" s="18">
        <v>0</v>
      </c>
      <c r="S104">
        <v>1</v>
      </c>
    </row>
    <row r="105" spans="1:19">
      <c r="A105" s="1">
        <v>4</v>
      </c>
      <c r="B105" s="2">
        <v>0.16666666666666699</v>
      </c>
      <c r="C105" s="17">
        <v>26.3</v>
      </c>
      <c r="D105" s="16">
        <v>17.690000000000001</v>
      </c>
      <c r="E105" s="16">
        <v>0.12</v>
      </c>
      <c r="F105" s="16">
        <v>1.24</v>
      </c>
      <c r="G105" s="16">
        <v>0.25</v>
      </c>
      <c r="H105" s="16">
        <v>1.5</v>
      </c>
      <c r="I105" s="16">
        <v>4.2300000000000004</v>
      </c>
      <c r="J105" s="16">
        <v>17</v>
      </c>
      <c r="K105" s="16">
        <v>1</v>
      </c>
      <c r="L105" s="17">
        <v>26.7</v>
      </c>
      <c r="M105" s="17">
        <v>77.3</v>
      </c>
      <c r="N105" s="19">
        <v>1009.9</v>
      </c>
      <c r="O105" s="17">
        <v>3</v>
      </c>
      <c r="P105" s="17">
        <v>2.75</v>
      </c>
      <c r="Q105" s="16">
        <v>74.88</v>
      </c>
      <c r="R105" s="18">
        <v>0</v>
      </c>
      <c r="S105">
        <v>1</v>
      </c>
    </row>
    <row r="106" spans="1:19">
      <c r="A106" s="1">
        <v>4</v>
      </c>
      <c r="B106" s="2">
        <v>0.20833333333333301</v>
      </c>
      <c r="C106" s="17">
        <v>26.2</v>
      </c>
      <c r="D106" s="16">
        <v>17.72</v>
      </c>
      <c r="E106" s="16">
        <v>0.12</v>
      </c>
      <c r="F106" s="16">
        <v>1.1599999999999999</v>
      </c>
      <c r="G106" s="16">
        <v>0.41</v>
      </c>
      <c r="H106" s="16">
        <v>1.57</v>
      </c>
      <c r="I106" s="16">
        <v>3.9</v>
      </c>
      <c r="J106" s="16">
        <v>17</v>
      </c>
      <c r="K106" s="16">
        <v>1</v>
      </c>
      <c r="L106" s="17">
        <v>26.8</v>
      </c>
      <c r="M106" s="17">
        <v>76.3</v>
      </c>
      <c r="N106" s="19">
        <v>1010.4</v>
      </c>
      <c r="O106" s="17">
        <v>3</v>
      </c>
      <c r="P106" s="17">
        <v>2.98</v>
      </c>
      <c r="Q106" s="16">
        <v>73.45</v>
      </c>
      <c r="R106" s="18">
        <v>0</v>
      </c>
      <c r="S106">
        <v>1</v>
      </c>
    </row>
    <row r="107" spans="1:19">
      <c r="A107" s="1">
        <v>4</v>
      </c>
      <c r="B107" s="2">
        <v>0.25</v>
      </c>
      <c r="C107" s="17">
        <v>26.1</v>
      </c>
      <c r="D107" s="16">
        <v>15.27</v>
      </c>
      <c r="E107" s="16">
        <v>0.14000000000000001</v>
      </c>
      <c r="F107" s="16">
        <v>1.34</v>
      </c>
      <c r="G107" s="16">
        <v>1.52</v>
      </c>
      <c r="H107" s="16">
        <v>2.85</v>
      </c>
      <c r="I107" s="16">
        <v>4.21</v>
      </c>
      <c r="J107" s="16">
        <v>21</v>
      </c>
      <c r="K107" s="16">
        <v>2</v>
      </c>
      <c r="L107" s="17">
        <v>26.9</v>
      </c>
      <c r="M107" s="17">
        <v>75.8</v>
      </c>
      <c r="N107" s="19">
        <v>1010.8</v>
      </c>
      <c r="O107" s="17">
        <v>28</v>
      </c>
      <c r="P107" s="17">
        <v>3.01</v>
      </c>
      <c r="Q107" s="16">
        <v>78.41</v>
      </c>
      <c r="R107" s="18">
        <v>0</v>
      </c>
      <c r="S107">
        <v>1</v>
      </c>
    </row>
    <row r="108" spans="1:19">
      <c r="A108" s="1">
        <v>4</v>
      </c>
      <c r="B108" s="2">
        <v>0.29166666666666702</v>
      </c>
      <c r="C108" s="17">
        <v>26.2</v>
      </c>
      <c r="D108" s="16">
        <v>14.94</v>
      </c>
      <c r="E108" s="16">
        <v>0.16</v>
      </c>
      <c r="F108" s="16">
        <v>2.08</v>
      </c>
      <c r="G108" s="16">
        <v>2.27</v>
      </c>
      <c r="H108" s="16">
        <v>4.3600000000000003</v>
      </c>
      <c r="I108" s="16">
        <v>4.3499999999999996</v>
      </c>
      <c r="J108" s="16">
        <v>25</v>
      </c>
      <c r="K108" s="16">
        <v>6</v>
      </c>
      <c r="L108" s="17">
        <v>27.5</v>
      </c>
      <c r="M108" s="17">
        <v>73.3</v>
      </c>
      <c r="N108" s="19">
        <v>1011.6</v>
      </c>
      <c r="O108" s="17">
        <v>124</v>
      </c>
      <c r="P108" s="17">
        <v>3.48</v>
      </c>
      <c r="Q108" s="16">
        <v>85.22</v>
      </c>
      <c r="R108" s="18">
        <v>0</v>
      </c>
      <c r="S108">
        <v>1</v>
      </c>
    </row>
    <row r="109" spans="1:19">
      <c r="A109" s="1">
        <v>4</v>
      </c>
      <c r="B109" s="2">
        <v>0.33333333333333298</v>
      </c>
      <c r="C109" s="17">
        <v>26</v>
      </c>
      <c r="D109" s="16">
        <v>15.67</v>
      </c>
      <c r="E109" s="16">
        <v>0.18</v>
      </c>
      <c r="F109" s="16">
        <v>2.88</v>
      </c>
      <c r="G109" s="16">
        <v>2.65</v>
      </c>
      <c r="H109" s="16">
        <v>5.53</v>
      </c>
      <c r="I109" s="16">
        <v>4.2699999999999996</v>
      </c>
      <c r="J109" s="16">
        <v>25</v>
      </c>
      <c r="K109" s="16">
        <v>9</v>
      </c>
      <c r="L109" s="17">
        <v>28.2</v>
      </c>
      <c r="M109" s="17">
        <v>69.5</v>
      </c>
      <c r="N109" s="19">
        <v>1012.3</v>
      </c>
      <c r="O109" s="17">
        <v>228</v>
      </c>
      <c r="P109" s="16">
        <v>4.29</v>
      </c>
      <c r="Q109" s="16">
        <v>73.87</v>
      </c>
      <c r="R109" s="18">
        <v>0</v>
      </c>
      <c r="S109">
        <v>1</v>
      </c>
    </row>
    <row r="110" spans="1:19">
      <c r="A110" s="1">
        <v>4</v>
      </c>
      <c r="B110" s="2">
        <v>0.375</v>
      </c>
      <c r="C110" s="17">
        <v>26.1</v>
      </c>
      <c r="D110" s="16">
        <v>17.41</v>
      </c>
      <c r="E110" s="16">
        <v>0.16</v>
      </c>
      <c r="F110" s="16">
        <v>2.81</v>
      </c>
      <c r="G110" s="16">
        <v>2.5</v>
      </c>
      <c r="H110" s="16">
        <v>5.31</v>
      </c>
      <c r="I110" s="16">
        <v>4.55</v>
      </c>
      <c r="J110" s="16">
        <v>30</v>
      </c>
      <c r="K110" s="16">
        <v>6</v>
      </c>
      <c r="L110" s="17">
        <v>29.1</v>
      </c>
      <c r="M110" s="17">
        <v>64.900000000000006</v>
      </c>
      <c r="N110" s="19">
        <v>1012.8</v>
      </c>
      <c r="O110" s="17">
        <v>635</v>
      </c>
      <c r="P110" s="16">
        <v>4.67</v>
      </c>
      <c r="Q110" s="16">
        <v>70.599999999999994</v>
      </c>
      <c r="R110" s="18">
        <v>0</v>
      </c>
      <c r="S110">
        <v>1</v>
      </c>
    </row>
    <row r="111" spans="1:19">
      <c r="A111" s="1">
        <v>4</v>
      </c>
      <c r="B111" s="2">
        <v>0.41666666666666702</v>
      </c>
      <c r="C111" s="17">
        <v>26.2</v>
      </c>
      <c r="D111" s="16">
        <v>15.84</v>
      </c>
      <c r="E111" s="16">
        <v>0.19</v>
      </c>
      <c r="F111" s="16">
        <v>2.89</v>
      </c>
      <c r="G111" s="16">
        <v>2.0499999999999998</v>
      </c>
      <c r="H111" s="16">
        <v>4.9400000000000004</v>
      </c>
      <c r="I111" s="16">
        <v>4.34</v>
      </c>
      <c r="J111" s="16">
        <v>18</v>
      </c>
      <c r="K111" s="16">
        <v>6</v>
      </c>
      <c r="L111" s="17">
        <v>28.2</v>
      </c>
      <c r="M111" s="17">
        <v>71.599999999999994</v>
      </c>
      <c r="N111" s="19">
        <v>1013</v>
      </c>
      <c r="O111" s="17">
        <v>749</v>
      </c>
      <c r="P111" s="16">
        <v>4.6900000000000004</v>
      </c>
      <c r="Q111" s="16">
        <v>72.08</v>
      </c>
      <c r="R111" s="18">
        <v>1.8</v>
      </c>
      <c r="S111">
        <v>1</v>
      </c>
    </row>
    <row r="112" spans="1:19">
      <c r="A112" s="1">
        <v>4</v>
      </c>
      <c r="B112" s="2">
        <v>0.45833333333333298</v>
      </c>
      <c r="C112" s="17">
        <v>26.1</v>
      </c>
      <c r="D112" s="16">
        <v>20.12</v>
      </c>
      <c r="E112" s="16">
        <v>0.16</v>
      </c>
      <c r="F112" s="16">
        <v>2.4900000000000002</v>
      </c>
      <c r="G112" s="16">
        <v>1.7</v>
      </c>
      <c r="H112" s="16">
        <v>4.2</v>
      </c>
      <c r="I112" s="16">
        <v>4.53</v>
      </c>
      <c r="J112" s="16">
        <v>25</v>
      </c>
      <c r="K112" s="16">
        <v>10</v>
      </c>
      <c r="L112" s="17">
        <v>29.9</v>
      </c>
      <c r="M112" s="17">
        <v>60.5</v>
      </c>
      <c r="N112" s="19">
        <v>1012.7</v>
      </c>
      <c r="O112" s="17">
        <v>993</v>
      </c>
      <c r="P112" s="16">
        <v>5.0999999999999996</v>
      </c>
      <c r="Q112" s="16">
        <v>67.92</v>
      </c>
      <c r="R112" s="18">
        <v>0</v>
      </c>
      <c r="S112">
        <v>1</v>
      </c>
    </row>
    <row r="113" spans="1:19">
      <c r="A113" s="1">
        <v>4</v>
      </c>
      <c r="B113" s="2">
        <v>0.5</v>
      </c>
      <c r="C113" s="17">
        <v>26.1</v>
      </c>
      <c r="D113" s="16">
        <v>18.38</v>
      </c>
      <c r="E113" s="16">
        <v>0.15</v>
      </c>
      <c r="F113" s="16">
        <v>2.8</v>
      </c>
      <c r="G113" s="16">
        <v>1.59</v>
      </c>
      <c r="H113" s="16">
        <v>4.3899999999999997</v>
      </c>
      <c r="I113" s="16">
        <v>4.4400000000000004</v>
      </c>
      <c r="J113" s="16">
        <v>33</v>
      </c>
      <c r="K113" s="16">
        <v>12</v>
      </c>
      <c r="L113" s="17">
        <v>30.2</v>
      </c>
      <c r="M113" s="17">
        <v>58.4</v>
      </c>
      <c r="N113" s="19">
        <v>1011.8</v>
      </c>
      <c r="O113" s="17">
        <v>1038</v>
      </c>
      <c r="P113" s="16">
        <v>5.59</v>
      </c>
      <c r="Q113" s="16">
        <v>63.91</v>
      </c>
      <c r="R113" s="18">
        <v>0</v>
      </c>
      <c r="S113">
        <v>1</v>
      </c>
    </row>
    <row r="114" spans="1:19">
      <c r="A114" s="1">
        <v>4</v>
      </c>
      <c r="B114" s="2">
        <v>0.54166666666666696</v>
      </c>
      <c r="C114" s="17">
        <v>25.9</v>
      </c>
      <c r="D114" s="16">
        <v>17.87</v>
      </c>
      <c r="E114" s="16">
        <v>0.16</v>
      </c>
      <c r="F114" s="16">
        <v>2.7</v>
      </c>
      <c r="G114" s="16">
        <v>1.41</v>
      </c>
      <c r="H114" s="16">
        <v>4.0999999999999996</v>
      </c>
      <c r="I114" s="16">
        <v>4.3</v>
      </c>
      <c r="J114" s="16">
        <v>24</v>
      </c>
      <c r="K114" s="16">
        <v>7</v>
      </c>
      <c r="L114" s="17">
        <v>30.3</v>
      </c>
      <c r="M114" s="17">
        <v>58.5</v>
      </c>
      <c r="N114" s="19">
        <v>1011</v>
      </c>
      <c r="O114" s="17">
        <v>558</v>
      </c>
      <c r="P114" s="16">
        <v>5.16</v>
      </c>
      <c r="Q114" s="16">
        <v>70.47</v>
      </c>
      <c r="R114" s="18">
        <v>0</v>
      </c>
      <c r="S114">
        <v>1</v>
      </c>
    </row>
    <row r="115" spans="1:19">
      <c r="A115" s="1">
        <v>4</v>
      </c>
      <c r="B115" s="2">
        <v>0.58333333333333304</v>
      </c>
      <c r="C115" s="17">
        <v>26</v>
      </c>
      <c r="D115" s="16">
        <v>18.32</v>
      </c>
      <c r="E115" s="16">
        <v>0.15</v>
      </c>
      <c r="F115" s="16">
        <v>2.16</v>
      </c>
      <c r="G115" s="16">
        <v>1.29</v>
      </c>
      <c r="H115" s="16">
        <v>3.45</v>
      </c>
      <c r="I115" s="16">
        <v>4.38</v>
      </c>
      <c r="J115" s="16">
        <v>24</v>
      </c>
      <c r="K115" s="16">
        <v>3</v>
      </c>
      <c r="L115" s="17">
        <v>30.1</v>
      </c>
      <c r="M115" s="17">
        <v>59.9</v>
      </c>
      <c r="N115" s="19">
        <v>1010</v>
      </c>
      <c r="O115" s="17">
        <v>434</v>
      </c>
      <c r="P115" s="16">
        <v>5.0599999999999996</v>
      </c>
      <c r="Q115" s="16">
        <v>67.069999999999993</v>
      </c>
      <c r="R115" s="18">
        <v>0</v>
      </c>
      <c r="S115">
        <v>1</v>
      </c>
    </row>
    <row r="116" spans="1:19">
      <c r="A116" s="1">
        <v>4</v>
      </c>
      <c r="B116" s="2">
        <v>0.625</v>
      </c>
      <c r="C116" s="17">
        <v>26</v>
      </c>
      <c r="D116" s="16">
        <v>17.62</v>
      </c>
      <c r="E116" s="16">
        <v>0.14000000000000001</v>
      </c>
      <c r="F116" s="16">
        <v>2.41</v>
      </c>
      <c r="G116" s="16">
        <v>1.51</v>
      </c>
      <c r="H116" s="16">
        <v>3.92</v>
      </c>
      <c r="I116" s="16">
        <v>4.66</v>
      </c>
      <c r="J116" s="16">
        <v>26</v>
      </c>
      <c r="K116" s="16">
        <v>2</v>
      </c>
      <c r="L116" s="17">
        <v>30</v>
      </c>
      <c r="M116" s="17">
        <v>59.1</v>
      </c>
      <c r="N116" s="19">
        <v>1009.3</v>
      </c>
      <c r="O116" s="17">
        <v>330</v>
      </c>
      <c r="P116" s="16">
        <v>4.78</v>
      </c>
      <c r="Q116" s="16">
        <v>63.04</v>
      </c>
      <c r="R116" s="18">
        <v>0</v>
      </c>
      <c r="S116">
        <v>1</v>
      </c>
    </row>
    <row r="117" spans="1:19">
      <c r="A117" s="1">
        <v>4</v>
      </c>
      <c r="B117" s="2">
        <v>0.66666666666666696</v>
      </c>
      <c r="C117" s="17">
        <v>26.1</v>
      </c>
      <c r="D117" s="16">
        <v>16.440000000000001</v>
      </c>
      <c r="E117" s="16">
        <v>0.15</v>
      </c>
      <c r="F117" s="16">
        <v>2.57</v>
      </c>
      <c r="G117" s="16">
        <v>1.78</v>
      </c>
      <c r="H117" s="16">
        <v>4.3499999999999996</v>
      </c>
      <c r="I117" s="16">
        <v>4.5599999999999996</v>
      </c>
      <c r="J117" s="16">
        <v>20</v>
      </c>
      <c r="K117" s="16">
        <v>4</v>
      </c>
      <c r="L117" s="17">
        <v>29.8</v>
      </c>
      <c r="M117" s="17">
        <v>58.9</v>
      </c>
      <c r="N117" s="19">
        <v>1008.7</v>
      </c>
      <c r="O117" s="17">
        <v>385</v>
      </c>
      <c r="P117" s="16">
        <v>4.13</v>
      </c>
      <c r="Q117" s="16">
        <v>55.83</v>
      </c>
      <c r="R117" s="18">
        <v>0</v>
      </c>
      <c r="S117">
        <v>1</v>
      </c>
    </row>
    <row r="118" spans="1:19">
      <c r="A118" s="1">
        <v>4</v>
      </c>
      <c r="B118" s="2">
        <v>0.70833333333333304</v>
      </c>
      <c r="C118" s="17">
        <v>26.1</v>
      </c>
      <c r="D118" s="16">
        <v>15.3</v>
      </c>
      <c r="E118" s="16">
        <v>0.2</v>
      </c>
      <c r="F118" s="16">
        <v>2.44</v>
      </c>
      <c r="G118" s="16">
        <v>2.58</v>
      </c>
      <c r="H118" s="16">
        <v>5.0199999999999996</v>
      </c>
      <c r="I118" s="16">
        <v>4.53</v>
      </c>
      <c r="J118" s="16">
        <v>28</v>
      </c>
      <c r="K118" s="16">
        <v>9</v>
      </c>
      <c r="L118" s="17">
        <v>29</v>
      </c>
      <c r="M118" s="17">
        <v>64.5</v>
      </c>
      <c r="N118" s="19">
        <v>1008.6</v>
      </c>
      <c r="O118" s="17">
        <v>135</v>
      </c>
      <c r="P118" s="16">
        <v>4.09</v>
      </c>
      <c r="Q118" s="16">
        <v>45.97</v>
      </c>
      <c r="R118" s="18">
        <v>0</v>
      </c>
      <c r="S118">
        <v>1</v>
      </c>
    </row>
    <row r="119" spans="1:19">
      <c r="A119" s="1">
        <v>4</v>
      </c>
      <c r="B119" s="2">
        <v>0.75</v>
      </c>
      <c r="C119" s="17">
        <v>26</v>
      </c>
      <c r="D119" s="16">
        <v>13.55</v>
      </c>
      <c r="E119" s="16">
        <v>0.31</v>
      </c>
      <c r="F119" s="16">
        <v>2.99</v>
      </c>
      <c r="G119" s="16">
        <v>3.86</v>
      </c>
      <c r="H119" s="16">
        <v>6.85</v>
      </c>
      <c r="I119" s="16">
        <v>4.3600000000000003</v>
      </c>
      <c r="J119" s="16">
        <v>36</v>
      </c>
      <c r="K119" s="16">
        <v>6</v>
      </c>
      <c r="L119" s="17">
        <v>27.8</v>
      </c>
      <c r="M119" s="17">
        <v>71.599999999999994</v>
      </c>
      <c r="N119" s="19">
        <v>1009</v>
      </c>
      <c r="O119" s="17">
        <v>11</v>
      </c>
      <c r="P119" s="16">
        <v>3.83</v>
      </c>
      <c r="Q119" s="16">
        <v>43.01</v>
      </c>
      <c r="R119" s="18">
        <v>0</v>
      </c>
      <c r="S119">
        <v>1</v>
      </c>
    </row>
    <row r="120" spans="1:19">
      <c r="A120" s="1">
        <v>4</v>
      </c>
      <c r="B120" s="2">
        <v>0.79166666666666696</v>
      </c>
      <c r="C120" s="17">
        <v>26.3</v>
      </c>
      <c r="D120" s="16">
        <v>15.04</v>
      </c>
      <c r="E120" s="16">
        <v>0.22</v>
      </c>
      <c r="F120" s="16">
        <v>1.61</v>
      </c>
      <c r="G120" s="16">
        <v>3.03</v>
      </c>
      <c r="H120" s="16">
        <v>4.6399999999999997</v>
      </c>
      <c r="I120" s="16">
        <v>4.5999999999999996</v>
      </c>
      <c r="J120" s="16">
        <v>32</v>
      </c>
      <c r="K120" s="16">
        <v>15</v>
      </c>
      <c r="L120" s="17">
        <v>27.4</v>
      </c>
      <c r="M120" s="17">
        <v>75.5</v>
      </c>
      <c r="N120" s="19">
        <v>1009.5</v>
      </c>
      <c r="O120" s="17">
        <v>3</v>
      </c>
      <c r="P120" s="16">
        <v>3.48</v>
      </c>
      <c r="Q120" s="16">
        <v>42.31</v>
      </c>
      <c r="R120" s="18">
        <v>0</v>
      </c>
      <c r="S120">
        <v>1</v>
      </c>
    </row>
    <row r="121" spans="1:19">
      <c r="A121" s="1">
        <v>4</v>
      </c>
      <c r="B121" s="2">
        <v>0.83333333333333304</v>
      </c>
      <c r="C121" s="17">
        <v>26.3</v>
      </c>
      <c r="D121" s="16">
        <v>14.06</v>
      </c>
      <c r="E121" s="16">
        <v>0.21</v>
      </c>
      <c r="F121" s="16">
        <v>1.49</v>
      </c>
      <c r="G121" s="16">
        <v>3.39</v>
      </c>
      <c r="H121" s="16">
        <v>4.88</v>
      </c>
      <c r="I121" s="16">
        <v>4.5199999999999996</v>
      </c>
      <c r="J121" s="16">
        <v>29</v>
      </c>
      <c r="K121" s="16">
        <v>7</v>
      </c>
      <c r="L121" s="17">
        <v>27.4</v>
      </c>
      <c r="M121" s="17">
        <v>75.8</v>
      </c>
      <c r="N121" s="19">
        <v>1010</v>
      </c>
      <c r="O121" s="17">
        <v>2</v>
      </c>
      <c r="P121" s="16">
        <v>2.81</v>
      </c>
      <c r="Q121" s="16">
        <v>46.92</v>
      </c>
      <c r="R121" s="18">
        <v>0</v>
      </c>
      <c r="S121">
        <v>1</v>
      </c>
    </row>
    <row r="122" spans="1:19">
      <c r="A122" s="1">
        <v>4</v>
      </c>
      <c r="B122" s="2">
        <v>0.875</v>
      </c>
      <c r="C122" s="17">
        <v>26.5</v>
      </c>
      <c r="D122" s="16">
        <v>17.84</v>
      </c>
      <c r="E122" s="16">
        <v>0.19</v>
      </c>
      <c r="F122" s="16">
        <v>1.25</v>
      </c>
      <c r="G122" s="16">
        <v>3.22</v>
      </c>
      <c r="H122" s="16">
        <v>4.47</v>
      </c>
      <c r="I122" s="16">
        <v>4.8</v>
      </c>
      <c r="J122" s="16">
        <v>30</v>
      </c>
      <c r="K122" s="16">
        <v>10</v>
      </c>
      <c r="L122" s="17">
        <v>27.3</v>
      </c>
      <c r="M122" s="17">
        <v>74.400000000000006</v>
      </c>
      <c r="N122" s="19">
        <v>1010.6</v>
      </c>
      <c r="O122" s="17">
        <v>2</v>
      </c>
      <c r="P122" s="16">
        <v>2.92</v>
      </c>
      <c r="Q122" s="16">
        <v>49.15</v>
      </c>
      <c r="R122" s="18">
        <v>0</v>
      </c>
      <c r="S122">
        <v>1</v>
      </c>
    </row>
    <row r="123" spans="1:19">
      <c r="A123" s="1">
        <v>4</v>
      </c>
      <c r="B123" s="2">
        <v>0.91666666666666696</v>
      </c>
      <c r="C123" s="17">
        <v>26.5</v>
      </c>
      <c r="D123" s="16">
        <v>18.98</v>
      </c>
      <c r="E123" s="16">
        <v>0.17</v>
      </c>
      <c r="F123" s="16">
        <v>1.19</v>
      </c>
      <c r="G123" s="16">
        <v>2.36</v>
      </c>
      <c r="H123" s="16">
        <v>3.55</v>
      </c>
      <c r="I123" s="16">
        <v>4.6399999999999997</v>
      </c>
      <c r="J123" s="16">
        <v>30</v>
      </c>
      <c r="K123" s="16">
        <v>8</v>
      </c>
      <c r="L123" s="17">
        <v>27.3</v>
      </c>
      <c r="M123" s="17">
        <v>74.900000000000006</v>
      </c>
      <c r="N123" s="19">
        <v>1010.6</v>
      </c>
      <c r="O123" s="17">
        <v>3</v>
      </c>
      <c r="P123" s="16">
        <v>3.52</v>
      </c>
      <c r="Q123" s="16">
        <v>50.48</v>
      </c>
      <c r="R123" s="18">
        <v>0</v>
      </c>
      <c r="S123">
        <v>1</v>
      </c>
    </row>
    <row r="124" spans="1:19">
      <c r="A124" s="1">
        <v>4</v>
      </c>
      <c r="B124" s="2">
        <v>0.95833333333333304</v>
      </c>
      <c r="C124" s="17">
        <v>26.4</v>
      </c>
      <c r="D124" s="16">
        <v>16.510000000000002</v>
      </c>
      <c r="E124" s="16">
        <v>0.17</v>
      </c>
      <c r="F124" s="16">
        <v>1.1599999999999999</v>
      </c>
      <c r="G124" s="16">
        <v>1.68</v>
      </c>
      <c r="H124" s="16">
        <v>2.84</v>
      </c>
      <c r="I124" s="16">
        <v>4.38</v>
      </c>
      <c r="J124" s="16">
        <v>27</v>
      </c>
      <c r="K124" s="16">
        <v>6</v>
      </c>
      <c r="L124" s="17">
        <v>27.1</v>
      </c>
      <c r="M124" s="17">
        <v>75.599999999999994</v>
      </c>
      <c r="N124" s="19">
        <v>1010.6</v>
      </c>
      <c r="O124" s="17">
        <v>3</v>
      </c>
      <c r="P124" s="16">
        <v>3.26</v>
      </c>
      <c r="Q124" s="16">
        <v>53.12</v>
      </c>
      <c r="R124" s="18">
        <v>0</v>
      </c>
      <c r="S124">
        <v>1</v>
      </c>
    </row>
    <row r="126" spans="1:19">
      <c r="A126" s="163" t="s">
        <v>39</v>
      </c>
      <c r="B126" s="164"/>
      <c r="C126" s="17">
        <v>0</v>
      </c>
      <c r="D126" s="17">
        <v>0</v>
      </c>
      <c r="E126" s="17">
        <v>0</v>
      </c>
      <c r="F126" s="17">
        <v>0</v>
      </c>
      <c r="G126" s="17">
        <v>0</v>
      </c>
      <c r="H126" s="17">
        <v>0</v>
      </c>
      <c r="I126" s="17">
        <v>0</v>
      </c>
      <c r="J126" s="17">
        <v>0</v>
      </c>
      <c r="K126" s="17">
        <v>0</v>
      </c>
      <c r="L126" s="17">
        <v>0</v>
      </c>
      <c r="M126" s="17">
        <v>0</v>
      </c>
      <c r="N126" s="17">
        <v>0</v>
      </c>
      <c r="O126" s="17">
        <v>0</v>
      </c>
      <c r="P126" s="17">
        <v>0</v>
      </c>
      <c r="Q126" s="17">
        <v>0</v>
      </c>
      <c r="R126" s="17">
        <v>0</v>
      </c>
    </row>
    <row r="127" spans="1:19">
      <c r="A127" s="159" t="s">
        <v>2</v>
      </c>
      <c r="B127" s="160"/>
      <c r="C127" s="17">
        <v>0</v>
      </c>
      <c r="D127" s="17">
        <v>0</v>
      </c>
      <c r="E127" s="17">
        <v>0</v>
      </c>
      <c r="F127" s="17">
        <v>0</v>
      </c>
      <c r="G127" s="17">
        <v>0</v>
      </c>
      <c r="H127" s="17">
        <v>0</v>
      </c>
      <c r="I127" s="17">
        <v>0</v>
      </c>
      <c r="J127" s="17">
        <v>0</v>
      </c>
      <c r="K127" s="17">
        <v>0</v>
      </c>
      <c r="L127" s="17">
        <v>0</v>
      </c>
      <c r="M127" s="17">
        <v>0</v>
      </c>
      <c r="N127" s="17">
        <v>0</v>
      </c>
      <c r="O127" s="17">
        <v>0</v>
      </c>
      <c r="P127" s="17">
        <v>0</v>
      </c>
      <c r="Q127" s="17">
        <v>0</v>
      </c>
      <c r="R127" s="17">
        <v>0</v>
      </c>
    </row>
    <row r="128" spans="1:19">
      <c r="A128" s="153" t="s">
        <v>3</v>
      </c>
      <c r="B128" s="154"/>
      <c r="C128" s="17">
        <v>0</v>
      </c>
      <c r="D128" s="17">
        <v>0</v>
      </c>
      <c r="E128" s="17">
        <v>0</v>
      </c>
      <c r="F128" s="17">
        <v>0</v>
      </c>
      <c r="G128" s="17">
        <v>0</v>
      </c>
      <c r="H128" s="17">
        <v>0</v>
      </c>
      <c r="I128" s="17">
        <v>0</v>
      </c>
      <c r="J128" s="17">
        <v>0</v>
      </c>
      <c r="K128" s="17">
        <v>0</v>
      </c>
      <c r="L128" s="17">
        <v>0</v>
      </c>
      <c r="M128" s="17">
        <v>0</v>
      </c>
      <c r="N128" s="17">
        <v>0</v>
      </c>
      <c r="O128" s="17">
        <v>0</v>
      </c>
      <c r="P128" s="17">
        <v>0</v>
      </c>
      <c r="Q128" s="17">
        <v>0</v>
      </c>
      <c r="R128" s="17">
        <v>0</v>
      </c>
    </row>
    <row r="129" spans="1:19">
      <c r="A129" s="161" t="s">
        <v>4</v>
      </c>
      <c r="B129" s="162"/>
      <c r="C129" s="17">
        <v>0</v>
      </c>
      <c r="D129" s="17">
        <v>0</v>
      </c>
      <c r="E129" s="17">
        <v>0</v>
      </c>
      <c r="F129" s="17">
        <v>0</v>
      </c>
      <c r="G129" s="17">
        <v>0</v>
      </c>
      <c r="H129" s="17">
        <v>0</v>
      </c>
      <c r="I129" s="17">
        <v>0</v>
      </c>
      <c r="J129" s="17">
        <v>0</v>
      </c>
      <c r="K129" s="17">
        <v>0</v>
      </c>
      <c r="L129" s="17">
        <v>0</v>
      </c>
      <c r="M129" s="17">
        <v>0</v>
      </c>
      <c r="N129" s="17">
        <v>0</v>
      </c>
      <c r="O129" s="17">
        <v>0</v>
      </c>
      <c r="P129" s="17">
        <v>0</v>
      </c>
      <c r="Q129" s="17">
        <v>0</v>
      </c>
      <c r="R129" s="17">
        <v>0</v>
      </c>
    </row>
    <row r="130" spans="1:19">
      <c r="A130" s="155" t="s">
        <v>27</v>
      </c>
      <c r="B130" s="156"/>
      <c r="C130" s="20">
        <f t="shared" ref="C130:R130" si="3">24-C126-C127-C128-C129</f>
        <v>24</v>
      </c>
      <c r="D130" s="20">
        <f t="shared" si="3"/>
        <v>24</v>
      </c>
      <c r="E130" s="20">
        <f t="shared" si="3"/>
        <v>24</v>
      </c>
      <c r="F130" s="20">
        <f t="shared" si="3"/>
        <v>24</v>
      </c>
      <c r="G130" s="20">
        <f t="shared" si="3"/>
        <v>24</v>
      </c>
      <c r="H130" s="20">
        <f t="shared" si="3"/>
        <v>24</v>
      </c>
      <c r="I130" s="20">
        <f t="shared" si="3"/>
        <v>24</v>
      </c>
      <c r="J130" s="20">
        <f t="shared" si="3"/>
        <v>24</v>
      </c>
      <c r="K130" s="20">
        <f t="shared" si="3"/>
        <v>24</v>
      </c>
      <c r="L130" s="20">
        <f t="shared" si="3"/>
        <v>24</v>
      </c>
      <c r="M130" s="20">
        <f t="shared" si="3"/>
        <v>24</v>
      </c>
      <c r="N130" s="20">
        <f t="shared" si="3"/>
        <v>24</v>
      </c>
      <c r="O130" s="20">
        <f t="shared" si="3"/>
        <v>24</v>
      </c>
      <c r="P130" s="20">
        <f t="shared" si="3"/>
        <v>24</v>
      </c>
      <c r="Q130" s="20">
        <f t="shared" si="3"/>
        <v>24</v>
      </c>
      <c r="R130" s="20">
        <f t="shared" si="3"/>
        <v>24</v>
      </c>
    </row>
    <row r="131" spans="1:19">
      <c r="A131" s="157" t="s">
        <v>28</v>
      </c>
      <c r="B131" s="158"/>
      <c r="C131" s="21">
        <f>C130/(SUM(S101:S124))</f>
        <v>1</v>
      </c>
      <c r="D131" s="21">
        <f>D130/(SUM(S101:S124))</f>
        <v>1</v>
      </c>
      <c r="E131" s="21">
        <f>E130/(SUM(S101:S124))</f>
        <v>1</v>
      </c>
      <c r="F131" s="21">
        <f>F130/(SUM(S101:S124))</f>
        <v>1</v>
      </c>
      <c r="G131" s="21">
        <f>G130/(SUM(S101:S124))</f>
        <v>1</v>
      </c>
      <c r="H131" s="21">
        <f>H130/(SUM(S101:S124))</f>
        <v>1</v>
      </c>
      <c r="I131" s="21">
        <f>I130/(SUM(S101:S124))</f>
        <v>1</v>
      </c>
      <c r="J131" s="21">
        <f>J130/(SUM(S101:S124))</f>
        <v>1</v>
      </c>
      <c r="K131" s="21">
        <f>K130/(SUM(S101:S124))</f>
        <v>1</v>
      </c>
      <c r="L131" s="21">
        <f>L130/(SUM(S101:S124))</f>
        <v>1</v>
      </c>
      <c r="M131" s="21">
        <f>M130/(SUM(S101:S124))</f>
        <v>1</v>
      </c>
      <c r="N131" s="21">
        <f>N130/(SUM(S101:S124))</f>
        <v>1</v>
      </c>
      <c r="O131" s="21">
        <f>O130/(SUM(S101:S124))</f>
        <v>1</v>
      </c>
      <c r="P131" s="21">
        <f>P130/(SUM(S101:S124))</f>
        <v>1</v>
      </c>
      <c r="Q131" s="21">
        <f>Q130/(SUM(S101:S124))</f>
        <v>1</v>
      </c>
      <c r="R131" s="21">
        <f>R130/(SUM(S101:S124))</f>
        <v>1</v>
      </c>
    </row>
    <row r="133" spans="1:19">
      <c r="A133" s="1">
        <v>5</v>
      </c>
      <c r="B133" s="2">
        <v>0</v>
      </c>
      <c r="C133" s="17">
        <v>26.5</v>
      </c>
      <c r="D133" s="16">
        <v>17.309999999999999</v>
      </c>
      <c r="E133" s="16">
        <v>0.17</v>
      </c>
      <c r="F133" s="16">
        <v>1.1599999999999999</v>
      </c>
      <c r="G133" s="16">
        <v>1.6</v>
      </c>
      <c r="H133" s="16">
        <v>2.76</v>
      </c>
      <c r="I133" s="16">
        <v>4.6900000000000004</v>
      </c>
      <c r="J133" s="16">
        <v>32</v>
      </c>
      <c r="K133" s="16">
        <v>11</v>
      </c>
      <c r="L133" s="17">
        <v>27</v>
      </c>
      <c r="M133" s="17">
        <v>75.2</v>
      </c>
      <c r="N133" s="19">
        <v>1010.2</v>
      </c>
      <c r="O133" s="17">
        <v>3</v>
      </c>
      <c r="P133" s="17">
        <v>3.04</v>
      </c>
      <c r="Q133" s="16">
        <v>58.38</v>
      </c>
      <c r="R133" s="18">
        <v>0</v>
      </c>
      <c r="S133">
        <v>1</v>
      </c>
    </row>
    <row r="134" spans="1:19">
      <c r="A134" s="1">
        <v>5</v>
      </c>
      <c r="B134" s="2">
        <v>4.1666666666666664E-2</v>
      </c>
      <c r="C134" s="17">
        <v>26.4</v>
      </c>
      <c r="D134" s="16">
        <v>18.190000000000001</v>
      </c>
      <c r="E134" s="16">
        <v>0.14000000000000001</v>
      </c>
      <c r="F134" s="16">
        <v>1.35</v>
      </c>
      <c r="G134" s="16">
        <v>1.1100000000000001</v>
      </c>
      <c r="H134" s="16">
        <v>2.4500000000000002</v>
      </c>
      <c r="I134" s="16">
        <v>3.82</v>
      </c>
      <c r="J134" s="16">
        <v>30</v>
      </c>
      <c r="K134" s="16">
        <v>7</v>
      </c>
      <c r="L134" s="17">
        <v>26.9</v>
      </c>
      <c r="M134" s="17">
        <v>74.3</v>
      </c>
      <c r="N134" s="19">
        <v>1009.8</v>
      </c>
      <c r="O134" s="17">
        <v>3</v>
      </c>
      <c r="P134" s="17">
        <v>3.49</v>
      </c>
      <c r="Q134" s="16">
        <v>54.77</v>
      </c>
      <c r="R134" s="18">
        <v>0</v>
      </c>
      <c r="S134">
        <v>1</v>
      </c>
    </row>
    <row r="135" spans="1:19">
      <c r="A135" s="1">
        <v>5</v>
      </c>
      <c r="B135" s="2">
        <v>8.3333333333333301E-2</v>
      </c>
      <c r="C135" s="17">
        <v>26.4</v>
      </c>
      <c r="D135" s="16">
        <v>19.29</v>
      </c>
      <c r="E135" s="16">
        <v>0.13</v>
      </c>
      <c r="F135" s="16">
        <v>1.05</v>
      </c>
      <c r="G135" s="16">
        <v>0.48</v>
      </c>
      <c r="H135" s="16">
        <v>1.53</v>
      </c>
      <c r="I135" s="16">
        <v>2.74</v>
      </c>
      <c r="J135" s="16">
        <v>24</v>
      </c>
      <c r="K135" s="16">
        <v>7</v>
      </c>
      <c r="L135" s="17">
        <v>26.9</v>
      </c>
      <c r="M135" s="17">
        <v>73.8</v>
      </c>
      <c r="N135" s="19">
        <v>1009.3</v>
      </c>
      <c r="O135" s="17">
        <v>3</v>
      </c>
      <c r="P135" s="17">
        <v>3.31</v>
      </c>
      <c r="Q135" s="16">
        <v>65.3</v>
      </c>
      <c r="R135" s="18">
        <v>0</v>
      </c>
      <c r="S135">
        <v>1</v>
      </c>
    </row>
    <row r="136" spans="1:19">
      <c r="A136" s="1">
        <v>5</v>
      </c>
      <c r="B136" s="2">
        <v>0.125</v>
      </c>
      <c r="C136" s="17">
        <v>26.3</v>
      </c>
      <c r="D136" s="16">
        <v>19.260000000000002</v>
      </c>
      <c r="E136" s="16">
        <v>0.13</v>
      </c>
      <c r="F136" s="16">
        <v>1.06</v>
      </c>
      <c r="G136" s="16">
        <v>0.15</v>
      </c>
      <c r="H136" s="16">
        <v>1.21</v>
      </c>
      <c r="I136" s="16">
        <v>2.57</v>
      </c>
      <c r="J136" s="16">
        <v>25</v>
      </c>
      <c r="K136" s="16">
        <v>6</v>
      </c>
      <c r="L136" s="17">
        <v>26.8</v>
      </c>
      <c r="M136" s="17">
        <v>73.5</v>
      </c>
      <c r="N136" s="19">
        <v>1008.9</v>
      </c>
      <c r="O136" s="17">
        <v>3</v>
      </c>
      <c r="P136" s="17">
        <v>3.5</v>
      </c>
      <c r="Q136" s="16">
        <v>62.26</v>
      </c>
      <c r="R136" s="18">
        <v>0</v>
      </c>
      <c r="S136">
        <v>1</v>
      </c>
    </row>
    <row r="137" spans="1:19">
      <c r="A137" s="1">
        <v>5</v>
      </c>
      <c r="B137" s="2">
        <v>0.16666666666666699</v>
      </c>
      <c r="C137" s="17">
        <v>26.4</v>
      </c>
      <c r="D137" s="16">
        <v>19.27</v>
      </c>
      <c r="E137" s="16">
        <v>0.12</v>
      </c>
      <c r="F137" s="16">
        <v>1.1000000000000001</v>
      </c>
      <c r="G137" s="16">
        <v>0.1</v>
      </c>
      <c r="H137" s="16">
        <v>1.2</v>
      </c>
      <c r="I137" s="16">
        <v>3.4</v>
      </c>
      <c r="J137" s="16">
        <v>25</v>
      </c>
      <c r="K137" s="16">
        <v>8</v>
      </c>
      <c r="L137" s="17">
        <v>26.8</v>
      </c>
      <c r="M137" s="17">
        <v>73.5</v>
      </c>
      <c r="N137" s="19">
        <v>1008.8</v>
      </c>
      <c r="O137" s="17">
        <v>3</v>
      </c>
      <c r="P137" s="17">
        <v>3.21</v>
      </c>
      <c r="Q137" s="16">
        <v>66.510000000000005</v>
      </c>
      <c r="R137" s="18">
        <v>0</v>
      </c>
      <c r="S137">
        <v>1</v>
      </c>
    </row>
    <row r="138" spans="1:19">
      <c r="A138" s="1">
        <v>5</v>
      </c>
      <c r="B138" s="2">
        <v>0.20833333333333301</v>
      </c>
      <c r="C138" s="17">
        <v>26.4</v>
      </c>
      <c r="D138" s="16">
        <v>19.059999999999999</v>
      </c>
      <c r="E138" s="16">
        <v>0.12</v>
      </c>
      <c r="F138" s="16">
        <v>1.07</v>
      </c>
      <c r="G138" s="16">
        <v>0.27</v>
      </c>
      <c r="H138" s="16">
        <v>1.33</v>
      </c>
      <c r="I138" s="16">
        <v>2.5099999999999998</v>
      </c>
      <c r="J138" s="16">
        <v>25</v>
      </c>
      <c r="K138" s="16">
        <v>5</v>
      </c>
      <c r="L138" s="17">
        <v>26.7</v>
      </c>
      <c r="M138" s="17">
        <v>72.900000000000006</v>
      </c>
      <c r="N138" s="19">
        <v>1009.3</v>
      </c>
      <c r="O138" s="17">
        <v>2</v>
      </c>
      <c r="P138" s="17">
        <v>3.31</v>
      </c>
      <c r="Q138" s="16">
        <v>66.17</v>
      </c>
      <c r="R138" s="18">
        <v>0</v>
      </c>
      <c r="S138">
        <v>1</v>
      </c>
    </row>
    <row r="139" spans="1:19">
      <c r="A139" s="1">
        <v>5</v>
      </c>
      <c r="B139" s="2">
        <v>0.25</v>
      </c>
      <c r="C139" s="17">
        <v>26.3</v>
      </c>
      <c r="D139" s="16">
        <v>18.940000000000001</v>
      </c>
      <c r="E139" s="16">
        <v>0.12</v>
      </c>
      <c r="F139" s="16">
        <v>1.1200000000000001</v>
      </c>
      <c r="G139" s="16">
        <v>0.66</v>
      </c>
      <c r="H139" s="16">
        <v>1.78</v>
      </c>
      <c r="I139" s="16">
        <v>2.39</v>
      </c>
      <c r="J139" s="16">
        <v>25</v>
      </c>
      <c r="K139" s="16">
        <v>8</v>
      </c>
      <c r="L139" s="17">
        <v>26.9</v>
      </c>
      <c r="M139" s="17">
        <v>71.400000000000006</v>
      </c>
      <c r="N139" s="19">
        <v>1009.7</v>
      </c>
      <c r="O139" s="17">
        <v>25</v>
      </c>
      <c r="P139" s="17">
        <v>3.8</v>
      </c>
      <c r="Q139" s="16">
        <v>66.459999999999994</v>
      </c>
      <c r="R139" s="18">
        <v>0</v>
      </c>
      <c r="S139">
        <v>1</v>
      </c>
    </row>
    <row r="140" spans="1:19">
      <c r="A140" s="1">
        <v>5</v>
      </c>
      <c r="B140" s="2">
        <v>0.29166666666666702</v>
      </c>
      <c r="C140" s="17">
        <v>26.1</v>
      </c>
      <c r="D140" s="16">
        <v>18.52</v>
      </c>
      <c r="E140" s="16">
        <v>0.14000000000000001</v>
      </c>
      <c r="F140" s="16">
        <v>1.57</v>
      </c>
      <c r="G140" s="16">
        <v>1.1599999999999999</v>
      </c>
      <c r="H140" s="16">
        <v>2.73</v>
      </c>
      <c r="I140" s="16">
        <v>2.57</v>
      </c>
      <c r="J140" s="16">
        <v>27</v>
      </c>
      <c r="K140" s="16">
        <v>8</v>
      </c>
      <c r="L140" s="17">
        <v>27.7</v>
      </c>
      <c r="M140" s="17">
        <v>69.400000000000006</v>
      </c>
      <c r="N140" s="19">
        <v>1010.4</v>
      </c>
      <c r="O140" s="17">
        <v>124</v>
      </c>
      <c r="P140" s="17">
        <v>3.86</v>
      </c>
      <c r="Q140" s="16">
        <v>68.44</v>
      </c>
      <c r="R140" s="18">
        <v>0</v>
      </c>
      <c r="S140">
        <v>1</v>
      </c>
    </row>
    <row r="141" spans="1:19">
      <c r="A141" s="1">
        <v>5</v>
      </c>
      <c r="B141" s="2">
        <v>0.33333333333333298</v>
      </c>
      <c r="C141" s="17">
        <v>25.9</v>
      </c>
      <c r="D141" s="16">
        <v>18.91</v>
      </c>
      <c r="E141" s="16">
        <v>0.15</v>
      </c>
      <c r="F141" s="16">
        <v>1.79</v>
      </c>
      <c r="G141" s="16">
        <v>1.49</v>
      </c>
      <c r="H141" s="16">
        <v>3.27</v>
      </c>
      <c r="I141" s="16">
        <v>2.8</v>
      </c>
      <c r="J141" s="16">
        <v>25</v>
      </c>
      <c r="K141" s="16">
        <v>6</v>
      </c>
      <c r="L141" s="17">
        <v>28.3</v>
      </c>
      <c r="M141" s="17">
        <v>66.2</v>
      </c>
      <c r="N141" s="19">
        <v>1011.1</v>
      </c>
      <c r="O141" s="17">
        <v>296</v>
      </c>
      <c r="P141" s="16">
        <v>4.72</v>
      </c>
      <c r="Q141" s="16">
        <v>73.31</v>
      </c>
      <c r="R141" s="18">
        <v>0</v>
      </c>
      <c r="S141">
        <v>1</v>
      </c>
    </row>
    <row r="142" spans="1:19">
      <c r="A142" s="1">
        <v>5</v>
      </c>
      <c r="B142" s="2">
        <v>0.375</v>
      </c>
      <c r="C142" s="17">
        <v>25.9</v>
      </c>
      <c r="D142" s="16">
        <v>19.68</v>
      </c>
      <c r="E142" s="16">
        <v>0.14000000000000001</v>
      </c>
      <c r="F142" s="16">
        <v>1.97</v>
      </c>
      <c r="G142" s="16">
        <v>1.23</v>
      </c>
      <c r="H142" s="16">
        <v>3.2</v>
      </c>
      <c r="I142" s="16">
        <v>2.73</v>
      </c>
      <c r="J142" s="16">
        <v>30</v>
      </c>
      <c r="K142" s="16">
        <v>4</v>
      </c>
      <c r="L142" s="17">
        <v>28.9</v>
      </c>
      <c r="M142" s="17">
        <v>62.8</v>
      </c>
      <c r="N142" s="19">
        <v>1011.4</v>
      </c>
      <c r="O142" s="17">
        <v>588</v>
      </c>
      <c r="P142" s="16">
        <v>4.96</v>
      </c>
      <c r="Q142" s="16">
        <v>67.680000000000007</v>
      </c>
      <c r="R142" s="18">
        <v>0</v>
      </c>
      <c r="S142">
        <v>1</v>
      </c>
    </row>
    <row r="143" spans="1:19">
      <c r="A143" s="1">
        <v>5</v>
      </c>
      <c r="B143" s="2">
        <v>0.41666666666666702</v>
      </c>
      <c r="C143" s="17">
        <v>26.1</v>
      </c>
      <c r="D143" s="16">
        <v>20.05</v>
      </c>
      <c r="E143" s="16">
        <v>0.13</v>
      </c>
      <c r="F143" s="16">
        <v>1.93</v>
      </c>
      <c r="G143" s="16">
        <v>1.26</v>
      </c>
      <c r="H143" s="16">
        <v>3.19</v>
      </c>
      <c r="I143" s="16">
        <v>2.8</v>
      </c>
      <c r="J143" s="16">
        <v>27</v>
      </c>
      <c r="K143" s="16">
        <v>6</v>
      </c>
      <c r="L143" s="17">
        <v>29.7</v>
      </c>
      <c r="M143" s="17">
        <v>58.8</v>
      </c>
      <c r="N143" s="19">
        <v>1011.7</v>
      </c>
      <c r="O143" s="17">
        <v>847</v>
      </c>
      <c r="P143" s="16">
        <v>5.24</v>
      </c>
      <c r="Q143" s="16">
        <v>72.13</v>
      </c>
      <c r="R143" s="18">
        <v>0</v>
      </c>
      <c r="S143">
        <v>1</v>
      </c>
    </row>
    <row r="144" spans="1:19">
      <c r="A144" s="1">
        <v>5</v>
      </c>
      <c r="B144" s="2">
        <v>0.45833333333333298</v>
      </c>
      <c r="C144" s="17">
        <v>26</v>
      </c>
      <c r="D144" s="16">
        <v>20.2</v>
      </c>
      <c r="E144" s="16">
        <v>0.12</v>
      </c>
      <c r="F144" s="16">
        <v>1.71</v>
      </c>
      <c r="G144" s="16">
        <v>1.05</v>
      </c>
      <c r="H144" s="16">
        <v>2.76</v>
      </c>
      <c r="I144" s="16">
        <v>2.88</v>
      </c>
      <c r="J144" s="16">
        <v>27</v>
      </c>
      <c r="K144" s="16">
        <v>5</v>
      </c>
      <c r="L144" s="17">
        <v>30.1</v>
      </c>
      <c r="M144" s="17">
        <v>57.3</v>
      </c>
      <c r="N144" s="19">
        <v>1011.7</v>
      </c>
      <c r="O144" s="17">
        <v>982</v>
      </c>
      <c r="P144" s="16">
        <v>5.12</v>
      </c>
      <c r="Q144" s="16">
        <v>64.87</v>
      </c>
      <c r="R144" s="18">
        <v>0</v>
      </c>
      <c r="S144">
        <v>1</v>
      </c>
    </row>
    <row r="145" spans="1:19">
      <c r="A145" s="1">
        <v>5</v>
      </c>
      <c r="B145" s="2">
        <v>0.5</v>
      </c>
      <c r="C145" s="17">
        <v>25.9</v>
      </c>
      <c r="D145" s="16">
        <v>20.64</v>
      </c>
      <c r="E145" s="16">
        <v>0.14000000000000001</v>
      </c>
      <c r="F145" s="16">
        <v>1.68</v>
      </c>
      <c r="G145" s="16">
        <v>0.99</v>
      </c>
      <c r="H145" s="16">
        <v>2.66</v>
      </c>
      <c r="I145" s="16">
        <v>2.59</v>
      </c>
      <c r="J145" s="16">
        <v>27</v>
      </c>
      <c r="K145" s="16">
        <v>7</v>
      </c>
      <c r="L145" s="17">
        <v>30</v>
      </c>
      <c r="M145" s="17">
        <v>60.1</v>
      </c>
      <c r="N145" s="19">
        <v>1011.2</v>
      </c>
      <c r="O145" s="17">
        <v>982</v>
      </c>
      <c r="P145" s="16">
        <v>5.22</v>
      </c>
      <c r="Q145" s="16">
        <v>63.3</v>
      </c>
      <c r="R145" s="18">
        <v>0</v>
      </c>
      <c r="S145">
        <v>1</v>
      </c>
    </row>
    <row r="146" spans="1:19">
      <c r="A146" s="1">
        <v>5</v>
      </c>
      <c r="B146" s="2">
        <v>0.54166666666666696</v>
      </c>
      <c r="C146" s="17">
        <v>25.7</v>
      </c>
      <c r="D146" s="16">
        <v>20.6</v>
      </c>
      <c r="E146" s="16">
        <v>0.13</v>
      </c>
      <c r="F146" s="16">
        <v>1.72</v>
      </c>
      <c r="G146" s="16">
        <v>0.87</v>
      </c>
      <c r="H146" s="16">
        <v>2.59</v>
      </c>
      <c r="I146" s="16">
        <v>2.81</v>
      </c>
      <c r="J146" s="16">
        <v>21</v>
      </c>
      <c r="K146" s="16">
        <v>9</v>
      </c>
      <c r="L146" s="17">
        <v>30.3</v>
      </c>
      <c r="M146" s="17">
        <v>57.1</v>
      </c>
      <c r="N146" s="19">
        <v>1010.5</v>
      </c>
      <c r="O146" s="17">
        <v>565</v>
      </c>
      <c r="P146" s="16">
        <v>5.68</v>
      </c>
      <c r="Q146" s="16">
        <v>67.180000000000007</v>
      </c>
      <c r="R146" s="18">
        <v>0</v>
      </c>
      <c r="S146">
        <v>1</v>
      </c>
    </row>
    <row r="147" spans="1:19">
      <c r="A147" s="1">
        <v>5</v>
      </c>
      <c r="B147" s="2">
        <v>0.58333333333333304</v>
      </c>
      <c r="C147" s="17">
        <v>25.7</v>
      </c>
      <c r="D147" s="16">
        <v>19.14</v>
      </c>
      <c r="E147" s="16">
        <v>0.12</v>
      </c>
      <c r="F147" s="16">
        <v>1.67</v>
      </c>
      <c r="G147" s="16">
        <v>0.73</v>
      </c>
      <c r="H147" s="16">
        <v>2.4</v>
      </c>
      <c r="I147" s="16">
        <v>2.8</v>
      </c>
      <c r="J147" s="16">
        <v>23</v>
      </c>
      <c r="K147" s="16">
        <v>5</v>
      </c>
      <c r="L147" s="17">
        <v>30.1</v>
      </c>
      <c r="M147" s="17">
        <v>57.8</v>
      </c>
      <c r="N147" s="19">
        <v>1009.8</v>
      </c>
      <c r="O147" s="17">
        <v>457</v>
      </c>
      <c r="P147" s="16">
        <v>5.18</v>
      </c>
      <c r="Q147" s="16">
        <v>61.18</v>
      </c>
      <c r="R147" s="18">
        <v>0</v>
      </c>
      <c r="S147">
        <v>1</v>
      </c>
    </row>
    <row r="148" spans="1:19">
      <c r="A148" s="1">
        <v>5</v>
      </c>
      <c r="B148" s="2">
        <v>0.625</v>
      </c>
      <c r="C148" s="17">
        <v>25.9</v>
      </c>
      <c r="D148" s="16">
        <v>18.32</v>
      </c>
      <c r="E148" s="16">
        <v>0.14000000000000001</v>
      </c>
      <c r="F148" s="16">
        <v>1.59</v>
      </c>
      <c r="G148" s="16">
        <v>0.89</v>
      </c>
      <c r="H148" s="16">
        <v>2.4700000000000002</v>
      </c>
      <c r="I148" s="16">
        <v>2.8</v>
      </c>
      <c r="J148" s="16">
        <v>22</v>
      </c>
      <c r="K148" s="16">
        <v>7</v>
      </c>
      <c r="L148" s="17">
        <v>29.4</v>
      </c>
      <c r="M148" s="17">
        <v>63</v>
      </c>
      <c r="N148" s="19">
        <v>1009.3</v>
      </c>
      <c r="O148" s="17">
        <v>286</v>
      </c>
      <c r="P148" s="16">
        <v>4.34</v>
      </c>
      <c r="Q148" s="16">
        <v>59.15</v>
      </c>
      <c r="R148" s="18">
        <v>0</v>
      </c>
      <c r="S148">
        <v>1</v>
      </c>
    </row>
    <row r="149" spans="1:19">
      <c r="A149" s="1">
        <v>5</v>
      </c>
      <c r="B149" s="2">
        <v>0.66666666666666696</v>
      </c>
      <c r="C149" s="17">
        <v>26</v>
      </c>
      <c r="D149" s="16">
        <v>18.07</v>
      </c>
      <c r="E149" s="16">
        <v>0.14000000000000001</v>
      </c>
      <c r="F149" s="16">
        <v>1.52</v>
      </c>
      <c r="G149" s="16">
        <v>1.1399999999999999</v>
      </c>
      <c r="H149" s="16">
        <v>2.66</v>
      </c>
      <c r="I149" s="16">
        <v>2.93</v>
      </c>
      <c r="J149" s="16">
        <v>25</v>
      </c>
      <c r="K149" s="16">
        <v>6</v>
      </c>
      <c r="L149" s="17">
        <v>29</v>
      </c>
      <c r="M149" s="17">
        <v>64.099999999999994</v>
      </c>
      <c r="N149" s="19">
        <v>1008.9</v>
      </c>
      <c r="O149" s="17">
        <v>213</v>
      </c>
      <c r="P149" s="16">
        <v>3.7</v>
      </c>
      <c r="Q149" s="16">
        <v>42.76</v>
      </c>
      <c r="R149" s="18">
        <v>0</v>
      </c>
      <c r="S149">
        <v>1</v>
      </c>
    </row>
    <row r="150" spans="1:19">
      <c r="A150" s="1">
        <v>5</v>
      </c>
      <c r="B150" s="2">
        <v>0.70833333333333304</v>
      </c>
      <c r="C150" s="17">
        <v>26.1</v>
      </c>
      <c r="D150" s="16">
        <v>18.45</v>
      </c>
      <c r="E150" s="16">
        <v>0.14000000000000001</v>
      </c>
      <c r="F150" s="16">
        <v>1.52</v>
      </c>
      <c r="G150" s="16">
        <v>1.24</v>
      </c>
      <c r="H150" s="16">
        <v>2.76</v>
      </c>
      <c r="I150" s="16">
        <v>2.87</v>
      </c>
      <c r="J150" s="16">
        <v>25</v>
      </c>
      <c r="K150" s="16">
        <v>4</v>
      </c>
      <c r="L150" s="17">
        <v>28.4</v>
      </c>
      <c r="M150" s="17">
        <v>66.8</v>
      </c>
      <c r="N150" s="19">
        <v>1008.8</v>
      </c>
      <c r="O150" s="17">
        <v>96</v>
      </c>
      <c r="P150" s="16">
        <v>3.39</v>
      </c>
      <c r="Q150" s="16">
        <v>45.01</v>
      </c>
      <c r="R150" s="18">
        <v>0</v>
      </c>
      <c r="S150">
        <v>1</v>
      </c>
    </row>
    <row r="151" spans="1:19">
      <c r="A151" s="1">
        <v>5</v>
      </c>
      <c r="B151" s="2">
        <v>0.75</v>
      </c>
      <c r="C151" s="17">
        <v>26.1</v>
      </c>
      <c r="D151" s="16">
        <v>16.61</v>
      </c>
      <c r="E151" s="16">
        <v>0.15</v>
      </c>
      <c r="F151" s="16">
        <v>1.23</v>
      </c>
      <c r="G151" s="16">
        <v>1.46</v>
      </c>
      <c r="H151" s="16">
        <v>2.69</v>
      </c>
      <c r="I151" s="16">
        <v>2.86</v>
      </c>
      <c r="J151" s="16">
        <v>25</v>
      </c>
      <c r="K151" s="16">
        <v>6</v>
      </c>
      <c r="L151" s="17">
        <v>27.8</v>
      </c>
      <c r="M151" s="17">
        <v>70.400000000000006</v>
      </c>
      <c r="N151" s="19">
        <v>1008.9</v>
      </c>
      <c r="O151" s="17">
        <v>15</v>
      </c>
      <c r="P151" s="16">
        <v>3.32</v>
      </c>
      <c r="Q151" s="16">
        <v>45.18</v>
      </c>
      <c r="R151" s="18">
        <v>0</v>
      </c>
      <c r="S151">
        <v>1</v>
      </c>
    </row>
    <row r="152" spans="1:19">
      <c r="A152" s="1">
        <v>5</v>
      </c>
      <c r="B152" s="2">
        <v>0.79166666666666696</v>
      </c>
      <c r="C152" s="17">
        <v>26.4</v>
      </c>
      <c r="D152" s="16">
        <v>14.76</v>
      </c>
      <c r="E152" s="16">
        <v>0.16</v>
      </c>
      <c r="F152" s="16">
        <v>1.26</v>
      </c>
      <c r="G152" s="16">
        <v>1.8</v>
      </c>
      <c r="H152" s="16">
        <v>3.06</v>
      </c>
      <c r="I152" s="16">
        <v>3.04</v>
      </c>
      <c r="J152" s="16">
        <v>24</v>
      </c>
      <c r="K152" s="16">
        <v>5</v>
      </c>
      <c r="L152" s="17">
        <v>27.4</v>
      </c>
      <c r="M152" s="17">
        <v>72.5</v>
      </c>
      <c r="N152" s="19">
        <v>1009.6</v>
      </c>
      <c r="O152" s="17">
        <v>2</v>
      </c>
      <c r="P152" s="16">
        <v>2.59</v>
      </c>
      <c r="Q152" s="16">
        <v>40.44</v>
      </c>
      <c r="R152" s="18">
        <v>0</v>
      </c>
      <c r="S152">
        <v>1</v>
      </c>
    </row>
    <row r="153" spans="1:19">
      <c r="A153" s="1">
        <v>5</v>
      </c>
      <c r="B153" s="2">
        <v>0.83333333333333304</v>
      </c>
      <c r="C153" s="17">
        <v>26.4</v>
      </c>
      <c r="D153" s="16">
        <v>16.03</v>
      </c>
      <c r="E153" s="16">
        <v>0.15</v>
      </c>
      <c r="F153" s="16">
        <v>1.32</v>
      </c>
      <c r="G153" s="16">
        <v>1.76</v>
      </c>
      <c r="H153" s="16">
        <v>3.08</v>
      </c>
      <c r="I153" s="16">
        <v>2.87</v>
      </c>
      <c r="J153" s="16">
        <v>31</v>
      </c>
      <c r="K153" s="16">
        <v>6</v>
      </c>
      <c r="L153" s="17">
        <v>27.3</v>
      </c>
      <c r="M153" s="17">
        <v>72.5</v>
      </c>
      <c r="N153" s="19">
        <v>1010.3</v>
      </c>
      <c r="O153" s="17">
        <v>2</v>
      </c>
      <c r="P153" s="16">
        <v>3.16</v>
      </c>
      <c r="Q153" s="16">
        <v>43.93</v>
      </c>
      <c r="R153" s="18">
        <v>0</v>
      </c>
      <c r="S153">
        <v>1</v>
      </c>
    </row>
    <row r="154" spans="1:19">
      <c r="A154" s="1">
        <v>5</v>
      </c>
      <c r="B154" s="2">
        <v>0.875</v>
      </c>
      <c r="C154" s="17">
        <v>26.5</v>
      </c>
      <c r="D154" s="16">
        <v>17.53</v>
      </c>
      <c r="E154" s="16">
        <v>0.15</v>
      </c>
      <c r="F154" s="16">
        <v>1.19</v>
      </c>
      <c r="G154" s="16">
        <v>1.34</v>
      </c>
      <c r="H154" s="16">
        <v>2.5299999999999998</v>
      </c>
      <c r="I154" s="16">
        <v>3.55</v>
      </c>
      <c r="J154" s="16">
        <v>30</v>
      </c>
      <c r="K154" s="16">
        <v>7</v>
      </c>
      <c r="L154" s="17">
        <v>27.2</v>
      </c>
      <c r="M154" s="17">
        <v>74.5</v>
      </c>
      <c r="N154" s="19">
        <v>1010.8</v>
      </c>
      <c r="O154" s="17">
        <v>2</v>
      </c>
      <c r="P154" s="16">
        <v>2.97</v>
      </c>
      <c r="Q154" s="16">
        <v>44.53</v>
      </c>
      <c r="R154" s="18">
        <v>0</v>
      </c>
      <c r="S154">
        <v>1</v>
      </c>
    </row>
    <row r="155" spans="1:19">
      <c r="A155" s="1">
        <v>5</v>
      </c>
      <c r="B155" s="2">
        <v>0.91666666666666696</v>
      </c>
      <c r="C155" s="17">
        <v>26.5</v>
      </c>
      <c r="D155" s="16">
        <v>17.989999999999998</v>
      </c>
      <c r="E155" s="16">
        <v>0.14000000000000001</v>
      </c>
      <c r="F155" s="16">
        <v>1.18</v>
      </c>
      <c r="G155" s="16">
        <v>1.25</v>
      </c>
      <c r="H155" s="16">
        <v>2.4300000000000002</v>
      </c>
      <c r="I155" s="16">
        <v>4.0999999999999996</v>
      </c>
      <c r="J155" s="16">
        <v>30</v>
      </c>
      <c r="K155" s="16">
        <v>5</v>
      </c>
      <c r="L155" s="17">
        <v>27.2</v>
      </c>
      <c r="M155" s="17">
        <v>73.099999999999994</v>
      </c>
      <c r="N155" s="19">
        <v>1011.2</v>
      </c>
      <c r="O155" s="17">
        <v>3</v>
      </c>
      <c r="P155" s="16">
        <v>2.83</v>
      </c>
      <c r="Q155" s="16">
        <v>44.58</v>
      </c>
      <c r="R155" s="18">
        <v>0</v>
      </c>
      <c r="S155">
        <v>1</v>
      </c>
    </row>
    <row r="156" spans="1:19">
      <c r="A156" s="1">
        <v>5</v>
      </c>
      <c r="B156" s="2">
        <v>0.95833333333333304</v>
      </c>
      <c r="C156" s="17">
        <v>26.5</v>
      </c>
      <c r="D156" s="16">
        <v>17.96</v>
      </c>
      <c r="E156" s="16">
        <v>0.15</v>
      </c>
      <c r="F156" s="16">
        <v>1.22</v>
      </c>
      <c r="G156" s="16">
        <v>1.64</v>
      </c>
      <c r="H156" s="16">
        <v>2.86</v>
      </c>
      <c r="I156" s="16">
        <v>3.13</v>
      </c>
      <c r="J156" s="16">
        <v>29</v>
      </c>
      <c r="K156" s="16">
        <v>8</v>
      </c>
      <c r="L156" s="17">
        <v>27.1</v>
      </c>
      <c r="M156" s="17">
        <v>73.900000000000006</v>
      </c>
      <c r="N156" s="19">
        <v>1011.2</v>
      </c>
      <c r="O156" s="17">
        <v>3</v>
      </c>
      <c r="P156" s="16">
        <v>3.01</v>
      </c>
      <c r="Q156" s="16">
        <v>49.17</v>
      </c>
      <c r="R156" s="18">
        <v>0</v>
      </c>
      <c r="S156">
        <v>1</v>
      </c>
    </row>
    <row r="158" spans="1:19">
      <c r="A158" s="163" t="s">
        <v>39</v>
      </c>
      <c r="B158" s="164"/>
      <c r="C158" s="17">
        <v>0</v>
      </c>
      <c r="D158" s="17">
        <v>0</v>
      </c>
      <c r="E158" s="17">
        <v>0</v>
      </c>
      <c r="F158" s="17">
        <v>0</v>
      </c>
      <c r="G158" s="17">
        <v>0</v>
      </c>
      <c r="H158" s="17">
        <v>0</v>
      </c>
      <c r="I158" s="17">
        <v>0</v>
      </c>
      <c r="J158" s="17">
        <v>0</v>
      </c>
      <c r="K158" s="17">
        <v>0</v>
      </c>
      <c r="L158" s="17">
        <v>0</v>
      </c>
      <c r="M158" s="17">
        <v>0</v>
      </c>
      <c r="N158" s="17">
        <v>0</v>
      </c>
      <c r="O158" s="17">
        <v>0</v>
      </c>
      <c r="P158" s="17">
        <v>0</v>
      </c>
      <c r="Q158" s="17">
        <v>0</v>
      </c>
      <c r="R158" s="17">
        <v>0</v>
      </c>
    </row>
    <row r="159" spans="1:19">
      <c r="A159" s="159" t="s">
        <v>2</v>
      </c>
      <c r="B159" s="160"/>
      <c r="C159" s="17">
        <v>0</v>
      </c>
      <c r="D159" s="17">
        <v>0</v>
      </c>
      <c r="E159" s="17">
        <v>0</v>
      </c>
      <c r="F159" s="17">
        <v>0</v>
      </c>
      <c r="G159" s="17">
        <v>0</v>
      </c>
      <c r="H159" s="17">
        <v>0</v>
      </c>
      <c r="I159" s="17">
        <v>0</v>
      </c>
      <c r="J159" s="17">
        <v>0</v>
      </c>
      <c r="K159" s="17">
        <v>0</v>
      </c>
      <c r="L159" s="17">
        <v>0</v>
      </c>
      <c r="M159" s="17">
        <v>0</v>
      </c>
      <c r="N159" s="17">
        <v>0</v>
      </c>
      <c r="O159" s="17">
        <v>0</v>
      </c>
      <c r="P159" s="17">
        <v>0</v>
      </c>
      <c r="Q159" s="17">
        <v>0</v>
      </c>
      <c r="R159" s="17">
        <v>0</v>
      </c>
    </row>
    <row r="160" spans="1:19">
      <c r="A160" s="153" t="s">
        <v>3</v>
      </c>
      <c r="B160" s="154"/>
      <c r="C160" s="17">
        <v>0</v>
      </c>
      <c r="D160" s="17">
        <v>0</v>
      </c>
      <c r="E160" s="17">
        <v>0</v>
      </c>
      <c r="F160" s="17">
        <v>0</v>
      </c>
      <c r="G160" s="17">
        <v>0</v>
      </c>
      <c r="H160" s="17">
        <v>0</v>
      </c>
      <c r="I160" s="17">
        <v>0</v>
      </c>
      <c r="J160" s="17">
        <v>0</v>
      </c>
      <c r="K160" s="17">
        <v>0</v>
      </c>
      <c r="L160" s="17">
        <v>0</v>
      </c>
      <c r="M160" s="17">
        <v>0</v>
      </c>
      <c r="N160" s="17">
        <v>0</v>
      </c>
      <c r="O160" s="17">
        <v>0</v>
      </c>
      <c r="P160" s="17">
        <v>0</v>
      </c>
      <c r="Q160" s="17">
        <v>0</v>
      </c>
      <c r="R160" s="17">
        <v>0</v>
      </c>
    </row>
    <row r="161" spans="1:19">
      <c r="A161" s="161" t="s">
        <v>4</v>
      </c>
      <c r="B161" s="162"/>
      <c r="C161" s="17">
        <v>0</v>
      </c>
      <c r="D161" s="17">
        <v>0</v>
      </c>
      <c r="E161" s="17">
        <v>0</v>
      </c>
      <c r="F161" s="17">
        <v>0</v>
      </c>
      <c r="G161" s="17">
        <v>0</v>
      </c>
      <c r="H161" s="17">
        <v>0</v>
      </c>
      <c r="I161" s="17">
        <v>0</v>
      </c>
      <c r="J161" s="17">
        <v>0</v>
      </c>
      <c r="K161" s="17">
        <v>0</v>
      </c>
      <c r="L161" s="17">
        <v>0</v>
      </c>
      <c r="M161" s="17">
        <v>0</v>
      </c>
      <c r="N161" s="17">
        <v>0</v>
      </c>
      <c r="O161" s="17">
        <v>0</v>
      </c>
      <c r="P161" s="17">
        <v>0</v>
      </c>
      <c r="Q161" s="17">
        <v>0</v>
      </c>
      <c r="R161" s="17">
        <v>0</v>
      </c>
    </row>
    <row r="162" spans="1:19">
      <c r="A162" s="155" t="s">
        <v>27</v>
      </c>
      <c r="B162" s="156"/>
      <c r="C162" s="20">
        <f t="shared" ref="C162:R162" si="4">24-C158-C159-C160-C161</f>
        <v>24</v>
      </c>
      <c r="D162" s="20">
        <f t="shared" si="4"/>
        <v>24</v>
      </c>
      <c r="E162" s="20">
        <f t="shared" si="4"/>
        <v>24</v>
      </c>
      <c r="F162" s="20">
        <f t="shared" si="4"/>
        <v>24</v>
      </c>
      <c r="G162" s="20">
        <f t="shared" si="4"/>
        <v>24</v>
      </c>
      <c r="H162" s="20">
        <f t="shared" si="4"/>
        <v>24</v>
      </c>
      <c r="I162" s="20">
        <f t="shared" si="4"/>
        <v>24</v>
      </c>
      <c r="J162" s="20">
        <f t="shared" si="4"/>
        <v>24</v>
      </c>
      <c r="K162" s="20">
        <f t="shared" si="4"/>
        <v>24</v>
      </c>
      <c r="L162" s="20">
        <f t="shared" si="4"/>
        <v>24</v>
      </c>
      <c r="M162" s="20">
        <f t="shared" si="4"/>
        <v>24</v>
      </c>
      <c r="N162" s="20">
        <f t="shared" si="4"/>
        <v>24</v>
      </c>
      <c r="O162" s="20">
        <f t="shared" si="4"/>
        <v>24</v>
      </c>
      <c r="P162" s="20">
        <f t="shared" si="4"/>
        <v>24</v>
      </c>
      <c r="Q162" s="20">
        <f t="shared" si="4"/>
        <v>24</v>
      </c>
      <c r="R162" s="20">
        <f t="shared" si="4"/>
        <v>24</v>
      </c>
    </row>
    <row r="163" spans="1:19">
      <c r="A163" s="157" t="s">
        <v>28</v>
      </c>
      <c r="B163" s="158"/>
      <c r="C163" s="21">
        <f>C162/(SUM(S133:S156))</f>
        <v>1</v>
      </c>
      <c r="D163" s="21">
        <f>D162/(SUM(S133:S156))</f>
        <v>1</v>
      </c>
      <c r="E163" s="21">
        <f>E162/(SUM(S133:S156))</f>
        <v>1</v>
      </c>
      <c r="F163" s="21">
        <f>F162/(SUM(S133:S156))</f>
        <v>1</v>
      </c>
      <c r="G163" s="21">
        <f>G162/(SUM(S133:S156))</f>
        <v>1</v>
      </c>
      <c r="H163" s="21">
        <f>H162/(SUM(S133:S156))</f>
        <v>1</v>
      </c>
      <c r="I163" s="21">
        <f>I162/(SUM(S133:S156))</f>
        <v>1</v>
      </c>
      <c r="J163" s="21">
        <f>J162/(SUM(S133:S156))</f>
        <v>1</v>
      </c>
      <c r="K163" s="21">
        <f>K162/(SUM(S133:S156))</f>
        <v>1</v>
      </c>
      <c r="L163" s="21">
        <f>L162/(SUM(S133:S156))</f>
        <v>1</v>
      </c>
      <c r="M163" s="21">
        <f>M162/(SUM(S133:S156))</f>
        <v>1</v>
      </c>
      <c r="N163" s="21">
        <f>N162/(SUM(S133:S156))</f>
        <v>1</v>
      </c>
      <c r="O163" s="21">
        <f>O162/(SUM(S133:S156))</f>
        <v>1</v>
      </c>
      <c r="P163" s="21">
        <f>P162/(SUM(S133:S156))</f>
        <v>1</v>
      </c>
      <c r="Q163" s="21">
        <f>Q162/(SUM(S133:S156))</f>
        <v>1</v>
      </c>
      <c r="R163" s="21">
        <f>R162/(SUM(S133:S156))</f>
        <v>1</v>
      </c>
    </row>
    <row r="165" spans="1:19">
      <c r="A165" s="1">
        <v>6</v>
      </c>
      <c r="B165" s="2">
        <v>0</v>
      </c>
      <c r="C165" s="17">
        <v>26.6</v>
      </c>
      <c r="D165" s="16">
        <v>19.09</v>
      </c>
      <c r="E165" s="16">
        <v>0.16</v>
      </c>
      <c r="F165" s="16">
        <v>1.1299999999999999</v>
      </c>
      <c r="G165" s="16">
        <v>1.45</v>
      </c>
      <c r="H165" s="16">
        <v>2.58</v>
      </c>
      <c r="I165" s="16">
        <v>3.54</v>
      </c>
      <c r="J165" s="16">
        <v>33</v>
      </c>
      <c r="K165" s="16">
        <v>7</v>
      </c>
      <c r="L165" s="17">
        <v>27.1</v>
      </c>
      <c r="M165" s="17">
        <v>74.2</v>
      </c>
      <c r="N165" s="19">
        <v>1011</v>
      </c>
      <c r="O165" s="17">
        <v>3</v>
      </c>
      <c r="P165" s="17">
        <v>2.69</v>
      </c>
      <c r="Q165" s="16">
        <v>56.48</v>
      </c>
      <c r="R165" s="18">
        <v>0</v>
      </c>
      <c r="S165">
        <v>1</v>
      </c>
    </row>
    <row r="166" spans="1:19">
      <c r="A166" s="1">
        <v>6</v>
      </c>
      <c r="B166" s="2">
        <v>4.1666666666666664E-2</v>
      </c>
      <c r="C166" s="17">
        <v>26.5</v>
      </c>
      <c r="D166" s="16">
        <v>20.62</v>
      </c>
      <c r="E166" s="16">
        <v>0.18</v>
      </c>
      <c r="F166" s="16">
        <v>1.02</v>
      </c>
      <c r="G166" s="16">
        <v>0.86</v>
      </c>
      <c r="H166" s="16">
        <v>1.87</v>
      </c>
      <c r="I166" s="16">
        <v>3.38</v>
      </c>
      <c r="J166" s="16">
        <v>34</v>
      </c>
      <c r="K166" s="16">
        <v>5</v>
      </c>
      <c r="L166" s="17">
        <v>27</v>
      </c>
      <c r="M166" s="17">
        <v>73.7</v>
      </c>
      <c r="N166" s="19">
        <v>1010.6</v>
      </c>
      <c r="O166" s="17">
        <v>3</v>
      </c>
      <c r="P166" s="17">
        <v>2.68</v>
      </c>
      <c r="Q166" s="16">
        <v>62.97</v>
      </c>
      <c r="R166" s="18">
        <v>0</v>
      </c>
      <c r="S166">
        <v>1</v>
      </c>
    </row>
    <row r="167" spans="1:19">
      <c r="A167" s="1">
        <v>6</v>
      </c>
      <c r="B167" s="2">
        <v>8.3333333333333301E-2</v>
      </c>
      <c r="C167" s="17">
        <v>26.7</v>
      </c>
      <c r="D167" s="16">
        <v>19.75</v>
      </c>
      <c r="E167" s="16">
        <v>0.18</v>
      </c>
      <c r="F167" s="16">
        <v>1.1100000000000001</v>
      </c>
      <c r="G167" s="16">
        <v>0.94</v>
      </c>
      <c r="H167" s="16">
        <v>2.0499999999999998</v>
      </c>
      <c r="I167" s="16">
        <v>3.91</v>
      </c>
      <c r="J167" s="16">
        <v>27</v>
      </c>
      <c r="K167" s="16">
        <v>7</v>
      </c>
      <c r="L167" s="17">
        <v>26.9</v>
      </c>
      <c r="M167" s="17">
        <v>74.400000000000006</v>
      </c>
      <c r="N167" s="19">
        <v>1010</v>
      </c>
      <c r="O167" s="17">
        <v>3</v>
      </c>
      <c r="P167" s="17">
        <v>2.5</v>
      </c>
      <c r="Q167" s="16">
        <v>63.45</v>
      </c>
      <c r="R167" s="18">
        <v>0</v>
      </c>
      <c r="S167">
        <v>1</v>
      </c>
    </row>
    <row r="168" spans="1:19">
      <c r="A168" s="1">
        <v>6</v>
      </c>
      <c r="B168" s="2">
        <v>0.125</v>
      </c>
      <c r="C168" s="17">
        <v>26.6</v>
      </c>
      <c r="D168" s="16">
        <v>20.41</v>
      </c>
      <c r="E168" s="16">
        <v>0.18</v>
      </c>
      <c r="F168" s="16">
        <v>1.34</v>
      </c>
      <c r="G168" s="16">
        <v>0.39</v>
      </c>
      <c r="H168" s="16">
        <v>1.73</v>
      </c>
      <c r="I168" s="16">
        <v>4.22</v>
      </c>
      <c r="J168" s="16">
        <v>24</v>
      </c>
      <c r="K168" s="16">
        <v>12</v>
      </c>
      <c r="L168" s="17">
        <v>26.8</v>
      </c>
      <c r="M168" s="17">
        <v>74.099999999999994</v>
      </c>
      <c r="N168" s="19">
        <v>1009.6</v>
      </c>
      <c r="O168" s="17">
        <v>3</v>
      </c>
      <c r="P168" s="17">
        <v>2.42</v>
      </c>
      <c r="Q168" s="16">
        <v>68.569999999999993</v>
      </c>
      <c r="R168" s="18">
        <v>0</v>
      </c>
      <c r="S168">
        <v>1</v>
      </c>
    </row>
    <row r="169" spans="1:19">
      <c r="A169" s="1">
        <v>6</v>
      </c>
      <c r="B169" s="2">
        <v>0.16666666666666699</v>
      </c>
      <c r="C169" s="17">
        <v>26.6</v>
      </c>
      <c r="D169" s="16">
        <v>19.89</v>
      </c>
      <c r="E169" s="16">
        <v>0.17</v>
      </c>
      <c r="F169" s="16">
        <v>1.1299999999999999</v>
      </c>
      <c r="G169" s="16">
        <v>0.43</v>
      </c>
      <c r="H169" s="16">
        <v>1.55</v>
      </c>
      <c r="I169" s="16">
        <v>3.68</v>
      </c>
      <c r="J169" s="16">
        <v>29</v>
      </c>
      <c r="K169" s="16">
        <v>11</v>
      </c>
      <c r="L169" s="17">
        <v>26.8</v>
      </c>
      <c r="M169" s="17">
        <v>74</v>
      </c>
      <c r="N169" s="19">
        <v>1009.7</v>
      </c>
      <c r="O169" s="17">
        <v>3</v>
      </c>
      <c r="P169" s="17">
        <v>2.27</v>
      </c>
      <c r="Q169" s="16">
        <v>63.97</v>
      </c>
      <c r="R169" s="18">
        <v>0</v>
      </c>
      <c r="S169">
        <v>1</v>
      </c>
    </row>
    <row r="170" spans="1:19">
      <c r="A170" s="1">
        <v>6</v>
      </c>
      <c r="B170" s="2">
        <v>0.20833333333333301</v>
      </c>
      <c r="C170" s="17">
        <v>26.6</v>
      </c>
      <c r="D170" s="16">
        <v>19.34</v>
      </c>
      <c r="E170" s="16">
        <v>0.18</v>
      </c>
      <c r="F170" s="16">
        <v>1.06</v>
      </c>
      <c r="G170" s="16">
        <v>1.05</v>
      </c>
      <c r="H170" s="16">
        <v>2.12</v>
      </c>
      <c r="I170" s="16">
        <v>3.21</v>
      </c>
      <c r="J170" s="16">
        <v>22</v>
      </c>
      <c r="K170" s="16">
        <v>12</v>
      </c>
      <c r="L170" s="17">
        <v>26.7</v>
      </c>
      <c r="M170" s="17">
        <v>74.900000000000006</v>
      </c>
      <c r="N170" s="19">
        <v>1010</v>
      </c>
      <c r="O170" s="17">
        <v>2</v>
      </c>
      <c r="P170" s="17">
        <v>2.12</v>
      </c>
      <c r="Q170" s="16">
        <v>73.5</v>
      </c>
      <c r="R170" s="18">
        <v>0</v>
      </c>
      <c r="S170">
        <v>1</v>
      </c>
    </row>
    <row r="171" spans="1:19">
      <c r="A171" s="1">
        <v>6</v>
      </c>
      <c r="B171" s="2">
        <v>0.25</v>
      </c>
      <c r="C171" s="17">
        <v>26.6</v>
      </c>
      <c r="D171" s="16">
        <v>19.91</v>
      </c>
      <c r="E171" s="16">
        <v>0.19</v>
      </c>
      <c r="F171" s="16">
        <v>1.1299999999999999</v>
      </c>
      <c r="G171" s="16">
        <v>1.01</v>
      </c>
      <c r="H171" s="16">
        <v>2.14</v>
      </c>
      <c r="I171" s="16">
        <v>3.58</v>
      </c>
      <c r="J171" s="16">
        <v>25</v>
      </c>
      <c r="K171" s="16">
        <v>7</v>
      </c>
      <c r="L171" s="17">
        <v>26.7</v>
      </c>
      <c r="M171" s="17">
        <v>74.099999999999994</v>
      </c>
      <c r="N171" s="19">
        <v>1010.6</v>
      </c>
      <c r="O171" s="17">
        <v>17</v>
      </c>
      <c r="P171" s="17">
        <v>1.99</v>
      </c>
      <c r="Q171" s="16">
        <v>72.08</v>
      </c>
      <c r="R171" s="18">
        <v>0</v>
      </c>
      <c r="S171">
        <v>1</v>
      </c>
    </row>
    <row r="172" spans="1:19">
      <c r="A172" s="1">
        <v>6</v>
      </c>
      <c r="B172" s="2">
        <v>0.29166666666666702</v>
      </c>
      <c r="C172" s="17">
        <v>26.3</v>
      </c>
      <c r="D172" s="16">
        <v>19.89</v>
      </c>
      <c r="E172" s="16">
        <v>0.2</v>
      </c>
      <c r="F172" s="16">
        <v>1.27</v>
      </c>
      <c r="G172" s="16">
        <v>1.04</v>
      </c>
      <c r="H172" s="16">
        <v>2.3199999999999998</v>
      </c>
      <c r="I172" s="16">
        <v>4.16</v>
      </c>
      <c r="J172" s="16">
        <v>16</v>
      </c>
      <c r="K172" s="16">
        <v>5</v>
      </c>
      <c r="L172" s="17">
        <v>27.3</v>
      </c>
      <c r="M172" s="17">
        <v>72.099999999999994</v>
      </c>
      <c r="N172" s="19">
        <v>1011.2</v>
      </c>
      <c r="O172" s="17">
        <v>93</v>
      </c>
      <c r="P172" s="17">
        <v>2.84</v>
      </c>
      <c r="Q172" s="16">
        <v>65.92</v>
      </c>
      <c r="R172" s="18">
        <v>0</v>
      </c>
      <c r="S172">
        <v>1</v>
      </c>
    </row>
    <row r="173" spans="1:19">
      <c r="A173" s="1">
        <v>6</v>
      </c>
      <c r="B173" s="2">
        <v>0.33333333333333298</v>
      </c>
      <c r="C173" s="17">
        <v>25.9</v>
      </c>
      <c r="D173" s="16">
        <v>20.03</v>
      </c>
      <c r="E173" s="16">
        <v>0.2</v>
      </c>
      <c r="F173" s="16">
        <v>1.27</v>
      </c>
      <c r="G173" s="16">
        <v>0.56999999999999995</v>
      </c>
      <c r="H173" s="16">
        <v>1.84</v>
      </c>
      <c r="I173" s="16">
        <v>2.0299999999999998</v>
      </c>
      <c r="J173" s="16">
        <v>22</v>
      </c>
      <c r="K173" s="16">
        <v>9</v>
      </c>
      <c r="L173" s="17">
        <v>28</v>
      </c>
      <c r="M173" s="17">
        <v>68.400000000000006</v>
      </c>
      <c r="N173" s="19">
        <v>1011.7</v>
      </c>
      <c r="O173" s="17">
        <v>322</v>
      </c>
      <c r="P173" s="16">
        <v>4.1100000000000003</v>
      </c>
      <c r="Q173" s="16">
        <v>59.2</v>
      </c>
      <c r="R173" s="18">
        <v>0</v>
      </c>
      <c r="S173">
        <v>1</v>
      </c>
    </row>
    <row r="174" spans="1:19">
      <c r="A174" s="1">
        <v>6</v>
      </c>
      <c r="B174" s="2">
        <v>0.375</v>
      </c>
      <c r="C174" s="17">
        <v>25.9</v>
      </c>
      <c r="D174" s="16">
        <v>19.670000000000002</v>
      </c>
      <c r="E174" s="16">
        <v>0.21</v>
      </c>
      <c r="F174" s="16">
        <v>1.36</v>
      </c>
      <c r="G174" s="16">
        <v>0.48</v>
      </c>
      <c r="H174" s="16">
        <v>1.85</v>
      </c>
      <c r="I174" s="16">
        <v>2.12</v>
      </c>
      <c r="J174" s="16">
        <v>22</v>
      </c>
      <c r="K174" s="16">
        <v>9</v>
      </c>
      <c r="L174" s="17">
        <v>27.8</v>
      </c>
      <c r="M174" s="17">
        <v>70.2</v>
      </c>
      <c r="N174" s="19">
        <v>1012.2</v>
      </c>
      <c r="O174" s="17">
        <v>439</v>
      </c>
      <c r="P174" s="16">
        <v>4.21</v>
      </c>
      <c r="Q174" s="16">
        <v>66.13</v>
      </c>
      <c r="R174" s="18">
        <v>1.6</v>
      </c>
      <c r="S174">
        <v>1</v>
      </c>
    </row>
    <row r="175" spans="1:19">
      <c r="A175" s="1">
        <v>6</v>
      </c>
      <c r="B175" s="2">
        <v>0.41666666666666702</v>
      </c>
      <c r="C175" s="17">
        <v>25.9</v>
      </c>
      <c r="D175" s="16">
        <v>21.57</v>
      </c>
      <c r="E175" s="16">
        <v>0.2</v>
      </c>
      <c r="F175" s="16">
        <v>1.4</v>
      </c>
      <c r="G175" s="16">
        <v>0.67</v>
      </c>
      <c r="H175" s="16">
        <v>2.08</v>
      </c>
      <c r="I175" s="16">
        <v>2.4</v>
      </c>
      <c r="J175" s="16">
        <v>22</v>
      </c>
      <c r="K175" s="16">
        <v>6</v>
      </c>
      <c r="L175" s="17">
        <v>28.2</v>
      </c>
      <c r="M175" s="17">
        <v>66.2</v>
      </c>
      <c r="N175" s="19">
        <v>1012.2</v>
      </c>
      <c r="O175" s="17">
        <v>490</v>
      </c>
      <c r="P175" s="16">
        <v>4.66</v>
      </c>
      <c r="Q175" s="16">
        <v>64.45</v>
      </c>
      <c r="R175" s="18">
        <v>0</v>
      </c>
      <c r="S175">
        <v>1</v>
      </c>
    </row>
    <row r="176" spans="1:19">
      <c r="A176" s="1">
        <v>6</v>
      </c>
      <c r="B176" s="2">
        <v>0.45833333333333298</v>
      </c>
      <c r="C176" s="17">
        <v>25.9</v>
      </c>
      <c r="D176" s="16">
        <v>21.08</v>
      </c>
      <c r="E176" s="16">
        <v>0.2</v>
      </c>
      <c r="F176" s="16">
        <v>1.51</v>
      </c>
      <c r="G176" s="16">
        <v>0.68</v>
      </c>
      <c r="H176" s="16">
        <v>2.19</v>
      </c>
      <c r="I176" s="16">
        <v>2.2799999999999998</v>
      </c>
      <c r="J176" s="16">
        <v>18</v>
      </c>
      <c r="K176" s="16">
        <v>7</v>
      </c>
      <c r="L176" s="17">
        <v>29</v>
      </c>
      <c r="M176" s="17">
        <v>62.1</v>
      </c>
      <c r="N176" s="19">
        <v>1011.9</v>
      </c>
      <c r="O176" s="17">
        <v>603</v>
      </c>
      <c r="P176" s="16">
        <v>4.3600000000000003</v>
      </c>
      <c r="Q176" s="16">
        <v>72.17</v>
      </c>
      <c r="R176" s="18">
        <v>0</v>
      </c>
      <c r="S176">
        <v>1</v>
      </c>
    </row>
    <row r="177" spans="1:19">
      <c r="A177" s="1">
        <v>6</v>
      </c>
      <c r="B177" s="2">
        <v>0.5</v>
      </c>
      <c r="C177" s="17">
        <v>26</v>
      </c>
      <c r="D177" s="16">
        <v>20.57</v>
      </c>
      <c r="E177" s="16">
        <v>0.2</v>
      </c>
      <c r="F177" s="16">
        <v>1.5</v>
      </c>
      <c r="G177" s="16">
        <v>0.77</v>
      </c>
      <c r="H177" s="16">
        <v>2.27</v>
      </c>
      <c r="I177" s="16">
        <v>2.4700000000000002</v>
      </c>
      <c r="J177" s="16">
        <v>31</v>
      </c>
      <c r="K177" s="16">
        <v>12</v>
      </c>
      <c r="L177" s="17">
        <v>28.9</v>
      </c>
      <c r="M177" s="17">
        <v>64.900000000000006</v>
      </c>
      <c r="N177" s="19">
        <v>1011.4</v>
      </c>
      <c r="O177" s="17">
        <v>512</v>
      </c>
      <c r="P177" s="16">
        <v>4.37</v>
      </c>
      <c r="Q177" s="16">
        <v>65.849999999999994</v>
      </c>
      <c r="R177" s="18">
        <v>0.8</v>
      </c>
      <c r="S177">
        <v>1</v>
      </c>
    </row>
    <row r="178" spans="1:19">
      <c r="A178" s="1">
        <v>6</v>
      </c>
      <c r="B178" s="2">
        <v>0.54166666666666696</v>
      </c>
      <c r="C178" s="17">
        <v>26</v>
      </c>
      <c r="D178" s="16">
        <v>21.47</v>
      </c>
      <c r="E178" s="16">
        <v>0.22</v>
      </c>
      <c r="F178" s="16">
        <v>1.44</v>
      </c>
      <c r="G178" s="16">
        <v>0.76</v>
      </c>
      <c r="H178" s="16">
        <v>2.2000000000000002</v>
      </c>
      <c r="I178" s="16">
        <v>2.31</v>
      </c>
      <c r="J178" s="16">
        <v>23</v>
      </c>
      <c r="K178" s="16">
        <v>10</v>
      </c>
      <c r="L178" s="17">
        <v>28.8</v>
      </c>
      <c r="M178" s="17">
        <v>66.7</v>
      </c>
      <c r="N178" s="19">
        <v>1010.9</v>
      </c>
      <c r="O178" s="17">
        <v>608</v>
      </c>
      <c r="P178" s="16">
        <v>4.26</v>
      </c>
      <c r="Q178" s="16">
        <v>62.07</v>
      </c>
      <c r="R178" s="18">
        <v>0.2</v>
      </c>
      <c r="S178">
        <v>1</v>
      </c>
    </row>
    <row r="179" spans="1:19">
      <c r="A179" s="1">
        <v>6</v>
      </c>
      <c r="B179" s="2">
        <v>0.58333333333333304</v>
      </c>
      <c r="C179" s="17">
        <v>26</v>
      </c>
      <c r="D179" s="16">
        <v>21.41</v>
      </c>
      <c r="E179" s="16">
        <v>0.2</v>
      </c>
      <c r="F179" s="16">
        <v>1.31</v>
      </c>
      <c r="G179" s="16">
        <v>0.56000000000000005</v>
      </c>
      <c r="H179" s="16">
        <v>1.87</v>
      </c>
      <c r="I179" s="16">
        <v>2.3199999999999998</v>
      </c>
      <c r="J179" s="16">
        <v>19</v>
      </c>
      <c r="K179" s="16">
        <v>7</v>
      </c>
      <c r="L179" s="17">
        <v>29</v>
      </c>
      <c r="M179" s="17">
        <v>63.8</v>
      </c>
      <c r="N179" s="19">
        <v>1010.2</v>
      </c>
      <c r="O179" s="17">
        <v>393</v>
      </c>
      <c r="P179" s="16">
        <v>4.34</v>
      </c>
      <c r="Q179" s="16">
        <v>61.41</v>
      </c>
      <c r="R179" s="18">
        <v>0</v>
      </c>
      <c r="S179">
        <v>1</v>
      </c>
    </row>
    <row r="180" spans="1:19">
      <c r="A180" s="1">
        <v>6</v>
      </c>
      <c r="B180" s="2">
        <v>0.625</v>
      </c>
      <c r="C180" s="17">
        <v>25.8</v>
      </c>
      <c r="D180" s="16">
        <v>19.809999999999999</v>
      </c>
      <c r="E180" s="16">
        <v>0.21</v>
      </c>
      <c r="F180" s="16">
        <v>1.42</v>
      </c>
      <c r="G180" s="16">
        <v>0.73</v>
      </c>
      <c r="H180" s="16">
        <v>2.16</v>
      </c>
      <c r="I180" s="16">
        <v>2.58</v>
      </c>
      <c r="J180" s="16">
        <v>23</v>
      </c>
      <c r="K180" s="16">
        <v>6</v>
      </c>
      <c r="L180" s="17">
        <v>28.5</v>
      </c>
      <c r="M180" s="17">
        <v>66.3</v>
      </c>
      <c r="N180" s="19">
        <v>1009.8</v>
      </c>
      <c r="O180" s="17">
        <v>242</v>
      </c>
      <c r="P180" s="16">
        <v>4.1399999999999997</v>
      </c>
      <c r="Q180" s="16">
        <v>63.97</v>
      </c>
      <c r="R180" s="18">
        <v>0</v>
      </c>
      <c r="S180">
        <v>1</v>
      </c>
    </row>
    <row r="181" spans="1:19">
      <c r="A181" s="1">
        <v>6</v>
      </c>
      <c r="B181" s="2">
        <v>0.66666666666666696</v>
      </c>
      <c r="C181" s="17">
        <v>25.8</v>
      </c>
      <c r="D181" s="16">
        <v>18.77</v>
      </c>
      <c r="E181" s="16">
        <v>0.21</v>
      </c>
      <c r="F181" s="16">
        <v>1.46</v>
      </c>
      <c r="G181" s="16">
        <v>0.51</v>
      </c>
      <c r="H181" s="16">
        <v>1.97</v>
      </c>
      <c r="I181" s="16">
        <v>2.67</v>
      </c>
      <c r="J181" s="16">
        <v>24</v>
      </c>
      <c r="K181" s="16">
        <v>9</v>
      </c>
      <c r="L181" s="17">
        <v>28.3</v>
      </c>
      <c r="M181" s="17">
        <v>67.5</v>
      </c>
      <c r="N181" s="19">
        <v>1009.8</v>
      </c>
      <c r="O181" s="17">
        <v>226</v>
      </c>
      <c r="P181" s="16">
        <v>3.73</v>
      </c>
      <c r="Q181" s="16">
        <v>59.71</v>
      </c>
      <c r="R181" s="18">
        <v>0</v>
      </c>
      <c r="S181">
        <v>1</v>
      </c>
    </row>
    <row r="182" spans="1:19">
      <c r="A182" s="1">
        <v>6</v>
      </c>
      <c r="B182" s="2">
        <v>0.70833333333333304</v>
      </c>
      <c r="C182" s="17">
        <v>25.9</v>
      </c>
      <c r="D182" s="16">
        <v>20.100000000000001</v>
      </c>
      <c r="E182" s="16">
        <v>0.21</v>
      </c>
      <c r="F182" s="16">
        <v>1.34</v>
      </c>
      <c r="G182" s="16">
        <v>0.98</v>
      </c>
      <c r="H182" s="16">
        <v>2.3199999999999998</v>
      </c>
      <c r="I182" s="16">
        <v>2.5</v>
      </c>
      <c r="J182" s="16">
        <v>28</v>
      </c>
      <c r="K182" s="16">
        <v>7</v>
      </c>
      <c r="L182" s="17">
        <v>27.9</v>
      </c>
      <c r="M182" s="17">
        <v>69.2</v>
      </c>
      <c r="N182" s="19">
        <v>1010</v>
      </c>
      <c r="O182" s="17">
        <v>67</v>
      </c>
      <c r="P182" s="16">
        <v>3.25</v>
      </c>
      <c r="Q182" s="16">
        <v>56.21</v>
      </c>
      <c r="R182" s="18">
        <v>0</v>
      </c>
      <c r="S182">
        <v>1</v>
      </c>
    </row>
    <row r="183" spans="1:19">
      <c r="A183" s="1">
        <v>6</v>
      </c>
      <c r="B183" s="2">
        <v>0.75</v>
      </c>
      <c r="C183" s="17">
        <v>26.1</v>
      </c>
      <c r="D183" s="16">
        <v>20.170000000000002</v>
      </c>
      <c r="E183" s="16">
        <v>0.22</v>
      </c>
      <c r="F183" s="16">
        <v>1.1299999999999999</v>
      </c>
      <c r="G183" s="16">
        <v>1.54</v>
      </c>
      <c r="H183" s="16">
        <v>2.67</v>
      </c>
      <c r="I183" s="16">
        <v>2.5499999999999998</v>
      </c>
      <c r="J183" s="16">
        <v>27</v>
      </c>
      <c r="K183" s="16">
        <v>13</v>
      </c>
      <c r="L183" s="17">
        <v>27.6</v>
      </c>
      <c r="M183" s="17">
        <v>70.3</v>
      </c>
      <c r="N183" s="19">
        <v>1010.3</v>
      </c>
      <c r="O183" s="17">
        <v>21</v>
      </c>
      <c r="P183" s="16">
        <v>2.98</v>
      </c>
      <c r="Q183" s="16">
        <v>47.97</v>
      </c>
      <c r="R183" s="18">
        <v>0</v>
      </c>
      <c r="S183">
        <v>1</v>
      </c>
    </row>
    <row r="184" spans="1:19">
      <c r="A184" s="1">
        <v>6</v>
      </c>
      <c r="B184" s="2">
        <v>0.79166666666666696</v>
      </c>
      <c r="C184" s="17">
        <v>26.3</v>
      </c>
      <c r="D184" s="16">
        <v>17.579999999999998</v>
      </c>
      <c r="E184" s="16">
        <v>0.22</v>
      </c>
      <c r="F184" s="16">
        <v>1.08</v>
      </c>
      <c r="G184" s="16">
        <v>1.49</v>
      </c>
      <c r="H184" s="16">
        <v>2.57</v>
      </c>
      <c r="I184" s="16">
        <v>2.31</v>
      </c>
      <c r="J184" s="16">
        <v>27</v>
      </c>
      <c r="K184" s="16">
        <v>8</v>
      </c>
      <c r="L184" s="17">
        <v>27.2</v>
      </c>
      <c r="M184" s="17">
        <v>73.2</v>
      </c>
      <c r="N184" s="19">
        <v>1010.5</v>
      </c>
      <c r="O184" s="17">
        <v>2</v>
      </c>
      <c r="P184" s="16">
        <v>3.08</v>
      </c>
      <c r="Q184" s="16">
        <v>41.95</v>
      </c>
      <c r="R184" s="18">
        <v>0</v>
      </c>
      <c r="S184">
        <v>1</v>
      </c>
    </row>
    <row r="185" spans="1:19">
      <c r="A185" s="1">
        <v>6</v>
      </c>
      <c r="B185" s="2">
        <v>0.83333333333333304</v>
      </c>
      <c r="C185" s="17">
        <v>26.5</v>
      </c>
      <c r="D185" s="16">
        <v>16.18</v>
      </c>
      <c r="E185" s="16">
        <v>0.23</v>
      </c>
      <c r="F185" s="16">
        <v>1.17</v>
      </c>
      <c r="G185" s="16">
        <v>1.57</v>
      </c>
      <c r="H185" s="16">
        <v>2.73</v>
      </c>
      <c r="I185" s="16">
        <v>3.27</v>
      </c>
      <c r="J185" s="16">
        <v>29</v>
      </c>
      <c r="K185" s="16">
        <v>7</v>
      </c>
      <c r="L185" s="17">
        <v>27.1</v>
      </c>
      <c r="M185" s="17">
        <v>75.400000000000006</v>
      </c>
      <c r="N185" s="19">
        <v>1010.7</v>
      </c>
      <c r="O185" s="17">
        <v>3</v>
      </c>
      <c r="P185" s="16">
        <v>2.97</v>
      </c>
      <c r="Q185" s="16">
        <v>36.450000000000003</v>
      </c>
      <c r="R185" s="18">
        <v>0</v>
      </c>
      <c r="S185">
        <v>1</v>
      </c>
    </row>
    <row r="186" spans="1:19">
      <c r="A186" s="1">
        <v>6</v>
      </c>
      <c r="B186" s="2">
        <v>0.875</v>
      </c>
      <c r="C186" s="17">
        <v>26.5</v>
      </c>
      <c r="D186" s="16">
        <v>17.32</v>
      </c>
      <c r="E186" s="16">
        <v>0.22</v>
      </c>
      <c r="F186" s="16">
        <v>1.1599999999999999</v>
      </c>
      <c r="G186" s="16">
        <v>1.27</v>
      </c>
      <c r="H186" s="16">
        <v>2.4300000000000002</v>
      </c>
      <c r="I186" s="16">
        <v>2.96</v>
      </c>
      <c r="J186" s="16">
        <v>22</v>
      </c>
      <c r="K186" s="16">
        <v>5</v>
      </c>
      <c r="L186" s="17">
        <v>27</v>
      </c>
      <c r="M186" s="17">
        <v>75.2</v>
      </c>
      <c r="N186" s="19">
        <v>1010.9</v>
      </c>
      <c r="O186" s="17">
        <v>3</v>
      </c>
      <c r="P186" s="16">
        <v>3.11</v>
      </c>
      <c r="Q186" s="16">
        <v>41.44</v>
      </c>
      <c r="R186" s="18">
        <v>0</v>
      </c>
      <c r="S186">
        <v>1</v>
      </c>
    </row>
    <row r="187" spans="1:19">
      <c r="A187" s="1">
        <v>6</v>
      </c>
      <c r="B187" s="2">
        <v>0.91666666666666696</v>
      </c>
      <c r="C187" s="17">
        <v>26.5</v>
      </c>
      <c r="D187" s="16">
        <v>18.66</v>
      </c>
      <c r="E187" s="16">
        <v>0.21</v>
      </c>
      <c r="F187" s="16">
        <v>1.22</v>
      </c>
      <c r="G187" s="16">
        <v>1.03</v>
      </c>
      <c r="H187" s="16">
        <v>2.25</v>
      </c>
      <c r="I187" s="16">
        <v>3.62</v>
      </c>
      <c r="J187" s="16">
        <v>17</v>
      </c>
      <c r="K187" s="16">
        <v>2</v>
      </c>
      <c r="L187" s="17">
        <v>26.9</v>
      </c>
      <c r="M187" s="17">
        <v>74.599999999999994</v>
      </c>
      <c r="N187" s="19">
        <v>1011</v>
      </c>
      <c r="O187" s="17">
        <v>3</v>
      </c>
      <c r="P187" s="16">
        <v>2.73</v>
      </c>
      <c r="Q187" s="16">
        <v>47.34</v>
      </c>
      <c r="R187" s="18">
        <v>0</v>
      </c>
      <c r="S187">
        <v>1</v>
      </c>
    </row>
    <row r="188" spans="1:19">
      <c r="A188" s="1">
        <v>6</v>
      </c>
      <c r="B188" s="2">
        <v>0.95833333333333304</v>
      </c>
      <c r="C188" s="17">
        <v>26.6</v>
      </c>
      <c r="D188" s="16">
        <v>17.899999999999999</v>
      </c>
      <c r="E188" s="16">
        <v>0.21</v>
      </c>
      <c r="F188" s="16">
        <v>1.01</v>
      </c>
      <c r="G188" s="16">
        <v>1.54</v>
      </c>
      <c r="H188" s="16">
        <v>2.5499999999999998</v>
      </c>
      <c r="I188" s="16">
        <v>4.37</v>
      </c>
      <c r="J188" s="16">
        <v>25</v>
      </c>
      <c r="K188" s="16">
        <v>6</v>
      </c>
      <c r="L188" s="17">
        <v>26.9</v>
      </c>
      <c r="M188" s="17">
        <v>75.5</v>
      </c>
      <c r="N188" s="19">
        <v>1010.6</v>
      </c>
      <c r="O188" s="17">
        <v>3</v>
      </c>
      <c r="P188" s="16">
        <v>2.42</v>
      </c>
      <c r="Q188" s="16">
        <v>53.84</v>
      </c>
      <c r="R188" s="18">
        <v>0</v>
      </c>
      <c r="S188">
        <v>1</v>
      </c>
    </row>
    <row r="190" spans="1:19">
      <c r="A190" s="163" t="s">
        <v>39</v>
      </c>
      <c r="B190" s="164"/>
      <c r="C190" s="17">
        <v>0</v>
      </c>
      <c r="D190" s="17">
        <v>0</v>
      </c>
      <c r="E190" s="17">
        <v>0</v>
      </c>
      <c r="F190" s="17">
        <v>0</v>
      </c>
      <c r="G190" s="17">
        <v>0</v>
      </c>
      <c r="H190" s="17">
        <v>0</v>
      </c>
      <c r="I190" s="17">
        <v>0</v>
      </c>
      <c r="J190" s="17">
        <v>0</v>
      </c>
      <c r="K190" s="17">
        <v>0</v>
      </c>
      <c r="L190" s="17">
        <v>0</v>
      </c>
      <c r="M190" s="17">
        <v>0</v>
      </c>
      <c r="N190" s="17">
        <v>0</v>
      </c>
      <c r="O190" s="17">
        <v>0</v>
      </c>
      <c r="P190" s="17">
        <v>0</v>
      </c>
      <c r="Q190" s="17">
        <v>0</v>
      </c>
      <c r="R190" s="17">
        <v>0</v>
      </c>
    </row>
    <row r="191" spans="1:19">
      <c r="A191" s="159" t="s">
        <v>2</v>
      </c>
      <c r="B191" s="160"/>
      <c r="C191" s="17">
        <v>0</v>
      </c>
      <c r="D191" s="17">
        <v>0</v>
      </c>
      <c r="E191" s="17">
        <v>0</v>
      </c>
      <c r="F191" s="17">
        <v>0</v>
      </c>
      <c r="G191" s="17">
        <v>0</v>
      </c>
      <c r="H191" s="17">
        <v>0</v>
      </c>
      <c r="I191" s="17">
        <v>0</v>
      </c>
      <c r="J191" s="17">
        <v>0</v>
      </c>
      <c r="K191" s="17">
        <v>0</v>
      </c>
      <c r="L191" s="17">
        <v>0</v>
      </c>
      <c r="M191" s="17">
        <v>0</v>
      </c>
      <c r="N191" s="17">
        <v>0</v>
      </c>
      <c r="O191" s="17">
        <v>0</v>
      </c>
      <c r="P191" s="17">
        <v>0</v>
      </c>
      <c r="Q191" s="17">
        <v>0</v>
      </c>
      <c r="R191" s="17">
        <v>0</v>
      </c>
    </row>
    <row r="192" spans="1:19">
      <c r="A192" s="153" t="s">
        <v>3</v>
      </c>
      <c r="B192" s="154"/>
      <c r="C192" s="17">
        <v>0</v>
      </c>
      <c r="D192" s="17">
        <v>0</v>
      </c>
      <c r="E192" s="17">
        <v>0</v>
      </c>
      <c r="F192" s="17">
        <v>0</v>
      </c>
      <c r="G192" s="17">
        <v>0</v>
      </c>
      <c r="H192" s="17">
        <v>0</v>
      </c>
      <c r="I192" s="17">
        <v>0</v>
      </c>
      <c r="J192" s="17">
        <v>0</v>
      </c>
      <c r="K192" s="17">
        <v>0</v>
      </c>
      <c r="L192" s="17">
        <v>0</v>
      </c>
      <c r="M192" s="17">
        <v>0</v>
      </c>
      <c r="N192" s="17">
        <v>0</v>
      </c>
      <c r="O192" s="17">
        <v>0</v>
      </c>
      <c r="P192" s="17">
        <v>0</v>
      </c>
      <c r="Q192" s="17">
        <v>0</v>
      </c>
      <c r="R192" s="17">
        <v>0</v>
      </c>
    </row>
    <row r="193" spans="1:19">
      <c r="A193" s="161" t="s">
        <v>4</v>
      </c>
      <c r="B193" s="162"/>
      <c r="C193" s="17">
        <v>0</v>
      </c>
      <c r="D193" s="17">
        <v>0</v>
      </c>
      <c r="E193" s="17">
        <v>0</v>
      </c>
      <c r="F193" s="17">
        <v>0</v>
      </c>
      <c r="G193" s="17">
        <v>0</v>
      </c>
      <c r="H193" s="17">
        <v>0</v>
      </c>
      <c r="I193" s="17">
        <v>0</v>
      </c>
      <c r="J193" s="17">
        <v>0</v>
      </c>
      <c r="K193" s="17">
        <v>0</v>
      </c>
      <c r="L193" s="17">
        <v>0</v>
      </c>
      <c r="M193" s="17">
        <v>0</v>
      </c>
      <c r="N193" s="17">
        <v>0</v>
      </c>
      <c r="O193" s="17">
        <v>0</v>
      </c>
      <c r="P193" s="17">
        <v>0</v>
      </c>
      <c r="Q193" s="17">
        <v>0</v>
      </c>
      <c r="R193" s="17">
        <v>0</v>
      </c>
    </row>
    <row r="194" spans="1:19">
      <c r="A194" s="155" t="s">
        <v>27</v>
      </c>
      <c r="B194" s="156"/>
      <c r="C194" s="20">
        <f t="shared" ref="C194:R194" si="5">24-C190-C191-C192-C193</f>
        <v>24</v>
      </c>
      <c r="D194" s="20">
        <f t="shared" si="5"/>
        <v>24</v>
      </c>
      <c r="E194" s="20">
        <f t="shared" si="5"/>
        <v>24</v>
      </c>
      <c r="F194" s="20">
        <f t="shared" si="5"/>
        <v>24</v>
      </c>
      <c r="G194" s="20">
        <f t="shared" si="5"/>
        <v>24</v>
      </c>
      <c r="H194" s="20">
        <f t="shared" si="5"/>
        <v>24</v>
      </c>
      <c r="I194" s="20">
        <f t="shared" si="5"/>
        <v>24</v>
      </c>
      <c r="J194" s="20">
        <f t="shared" si="5"/>
        <v>24</v>
      </c>
      <c r="K194" s="20">
        <f t="shared" si="5"/>
        <v>24</v>
      </c>
      <c r="L194" s="20">
        <f t="shared" si="5"/>
        <v>24</v>
      </c>
      <c r="M194" s="20">
        <f t="shared" si="5"/>
        <v>24</v>
      </c>
      <c r="N194" s="20">
        <f t="shared" si="5"/>
        <v>24</v>
      </c>
      <c r="O194" s="20">
        <f t="shared" si="5"/>
        <v>24</v>
      </c>
      <c r="P194" s="20">
        <f t="shared" si="5"/>
        <v>24</v>
      </c>
      <c r="Q194" s="20">
        <f t="shared" si="5"/>
        <v>24</v>
      </c>
      <c r="R194" s="20">
        <f t="shared" si="5"/>
        <v>24</v>
      </c>
    </row>
    <row r="195" spans="1:19">
      <c r="A195" s="157" t="s">
        <v>28</v>
      </c>
      <c r="B195" s="158"/>
      <c r="C195" s="21">
        <f>C194/(SUM(S165:S188))</f>
        <v>1</v>
      </c>
      <c r="D195" s="21">
        <f>D194/(SUM(S165:S188))</f>
        <v>1</v>
      </c>
      <c r="E195" s="21">
        <f>E194/(SUM(S165:S188))</f>
        <v>1</v>
      </c>
      <c r="F195" s="21">
        <f>F194/(SUM(S165:S188))</f>
        <v>1</v>
      </c>
      <c r="G195" s="21">
        <f>G194/(SUM(S165:S188))</f>
        <v>1</v>
      </c>
      <c r="H195" s="21">
        <f>H194/(SUM(S165:S188))</f>
        <v>1</v>
      </c>
      <c r="I195" s="21">
        <f>I194/(SUM(S165:S188))</f>
        <v>1</v>
      </c>
      <c r="J195" s="21">
        <f>J194/(SUM(S165:S188))</f>
        <v>1</v>
      </c>
      <c r="K195" s="21">
        <f>K194/(SUM(S165:S188))</f>
        <v>1</v>
      </c>
      <c r="L195" s="21">
        <f>L194/(SUM(S165:S188))</f>
        <v>1</v>
      </c>
      <c r="M195" s="21">
        <f>M194/(SUM(S165:S188))</f>
        <v>1</v>
      </c>
      <c r="N195" s="21">
        <f>N194/(SUM(S165:S188))</f>
        <v>1</v>
      </c>
      <c r="O195" s="21">
        <f>O194/(SUM(S165:S188))</f>
        <v>1</v>
      </c>
      <c r="P195" s="21">
        <f>P194/(SUM(S165:S188))</f>
        <v>1</v>
      </c>
      <c r="Q195" s="21">
        <f>Q194/(SUM(S165:S188))</f>
        <v>1</v>
      </c>
      <c r="R195" s="21">
        <f>R194/(SUM(S165:S188))</f>
        <v>1</v>
      </c>
    </row>
    <row r="197" spans="1:19">
      <c r="A197" s="1">
        <v>7</v>
      </c>
      <c r="B197" s="2">
        <v>0</v>
      </c>
      <c r="C197" s="17">
        <v>26.6</v>
      </c>
      <c r="D197" s="16">
        <v>18.14</v>
      </c>
      <c r="E197" s="16">
        <v>0.17</v>
      </c>
      <c r="F197" s="16">
        <v>1.08</v>
      </c>
      <c r="G197" s="16">
        <v>0.99</v>
      </c>
      <c r="H197" s="16">
        <v>2.0699999999999998</v>
      </c>
      <c r="I197" s="16">
        <v>3.88</v>
      </c>
      <c r="J197" s="16">
        <v>19</v>
      </c>
      <c r="K197" s="16">
        <v>8</v>
      </c>
      <c r="L197" s="17">
        <v>26.9</v>
      </c>
      <c r="M197" s="17">
        <v>75</v>
      </c>
      <c r="N197" s="19">
        <v>1010.4</v>
      </c>
      <c r="O197" s="17">
        <v>3</v>
      </c>
      <c r="P197" s="17">
        <v>2.85</v>
      </c>
      <c r="Q197" s="16">
        <v>50.42</v>
      </c>
      <c r="R197" s="18">
        <v>0</v>
      </c>
      <c r="S197">
        <v>1</v>
      </c>
    </row>
    <row r="198" spans="1:19">
      <c r="A198" s="1">
        <v>7</v>
      </c>
      <c r="B198" s="2">
        <v>4.1666666666666664E-2</v>
      </c>
      <c r="C198" s="17">
        <v>26.4</v>
      </c>
      <c r="D198" s="16">
        <v>17.739999999999998</v>
      </c>
      <c r="E198" s="16">
        <v>0.18</v>
      </c>
      <c r="F198" s="16">
        <v>1.19</v>
      </c>
      <c r="G198" s="16">
        <v>0.54</v>
      </c>
      <c r="H198" s="16">
        <v>1.74</v>
      </c>
      <c r="I198" s="16">
        <v>2.63</v>
      </c>
      <c r="J198" s="16">
        <v>22</v>
      </c>
      <c r="K198" s="16">
        <v>3</v>
      </c>
      <c r="L198" s="17">
        <v>26.8</v>
      </c>
      <c r="M198" s="17">
        <v>75</v>
      </c>
      <c r="N198" s="19">
        <v>1009.7</v>
      </c>
      <c r="O198" s="17">
        <v>3</v>
      </c>
      <c r="P198" s="17">
        <v>3.14</v>
      </c>
      <c r="Q198" s="16">
        <v>54.61</v>
      </c>
      <c r="R198" s="18">
        <v>0</v>
      </c>
      <c r="S198">
        <v>1</v>
      </c>
    </row>
    <row r="199" spans="1:19">
      <c r="A199" s="1">
        <v>7</v>
      </c>
      <c r="B199" s="2">
        <v>8.3333333333333301E-2</v>
      </c>
      <c r="C199" s="17">
        <v>26.5</v>
      </c>
      <c r="D199" s="16">
        <v>17.39</v>
      </c>
      <c r="E199" s="16">
        <v>0.17</v>
      </c>
      <c r="F199" s="16">
        <v>1.18</v>
      </c>
      <c r="G199" s="16">
        <v>0.25</v>
      </c>
      <c r="H199" s="16">
        <v>1.43</v>
      </c>
      <c r="I199" s="16">
        <v>3.35</v>
      </c>
      <c r="J199" s="16">
        <v>24</v>
      </c>
      <c r="K199" s="16">
        <v>5</v>
      </c>
      <c r="L199" s="17">
        <v>26.8</v>
      </c>
      <c r="M199" s="17">
        <v>75.2</v>
      </c>
      <c r="N199" s="19">
        <v>1009.2</v>
      </c>
      <c r="O199" s="17">
        <v>3</v>
      </c>
      <c r="P199" s="17">
        <v>3.03</v>
      </c>
      <c r="Q199" s="16">
        <v>65.03</v>
      </c>
      <c r="R199" s="18">
        <v>0</v>
      </c>
      <c r="S199">
        <v>1</v>
      </c>
    </row>
    <row r="200" spans="1:19">
      <c r="A200" s="1">
        <v>7</v>
      </c>
      <c r="B200" s="2">
        <v>0.125</v>
      </c>
      <c r="C200" s="17">
        <v>26.5</v>
      </c>
      <c r="D200" s="16">
        <v>17.54</v>
      </c>
      <c r="E200" s="16">
        <v>0.17</v>
      </c>
      <c r="F200" s="16">
        <v>1.1100000000000001</v>
      </c>
      <c r="G200" s="16">
        <v>0.09</v>
      </c>
      <c r="H200" s="16">
        <v>1.21</v>
      </c>
      <c r="I200" s="16">
        <v>3.61</v>
      </c>
      <c r="J200" s="16">
        <v>18</v>
      </c>
      <c r="K200" s="16">
        <v>4</v>
      </c>
      <c r="L200" s="17">
        <v>26.8</v>
      </c>
      <c r="M200" s="17">
        <v>75.5</v>
      </c>
      <c r="N200" s="19">
        <v>1009.1</v>
      </c>
      <c r="O200" s="17">
        <v>3</v>
      </c>
      <c r="P200" s="17">
        <v>2.6</v>
      </c>
      <c r="Q200" s="16">
        <v>67.25</v>
      </c>
      <c r="R200" s="18">
        <v>0</v>
      </c>
      <c r="S200">
        <v>1</v>
      </c>
    </row>
    <row r="201" spans="1:19">
      <c r="A201" s="1">
        <v>7</v>
      </c>
      <c r="B201" s="2">
        <v>0.16666666666666699</v>
      </c>
      <c r="C201" s="17">
        <v>26.5</v>
      </c>
      <c r="D201" s="16">
        <v>17.22</v>
      </c>
      <c r="E201" s="16">
        <v>0.17</v>
      </c>
      <c r="F201" s="16">
        <v>1.19</v>
      </c>
      <c r="G201" s="16">
        <v>7.0000000000000007E-2</v>
      </c>
      <c r="H201" s="16">
        <v>1.26</v>
      </c>
      <c r="I201" s="16">
        <v>2.23</v>
      </c>
      <c r="J201" s="16">
        <v>25</v>
      </c>
      <c r="K201" s="16">
        <v>4</v>
      </c>
      <c r="L201" s="17">
        <v>26.4</v>
      </c>
      <c r="M201" s="17">
        <v>77.400000000000006</v>
      </c>
      <c r="N201" s="19">
        <v>1009.1</v>
      </c>
      <c r="O201" s="17">
        <v>2</v>
      </c>
      <c r="P201" s="17">
        <v>2.93</v>
      </c>
      <c r="Q201" s="16">
        <v>65.900000000000006</v>
      </c>
      <c r="R201" s="18">
        <v>0</v>
      </c>
      <c r="S201">
        <v>1</v>
      </c>
    </row>
    <row r="202" spans="1:19">
      <c r="A202" s="1">
        <v>7</v>
      </c>
      <c r="B202" s="2">
        <v>0.20833333333333301</v>
      </c>
      <c r="C202" s="17">
        <v>26.7</v>
      </c>
      <c r="D202" s="16">
        <v>15.75</v>
      </c>
      <c r="E202" s="16">
        <v>0.17</v>
      </c>
      <c r="F202" s="16">
        <v>1.19</v>
      </c>
      <c r="G202" s="16">
        <v>1.1100000000000001</v>
      </c>
      <c r="H202" s="16">
        <v>2.31</v>
      </c>
      <c r="I202" s="16">
        <v>3.3</v>
      </c>
      <c r="J202" s="16">
        <v>23</v>
      </c>
      <c r="K202" s="16">
        <v>3</v>
      </c>
      <c r="L202" s="17">
        <v>26.4</v>
      </c>
      <c r="M202" s="17">
        <v>74.099999999999994</v>
      </c>
      <c r="N202" s="19">
        <v>1009.5</v>
      </c>
      <c r="O202" s="17">
        <v>3</v>
      </c>
      <c r="P202" s="17">
        <v>2.4500000000000002</v>
      </c>
      <c r="Q202" s="16">
        <v>77.709999999999994</v>
      </c>
      <c r="R202" s="18">
        <v>0</v>
      </c>
      <c r="S202">
        <v>1</v>
      </c>
    </row>
    <row r="203" spans="1:19">
      <c r="A203" s="1">
        <v>7</v>
      </c>
      <c r="B203" s="2">
        <v>0.25</v>
      </c>
      <c r="C203" s="17">
        <v>26.6</v>
      </c>
      <c r="D203" s="16">
        <v>14.17</v>
      </c>
      <c r="E203" s="16">
        <v>0.19</v>
      </c>
      <c r="F203" s="16">
        <v>1.35</v>
      </c>
      <c r="G203" s="16">
        <v>2.23</v>
      </c>
      <c r="H203" s="16">
        <v>3.58</v>
      </c>
      <c r="I203" s="16">
        <v>2.73</v>
      </c>
      <c r="J203" s="16">
        <v>23</v>
      </c>
      <c r="K203" s="16">
        <v>6</v>
      </c>
      <c r="L203" s="17">
        <v>26.5</v>
      </c>
      <c r="M203" s="17">
        <v>75</v>
      </c>
      <c r="N203" s="19">
        <v>1010.2</v>
      </c>
      <c r="O203" s="17">
        <v>23</v>
      </c>
      <c r="P203" s="17">
        <v>2.57</v>
      </c>
      <c r="Q203" s="16">
        <v>92.24</v>
      </c>
      <c r="R203" s="18">
        <v>0</v>
      </c>
      <c r="S203">
        <v>1</v>
      </c>
    </row>
    <row r="204" spans="1:19">
      <c r="A204" s="1">
        <v>7</v>
      </c>
      <c r="B204" s="2">
        <v>0.29166666666666702</v>
      </c>
      <c r="C204" s="17">
        <v>26.6</v>
      </c>
      <c r="D204" s="16">
        <v>12.17</v>
      </c>
      <c r="E204" s="16">
        <v>0.21</v>
      </c>
      <c r="F204" s="16">
        <v>3.12</v>
      </c>
      <c r="G204" s="16">
        <v>4.1900000000000004</v>
      </c>
      <c r="H204" s="16">
        <v>7.31</v>
      </c>
      <c r="I204" s="16">
        <v>2.73</v>
      </c>
      <c r="J204" s="16">
        <v>29</v>
      </c>
      <c r="K204" s="16">
        <v>6</v>
      </c>
      <c r="L204" s="17">
        <v>27.1</v>
      </c>
      <c r="M204" s="17">
        <v>73.2</v>
      </c>
      <c r="N204" s="19">
        <v>1010.8</v>
      </c>
      <c r="O204" s="17">
        <v>128</v>
      </c>
      <c r="P204" s="17">
        <v>2.69</v>
      </c>
      <c r="Q204" s="16">
        <v>101.21</v>
      </c>
      <c r="R204" s="18">
        <v>0</v>
      </c>
      <c r="S204">
        <v>1</v>
      </c>
    </row>
    <row r="205" spans="1:19">
      <c r="A205" s="1">
        <v>7</v>
      </c>
      <c r="B205" s="2">
        <v>0.33333333333333298</v>
      </c>
      <c r="C205" s="17">
        <v>26.1</v>
      </c>
      <c r="D205" s="16">
        <v>16.87</v>
      </c>
      <c r="E205" s="16">
        <v>0.26</v>
      </c>
      <c r="F205" s="16">
        <v>3.34</v>
      </c>
      <c r="G205" s="16">
        <v>2.29</v>
      </c>
      <c r="H205" s="16">
        <v>5.63</v>
      </c>
      <c r="I205" s="16">
        <v>1.91</v>
      </c>
      <c r="J205" s="16">
        <v>17</v>
      </c>
      <c r="K205" s="16">
        <v>8</v>
      </c>
      <c r="L205" s="17">
        <v>28.2</v>
      </c>
      <c r="M205" s="17">
        <v>66.400000000000006</v>
      </c>
      <c r="N205" s="19">
        <v>1011.2</v>
      </c>
      <c r="O205" s="17">
        <v>328</v>
      </c>
      <c r="P205" s="16">
        <v>5.19</v>
      </c>
      <c r="Q205" s="16">
        <v>78.53</v>
      </c>
      <c r="R205" s="18">
        <v>0</v>
      </c>
      <c r="S205">
        <v>1</v>
      </c>
    </row>
    <row r="206" spans="1:19">
      <c r="A206" s="1">
        <v>7</v>
      </c>
      <c r="B206" s="2">
        <v>0.375</v>
      </c>
      <c r="C206" s="17">
        <v>26.1</v>
      </c>
      <c r="D206" s="16">
        <v>17.489999999999998</v>
      </c>
      <c r="E206" s="16">
        <v>0.2</v>
      </c>
      <c r="F206" s="16">
        <v>2.7</v>
      </c>
      <c r="G206" s="16">
        <v>1.84</v>
      </c>
      <c r="H206" s="16">
        <v>4.55</v>
      </c>
      <c r="I206" s="16">
        <v>1.8</v>
      </c>
      <c r="J206" s="16">
        <v>27</v>
      </c>
      <c r="K206" s="16">
        <v>8</v>
      </c>
      <c r="L206" s="17">
        <v>29.2</v>
      </c>
      <c r="M206" s="17">
        <v>60.8</v>
      </c>
      <c r="N206" s="19">
        <v>1011.5</v>
      </c>
      <c r="O206" s="17">
        <v>625</v>
      </c>
      <c r="P206" s="16">
        <v>5.04</v>
      </c>
      <c r="Q206" s="16">
        <v>79.92</v>
      </c>
      <c r="R206" s="18">
        <v>0</v>
      </c>
      <c r="S206">
        <v>1</v>
      </c>
    </row>
    <row r="207" spans="1:19">
      <c r="A207" s="1">
        <v>7</v>
      </c>
      <c r="B207" s="2">
        <v>0.41666666666666702</v>
      </c>
      <c r="C207" s="17">
        <v>26.3</v>
      </c>
      <c r="D207" s="16">
        <v>16.8</v>
      </c>
      <c r="E207" s="16">
        <v>0.23</v>
      </c>
      <c r="F207" s="16">
        <v>2.39</v>
      </c>
      <c r="G207" s="16">
        <v>1.83</v>
      </c>
      <c r="H207" s="16">
        <v>4.22</v>
      </c>
      <c r="I207" s="16">
        <v>1.85</v>
      </c>
      <c r="J207" s="16">
        <v>23</v>
      </c>
      <c r="K207" s="16">
        <v>5</v>
      </c>
      <c r="L207" s="17">
        <v>28.9</v>
      </c>
      <c r="M207" s="17">
        <v>64.599999999999994</v>
      </c>
      <c r="N207" s="19">
        <v>1011.5</v>
      </c>
      <c r="O207" s="17">
        <v>406</v>
      </c>
      <c r="P207" s="16">
        <v>4.59</v>
      </c>
      <c r="Q207" s="16">
        <v>77.540000000000006</v>
      </c>
      <c r="R207" s="18">
        <v>0</v>
      </c>
      <c r="S207">
        <v>1</v>
      </c>
    </row>
    <row r="208" spans="1:19">
      <c r="A208" s="1">
        <v>7</v>
      </c>
      <c r="B208" s="2">
        <v>0.45833333333333298</v>
      </c>
      <c r="C208" s="17">
        <v>26.3</v>
      </c>
      <c r="D208" s="16">
        <v>17.38</v>
      </c>
      <c r="E208" s="16">
        <v>0.24</v>
      </c>
      <c r="F208" s="16">
        <v>2.42</v>
      </c>
      <c r="G208" s="16">
        <v>1.97</v>
      </c>
      <c r="H208" s="16">
        <v>4.3899999999999997</v>
      </c>
      <c r="I208" s="16">
        <v>1.91</v>
      </c>
      <c r="J208" s="16">
        <v>22</v>
      </c>
      <c r="K208" s="16">
        <v>5</v>
      </c>
      <c r="L208" s="17">
        <v>28.9</v>
      </c>
      <c r="M208" s="17">
        <v>65.099999999999994</v>
      </c>
      <c r="N208" s="19">
        <v>1011.2</v>
      </c>
      <c r="O208" s="17">
        <v>504</v>
      </c>
      <c r="P208" s="16">
        <v>4.7699999999999996</v>
      </c>
      <c r="Q208" s="16">
        <v>78.86</v>
      </c>
      <c r="R208" s="18">
        <v>0</v>
      </c>
      <c r="S208">
        <v>1</v>
      </c>
    </row>
    <row r="209" spans="1:19">
      <c r="A209" s="1">
        <v>7</v>
      </c>
      <c r="B209" s="2">
        <v>0.5</v>
      </c>
      <c r="C209" s="17">
        <v>26.3</v>
      </c>
      <c r="D209" s="16">
        <v>18.23</v>
      </c>
      <c r="E209" s="16">
        <v>0.22</v>
      </c>
      <c r="F209" s="16">
        <v>2.27</v>
      </c>
      <c r="G209" s="16">
        <v>1.65</v>
      </c>
      <c r="H209" s="16">
        <v>3.93</v>
      </c>
      <c r="I209" s="16">
        <v>1.81</v>
      </c>
      <c r="J209" s="16">
        <v>22</v>
      </c>
      <c r="K209" s="16">
        <v>3</v>
      </c>
      <c r="L209" s="17">
        <v>29.6</v>
      </c>
      <c r="M209" s="17">
        <v>59.3</v>
      </c>
      <c r="N209" s="19">
        <v>1010.6</v>
      </c>
      <c r="O209" s="17">
        <v>790</v>
      </c>
      <c r="P209" s="16">
        <v>4.75</v>
      </c>
      <c r="Q209" s="16">
        <v>72.11</v>
      </c>
      <c r="R209" s="18">
        <v>0</v>
      </c>
      <c r="S209">
        <v>1</v>
      </c>
    </row>
    <row r="210" spans="1:19">
      <c r="A210" s="1">
        <v>7</v>
      </c>
      <c r="B210" s="2">
        <v>0.54166666666666696</v>
      </c>
      <c r="C210" s="17">
        <v>26</v>
      </c>
      <c r="D210" s="16">
        <v>18.28</v>
      </c>
      <c r="E210" s="16">
        <v>0.24</v>
      </c>
      <c r="F210" s="16">
        <v>2.61</v>
      </c>
      <c r="G210" s="16">
        <v>1.43</v>
      </c>
      <c r="H210" s="16">
        <v>4.04</v>
      </c>
      <c r="I210" s="16">
        <v>2.08</v>
      </c>
      <c r="J210" s="16">
        <v>21</v>
      </c>
      <c r="K210" s="16">
        <v>6</v>
      </c>
      <c r="L210" s="17">
        <v>29.6</v>
      </c>
      <c r="M210" s="17">
        <v>59.5</v>
      </c>
      <c r="N210" s="19">
        <v>1009.9</v>
      </c>
      <c r="O210" s="17">
        <v>479</v>
      </c>
      <c r="P210" s="16">
        <v>4.62</v>
      </c>
      <c r="Q210" s="16">
        <v>67.8</v>
      </c>
      <c r="R210" s="18">
        <v>0</v>
      </c>
      <c r="S210">
        <v>1</v>
      </c>
    </row>
    <row r="211" spans="1:19">
      <c r="A211" s="1">
        <v>7</v>
      </c>
      <c r="B211" s="2">
        <v>0.58333333333333304</v>
      </c>
      <c r="C211" s="17">
        <v>26</v>
      </c>
      <c r="D211" s="16">
        <v>17.37</v>
      </c>
      <c r="E211" s="16">
        <v>0.24</v>
      </c>
      <c r="F211" s="16">
        <v>2.42</v>
      </c>
      <c r="G211" s="16">
        <v>1.56</v>
      </c>
      <c r="H211" s="16">
        <v>3.97</v>
      </c>
      <c r="I211" s="16">
        <v>1.96</v>
      </c>
      <c r="J211" s="16">
        <v>17</v>
      </c>
      <c r="K211" s="16">
        <v>7</v>
      </c>
      <c r="L211" s="17">
        <v>29.8</v>
      </c>
      <c r="M211" s="17">
        <v>59.6</v>
      </c>
      <c r="N211" s="19">
        <v>1009.2</v>
      </c>
      <c r="O211" s="17">
        <v>400</v>
      </c>
      <c r="P211" s="16">
        <v>4.46</v>
      </c>
      <c r="Q211" s="16">
        <v>76.56</v>
      </c>
      <c r="R211" s="18">
        <v>0</v>
      </c>
      <c r="S211">
        <v>1</v>
      </c>
    </row>
    <row r="212" spans="1:19">
      <c r="A212" s="1">
        <v>7</v>
      </c>
      <c r="B212" s="2">
        <v>0.625</v>
      </c>
      <c r="C212" s="17">
        <v>26.2</v>
      </c>
      <c r="D212" s="16">
        <v>17.11</v>
      </c>
      <c r="E212" s="16">
        <v>0.22</v>
      </c>
      <c r="F212" s="16">
        <v>2.09</v>
      </c>
      <c r="G212" s="16">
        <v>1.35</v>
      </c>
      <c r="H212" s="16">
        <v>3.44</v>
      </c>
      <c r="I212" s="16">
        <v>1.87</v>
      </c>
      <c r="J212" s="16">
        <v>14</v>
      </c>
      <c r="K212" s="16">
        <v>7</v>
      </c>
      <c r="L212" s="17">
        <v>29.6</v>
      </c>
      <c r="M212" s="17">
        <v>59.9</v>
      </c>
      <c r="N212" s="19">
        <v>1008.6</v>
      </c>
      <c r="O212" s="17">
        <v>308</v>
      </c>
      <c r="P212" s="16">
        <v>4.8600000000000003</v>
      </c>
      <c r="Q212" s="16">
        <v>61.66</v>
      </c>
      <c r="R212" s="18">
        <v>0</v>
      </c>
      <c r="S212">
        <v>1</v>
      </c>
    </row>
    <row r="213" spans="1:19">
      <c r="A213" s="1">
        <v>7</v>
      </c>
      <c r="B213" s="2">
        <v>0.66666666666666696</v>
      </c>
      <c r="C213" s="17">
        <v>26.4</v>
      </c>
      <c r="D213" s="16">
        <v>15.86</v>
      </c>
      <c r="E213" s="16">
        <v>0.22</v>
      </c>
      <c r="F213" s="16">
        <v>2.34</v>
      </c>
      <c r="G213" s="16">
        <v>1.3</v>
      </c>
      <c r="H213" s="16">
        <v>3.64</v>
      </c>
      <c r="I213" s="16">
        <v>1.89</v>
      </c>
      <c r="J213" s="16">
        <v>22</v>
      </c>
      <c r="K213" s="16">
        <v>8</v>
      </c>
      <c r="L213" s="17">
        <v>29.2</v>
      </c>
      <c r="M213" s="17">
        <v>62.5</v>
      </c>
      <c r="N213" s="19">
        <v>1008.2</v>
      </c>
      <c r="O213" s="17">
        <v>331</v>
      </c>
      <c r="P213" s="16">
        <v>4.8</v>
      </c>
      <c r="Q213" s="16">
        <v>38.369999999999997</v>
      </c>
      <c r="R213" s="18">
        <v>0</v>
      </c>
      <c r="S213">
        <v>1</v>
      </c>
    </row>
    <row r="214" spans="1:19">
      <c r="A214" s="1">
        <v>7</v>
      </c>
      <c r="B214" s="2">
        <v>0.70833333333333304</v>
      </c>
      <c r="C214" s="17">
        <v>26.2</v>
      </c>
      <c r="D214" s="16">
        <v>14.97</v>
      </c>
      <c r="E214" s="16">
        <v>0.26</v>
      </c>
      <c r="F214" s="16">
        <v>1.91</v>
      </c>
      <c r="G214" s="16">
        <v>1.45</v>
      </c>
      <c r="H214" s="16">
        <v>3.36</v>
      </c>
      <c r="I214" s="16">
        <v>1.87</v>
      </c>
      <c r="J214" s="16">
        <v>23</v>
      </c>
      <c r="K214" s="16">
        <v>7</v>
      </c>
      <c r="L214" s="17">
        <v>28.5</v>
      </c>
      <c r="M214" s="17">
        <v>67.2</v>
      </c>
      <c r="N214" s="19">
        <v>1008.5</v>
      </c>
      <c r="O214" s="17">
        <v>157</v>
      </c>
      <c r="P214" s="16">
        <v>4.5199999999999996</v>
      </c>
      <c r="Q214" s="16">
        <v>42.1</v>
      </c>
      <c r="R214" s="18">
        <v>0</v>
      </c>
      <c r="S214">
        <v>1</v>
      </c>
    </row>
    <row r="215" spans="1:19">
      <c r="A215" s="1">
        <v>7</v>
      </c>
      <c r="B215" s="2">
        <v>0.75</v>
      </c>
      <c r="C215" s="17">
        <v>26.1</v>
      </c>
      <c r="D215" s="16">
        <v>11.88</v>
      </c>
      <c r="E215" s="16">
        <v>0.39</v>
      </c>
      <c r="F215" s="16">
        <v>2.71</v>
      </c>
      <c r="G215" s="16">
        <v>4.26</v>
      </c>
      <c r="H215" s="16">
        <v>6.97</v>
      </c>
      <c r="I215" s="16">
        <v>2.0499999999999998</v>
      </c>
      <c r="J215" s="16">
        <v>25</v>
      </c>
      <c r="K215" s="16">
        <v>8</v>
      </c>
      <c r="L215" s="17">
        <v>27.8</v>
      </c>
      <c r="M215" s="17">
        <v>71.900000000000006</v>
      </c>
      <c r="N215" s="19">
        <v>1009</v>
      </c>
      <c r="O215" s="17">
        <v>12</v>
      </c>
      <c r="P215" s="16">
        <v>3.68</v>
      </c>
      <c r="Q215" s="16">
        <v>44.16</v>
      </c>
      <c r="R215" s="18">
        <v>0</v>
      </c>
      <c r="S215">
        <v>1</v>
      </c>
    </row>
    <row r="216" spans="1:19">
      <c r="A216" s="1">
        <v>7</v>
      </c>
      <c r="B216" s="2">
        <v>0.79166666666666696</v>
      </c>
      <c r="C216" s="17">
        <v>26.4</v>
      </c>
      <c r="D216" s="16">
        <v>12.15</v>
      </c>
      <c r="E216" s="16">
        <v>0.28999999999999998</v>
      </c>
      <c r="F216" s="16">
        <v>1.89</v>
      </c>
      <c r="G216" s="16">
        <v>3.76</v>
      </c>
      <c r="H216" s="16">
        <v>5.65</v>
      </c>
      <c r="I216" s="16">
        <v>2.02</v>
      </c>
      <c r="J216" s="16">
        <v>21</v>
      </c>
      <c r="K216" s="16">
        <v>5</v>
      </c>
      <c r="L216" s="17">
        <v>27.5</v>
      </c>
      <c r="M216" s="17">
        <v>74</v>
      </c>
      <c r="N216" s="19">
        <v>1009.6</v>
      </c>
      <c r="O216" s="17">
        <v>2</v>
      </c>
      <c r="P216" s="16">
        <v>2.9</v>
      </c>
      <c r="Q216" s="16">
        <v>51.97</v>
      </c>
      <c r="R216" s="18">
        <v>0</v>
      </c>
      <c r="S216">
        <v>1</v>
      </c>
    </row>
    <row r="217" spans="1:19">
      <c r="A217" s="1">
        <v>7</v>
      </c>
      <c r="B217" s="2">
        <v>0.83333333333333304</v>
      </c>
      <c r="C217" s="17">
        <v>26.4</v>
      </c>
      <c r="D217" s="16">
        <v>12.24</v>
      </c>
      <c r="E217" s="16">
        <v>0.26</v>
      </c>
      <c r="F217" s="16">
        <v>1.52</v>
      </c>
      <c r="G217" s="16">
        <v>3.38</v>
      </c>
      <c r="H217" s="16">
        <v>4.9000000000000004</v>
      </c>
      <c r="I217" s="16">
        <v>1.97</v>
      </c>
      <c r="J217" s="16">
        <v>20</v>
      </c>
      <c r="K217" s="16">
        <v>1</v>
      </c>
      <c r="L217" s="17">
        <v>27.4</v>
      </c>
      <c r="M217" s="17">
        <v>73.900000000000006</v>
      </c>
      <c r="N217" s="19">
        <v>1010.3</v>
      </c>
      <c r="O217" s="17">
        <v>3</v>
      </c>
      <c r="P217" s="16">
        <v>3.48</v>
      </c>
      <c r="Q217" s="16">
        <v>55.88</v>
      </c>
      <c r="R217" s="18">
        <v>0</v>
      </c>
      <c r="S217">
        <v>1</v>
      </c>
    </row>
    <row r="218" spans="1:19">
      <c r="A218" s="1">
        <v>7</v>
      </c>
      <c r="B218" s="2">
        <v>0.875</v>
      </c>
      <c r="C218" s="17">
        <v>26.4</v>
      </c>
      <c r="D218" s="16">
        <v>13.24</v>
      </c>
      <c r="E218" s="16">
        <v>0.24</v>
      </c>
      <c r="F218" s="16">
        <v>1.3</v>
      </c>
      <c r="G218" s="16">
        <v>2.14</v>
      </c>
      <c r="H218" s="16">
        <v>3.44</v>
      </c>
      <c r="I218" s="16">
        <v>1.79</v>
      </c>
      <c r="J218" s="16">
        <v>21</v>
      </c>
      <c r="K218" s="16">
        <v>6</v>
      </c>
      <c r="L218" s="17">
        <v>27.3</v>
      </c>
      <c r="M218" s="17">
        <v>74.099999999999994</v>
      </c>
      <c r="N218" s="19">
        <v>1010.9</v>
      </c>
      <c r="O218" s="17">
        <v>3</v>
      </c>
      <c r="P218" s="16">
        <v>3.64</v>
      </c>
      <c r="Q218" s="16">
        <v>53.26</v>
      </c>
      <c r="R218" s="18">
        <v>0</v>
      </c>
      <c r="S218">
        <v>1</v>
      </c>
    </row>
    <row r="219" spans="1:19">
      <c r="A219" s="1">
        <v>7</v>
      </c>
      <c r="B219" s="2">
        <v>0.91666666666666696</v>
      </c>
      <c r="C219" s="17">
        <v>26.2</v>
      </c>
      <c r="D219" s="16">
        <v>14.88</v>
      </c>
      <c r="E219" s="16">
        <v>0.22</v>
      </c>
      <c r="F219" s="16">
        <v>1.1200000000000001</v>
      </c>
      <c r="G219" s="16">
        <v>1.35</v>
      </c>
      <c r="H219" s="16">
        <v>2.48</v>
      </c>
      <c r="I219" s="16">
        <v>1.96</v>
      </c>
      <c r="J219" s="16">
        <v>25</v>
      </c>
      <c r="K219" s="16">
        <v>6</v>
      </c>
      <c r="L219" s="17">
        <v>27.3</v>
      </c>
      <c r="M219" s="17">
        <v>73.8</v>
      </c>
      <c r="N219" s="19">
        <v>1011</v>
      </c>
      <c r="O219" s="17">
        <v>3</v>
      </c>
      <c r="P219" s="16">
        <v>4.3099999999999996</v>
      </c>
      <c r="Q219" s="16">
        <v>55.97</v>
      </c>
      <c r="R219" s="18">
        <v>0</v>
      </c>
      <c r="S219">
        <v>1</v>
      </c>
    </row>
    <row r="220" spans="1:19">
      <c r="A220" s="1">
        <v>7</v>
      </c>
      <c r="B220" s="2">
        <v>0.95833333333333304</v>
      </c>
      <c r="C220" s="17">
        <v>26.2</v>
      </c>
      <c r="D220" s="16">
        <v>16.98</v>
      </c>
      <c r="E220" s="16">
        <v>0.2</v>
      </c>
      <c r="F220" s="16">
        <v>1.1200000000000001</v>
      </c>
      <c r="G220" s="16">
        <v>0.71</v>
      </c>
      <c r="H220" s="16">
        <v>1.83</v>
      </c>
      <c r="I220" s="16">
        <v>1.98</v>
      </c>
      <c r="J220" s="16">
        <v>24</v>
      </c>
      <c r="K220" s="16">
        <v>9</v>
      </c>
      <c r="L220" s="17">
        <v>27.3</v>
      </c>
      <c r="M220" s="17">
        <v>72.7</v>
      </c>
      <c r="N220" s="19">
        <v>1010.9</v>
      </c>
      <c r="O220" s="17">
        <v>3</v>
      </c>
      <c r="P220" s="16">
        <v>4.5</v>
      </c>
      <c r="Q220" s="16">
        <v>57.02</v>
      </c>
      <c r="R220" s="18">
        <v>0</v>
      </c>
      <c r="S220">
        <v>1</v>
      </c>
    </row>
    <row r="222" spans="1:19">
      <c r="A222" s="163" t="s">
        <v>39</v>
      </c>
      <c r="B222" s="164"/>
      <c r="C222" s="17">
        <v>0</v>
      </c>
      <c r="D222" s="17">
        <v>0</v>
      </c>
      <c r="E222" s="17">
        <v>0</v>
      </c>
      <c r="F222" s="17">
        <v>0</v>
      </c>
      <c r="G222" s="17">
        <v>0</v>
      </c>
      <c r="H222" s="17">
        <v>0</v>
      </c>
      <c r="I222" s="17">
        <v>0</v>
      </c>
      <c r="J222" s="17">
        <v>0</v>
      </c>
      <c r="K222" s="17">
        <v>0</v>
      </c>
      <c r="L222" s="17">
        <v>0</v>
      </c>
      <c r="M222" s="17">
        <v>0</v>
      </c>
      <c r="N222" s="17">
        <v>0</v>
      </c>
      <c r="O222" s="17">
        <v>0</v>
      </c>
      <c r="P222" s="17">
        <v>0</v>
      </c>
      <c r="Q222" s="17">
        <v>0</v>
      </c>
      <c r="R222" s="17">
        <v>0</v>
      </c>
    </row>
    <row r="223" spans="1:19">
      <c r="A223" s="159" t="s">
        <v>2</v>
      </c>
      <c r="B223" s="160"/>
      <c r="C223" s="17">
        <v>0</v>
      </c>
      <c r="D223" s="17">
        <v>0</v>
      </c>
      <c r="E223" s="17">
        <v>0</v>
      </c>
      <c r="F223" s="17">
        <v>0</v>
      </c>
      <c r="G223" s="17">
        <v>0</v>
      </c>
      <c r="H223" s="17">
        <v>0</v>
      </c>
      <c r="I223" s="17">
        <v>0</v>
      </c>
      <c r="J223" s="17">
        <v>0</v>
      </c>
      <c r="K223" s="17">
        <v>0</v>
      </c>
      <c r="L223" s="17">
        <v>0</v>
      </c>
      <c r="M223" s="17">
        <v>0</v>
      </c>
      <c r="N223" s="17">
        <v>0</v>
      </c>
      <c r="O223" s="17">
        <v>0</v>
      </c>
      <c r="P223" s="17">
        <v>0</v>
      </c>
      <c r="Q223" s="17">
        <v>0</v>
      </c>
      <c r="R223" s="17">
        <v>0</v>
      </c>
    </row>
    <row r="224" spans="1:19">
      <c r="A224" s="153" t="s">
        <v>3</v>
      </c>
      <c r="B224" s="154"/>
      <c r="C224" s="17">
        <v>0</v>
      </c>
      <c r="D224" s="17">
        <v>0</v>
      </c>
      <c r="E224" s="17">
        <v>0</v>
      </c>
      <c r="F224" s="17">
        <v>0</v>
      </c>
      <c r="G224" s="17">
        <v>0</v>
      </c>
      <c r="H224" s="17">
        <v>0</v>
      </c>
      <c r="I224" s="17">
        <v>0</v>
      </c>
      <c r="J224" s="17">
        <v>0</v>
      </c>
      <c r="K224" s="17">
        <v>0</v>
      </c>
      <c r="L224" s="17">
        <v>0</v>
      </c>
      <c r="M224" s="17">
        <v>0</v>
      </c>
      <c r="N224" s="17">
        <v>0</v>
      </c>
      <c r="O224" s="17">
        <v>0</v>
      </c>
      <c r="P224" s="17">
        <v>0</v>
      </c>
      <c r="Q224" s="17">
        <v>0</v>
      </c>
      <c r="R224" s="17">
        <v>0</v>
      </c>
    </row>
    <row r="225" spans="1:19">
      <c r="A225" s="161" t="s">
        <v>4</v>
      </c>
      <c r="B225" s="162"/>
      <c r="C225" s="17">
        <v>0</v>
      </c>
      <c r="D225" s="17">
        <v>0</v>
      </c>
      <c r="E225" s="17">
        <v>0</v>
      </c>
      <c r="F225" s="17">
        <v>0</v>
      </c>
      <c r="G225" s="17">
        <v>0</v>
      </c>
      <c r="H225" s="17">
        <v>0</v>
      </c>
      <c r="I225" s="17">
        <v>0</v>
      </c>
      <c r="J225" s="17">
        <v>0</v>
      </c>
      <c r="K225" s="17">
        <v>0</v>
      </c>
      <c r="L225" s="17">
        <v>0</v>
      </c>
      <c r="M225" s="17">
        <v>0</v>
      </c>
      <c r="N225" s="17">
        <v>0</v>
      </c>
      <c r="O225" s="17">
        <v>0</v>
      </c>
      <c r="P225" s="17">
        <v>0</v>
      </c>
      <c r="Q225" s="17">
        <v>0</v>
      </c>
      <c r="R225" s="17">
        <v>0</v>
      </c>
    </row>
    <row r="226" spans="1:19">
      <c r="A226" s="155" t="s">
        <v>27</v>
      </c>
      <c r="B226" s="156"/>
      <c r="C226" s="20">
        <f t="shared" ref="C226:R226" si="6">24-C222-C223-C224-C225</f>
        <v>24</v>
      </c>
      <c r="D226" s="20">
        <f t="shared" si="6"/>
        <v>24</v>
      </c>
      <c r="E226" s="20">
        <f t="shared" si="6"/>
        <v>24</v>
      </c>
      <c r="F226" s="20">
        <f t="shared" si="6"/>
        <v>24</v>
      </c>
      <c r="G226" s="20">
        <f t="shared" si="6"/>
        <v>24</v>
      </c>
      <c r="H226" s="20">
        <f t="shared" si="6"/>
        <v>24</v>
      </c>
      <c r="I226" s="20">
        <f t="shared" si="6"/>
        <v>24</v>
      </c>
      <c r="J226" s="20">
        <f t="shared" si="6"/>
        <v>24</v>
      </c>
      <c r="K226" s="20">
        <f t="shared" si="6"/>
        <v>24</v>
      </c>
      <c r="L226" s="20">
        <f t="shared" si="6"/>
        <v>24</v>
      </c>
      <c r="M226" s="20">
        <f t="shared" si="6"/>
        <v>24</v>
      </c>
      <c r="N226" s="20">
        <f t="shared" si="6"/>
        <v>24</v>
      </c>
      <c r="O226" s="20">
        <f t="shared" si="6"/>
        <v>24</v>
      </c>
      <c r="P226" s="20">
        <f t="shared" si="6"/>
        <v>24</v>
      </c>
      <c r="Q226" s="20">
        <f t="shared" si="6"/>
        <v>24</v>
      </c>
      <c r="R226" s="20">
        <f t="shared" si="6"/>
        <v>24</v>
      </c>
    </row>
    <row r="227" spans="1:19">
      <c r="A227" s="157" t="s">
        <v>28</v>
      </c>
      <c r="B227" s="158"/>
      <c r="C227" s="21">
        <f>C226/(SUM(S197:S220))</f>
        <v>1</v>
      </c>
      <c r="D227" s="21">
        <f>D226/(SUM(S197:S220))</f>
        <v>1</v>
      </c>
      <c r="E227" s="21">
        <f>E226/(SUM(S197:S220))</f>
        <v>1</v>
      </c>
      <c r="F227" s="21">
        <f>F226/(SUM(S197:S220))</f>
        <v>1</v>
      </c>
      <c r="G227" s="21">
        <f>G226/(SUM(S197:S220))</f>
        <v>1</v>
      </c>
      <c r="H227" s="21">
        <f>H226/(SUM(S197:S220))</f>
        <v>1</v>
      </c>
      <c r="I227" s="21">
        <f>I226/(SUM(S197:S220))</f>
        <v>1</v>
      </c>
      <c r="J227" s="21">
        <f>J226/(SUM(S197:S220))</f>
        <v>1</v>
      </c>
      <c r="K227" s="21">
        <f>K226/(SUM(S197:S220))</f>
        <v>1</v>
      </c>
      <c r="L227" s="21">
        <f>L226/(SUM(S197:S220))</f>
        <v>1</v>
      </c>
      <c r="M227" s="21">
        <f>M226/(SUM(S197:S220))</f>
        <v>1</v>
      </c>
      <c r="N227" s="21">
        <f>N226/(SUM(S197:S220))</f>
        <v>1</v>
      </c>
      <c r="O227" s="21">
        <f>O226/(SUM(S197:S220))</f>
        <v>1</v>
      </c>
      <c r="P227" s="21">
        <f>P226/(SUM(S197:S220))</f>
        <v>1</v>
      </c>
      <c r="Q227" s="21">
        <f>Q226/(SUM(S197:S220))</f>
        <v>1</v>
      </c>
      <c r="R227" s="21">
        <f>R226/(SUM(S197:S220))</f>
        <v>1</v>
      </c>
    </row>
    <row r="229" spans="1:19">
      <c r="A229" s="1">
        <v>8</v>
      </c>
      <c r="B229" s="2">
        <v>0</v>
      </c>
      <c r="C229" s="17">
        <v>26.2</v>
      </c>
      <c r="D229" s="16">
        <v>18.03</v>
      </c>
      <c r="E229" s="16">
        <v>0.18</v>
      </c>
      <c r="F229" s="16">
        <v>1.07</v>
      </c>
      <c r="G229" s="16">
        <v>0.45</v>
      </c>
      <c r="H229" s="16">
        <v>1.52</v>
      </c>
      <c r="I229" s="16">
        <v>2.2000000000000002</v>
      </c>
      <c r="J229" s="16">
        <v>25</v>
      </c>
      <c r="K229" s="16">
        <v>7</v>
      </c>
      <c r="L229" s="17">
        <v>27.2</v>
      </c>
      <c r="M229" s="17">
        <v>72.5</v>
      </c>
      <c r="N229" s="19">
        <v>1010.4</v>
      </c>
      <c r="O229" s="17">
        <v>3</v>
      </c>
      <c r="P229" s="17">
        <v>4.38</v>
      </c>
      <c r="Q229" s="16">
        <v>59.4</v>
      </c>
      <c r="R229" s="18">
        <v>0</v>
      </c>
      <c r="S229">
        <v>1</v>
      </c>
    </row>
    <row r="230" spans="1:19">
      <c r="A230" s="1">
        <v>8</v>
      </c>
      <c r="B230" s="2">
        <v>4.1666666666666664E-2</v>
      </c>
      <c r="C230" s="17">
        <v>26.1</v>
      </c>
      <c r="D230" s="16">
        <v>19.13</v>
      </c>
      <c r="E230" s="16">
        <v>0.1</v>
      </c>
      <c r="F230" s="16">
        <v>1.04</v>
      </c>
      <c r="G230" s="16">
        <v>0.3</v>
      </c>
      <c r="H230" s="16">
        <v>1.33</v>
      </c>
      <c r="I230" s="16">
        <v>3.62</v>
      </c>
      <c r="J230" s="16">
        <v>22</v>
      </c>
      <c r="K230" s="16">
        <v>4</v>
      </c>
      <c r="L230" s="17">
        <v>27</v>
      </c>
      <c r="M230" s="17">
        <v>71.2</v>
      </c>
      <c r="N230" s="19">
        <v>1010</v>
      </c>
      <c r="O230" s="17">
        <v>3</v>
      </c>
      <c r="P230" s="17">
        <v>3.95</v>
      </c>
      <c r="Q230" s="16">
        <v>63.03</v>
      </c>
      <c r="R230" s="18">
        <v>0</v>
      </c>
      <c r="S230">
        <v>1</v>
      </c>
    </row>
    <row r="231" spans="1:19">
      <c r="A231" s="1">
        <v>8</v>
      </c>
      <c r="B231" s="2">
        <v>8.3333333333333301E-2</v>
      </c>
      <c r="C231" s="17">
        <v>26.1</v>
      </c>
      <c r="D231" s="16">
        <v>18.48</v>
      </c>
      <c r="E231" s="16">
        <v>0.1</v>
      </c>
      <c r="F231" s="137">
        <v>1.3</v>
      </c>
      <c r="G231" s="137">
        <v>-0.08</v>
      </c>
      <c r="H231" s="137">
        <v>1.22</v>
      </c>
      <c r="I231" s="16">
        <v>4.0999999999999996</v>
      </c>
      <c r="J231" s="16">
        <v>22</v>
      </c>
      <c r="K231" s="16">
        <v>10</v>
      </c>
      <c r="L231" s="17">
        <v>26.8</v>
      </c>
      <c r="M231" s="17">
        <v>72.3</v>
      </c>
      <c r="N231" s="19">
        <v>1009.8</v>
      </c>
      <c r="O231" s="17">
        <v>3</v>
      </c>
      <c r="P231" s="17">
        <v>3.7</v>
      </c>
      <c r="Q231" s="16">
        <v>62.66</v>
      </c>
      <c r="R231" s="18">
        <v>0</v>
      </c>
      <c r="S231">
        <v>1</v>
      </c>
    </row>
    <row r="232" spans="1:19">
      <c r="A232" s="1">
        <v>8</v>
      </c>
      <c r="B232" s="2">
        <v>0.125</v>
      </c>
      <c r="C232" s="17">
        <v>26.2</v>
      </c>
      <c r="D232" s="16">
        <v>19.46</v>
      </c>
      <c r="E232" s="16">
        <v>0.09</v>
      </c>
      <c r="F232" s="137">
        <v>1.22</v>
      </c>
      <c r="G232" s="137">
        <v>-0.1</v>
      </c>
      <c r="H232" s="137">
        <v>1.1200000000000001</v>
      </c>
      <c r="I232" s="16">
        <v>4.3099999999999996</v>
      </c>
      <c r="J232" s="16">
        <v>22</v>
      </c>
      <c r="K232" s="16">
        <v>7</v>
      </c>
      <c r="L232" s="17">
        <v>26.8</v>
      </c>
      <c r="M232" s="17">
        <v>70.400000000000006</v>
      </c>
      <c r="N232" s="19">
        <v>1009.7</v>
      </c>
      <c r="O232" s="17">
        <v>3</v>
      </c>
      <c r="P232" s="17">
        <v>3.53</v>
      </c>
      <c r="Q232" s="16">
        <v>69.09</v>
      </c>
      <c r="R232" s="18">
        <v>0</v>
      </c>
      <c r="S232">
        <v>1</v>
      </c>
    </row>
    <row r="233" spans="1:19">
      <c r="A233" s="1">
        <v>8</v>
      </c>
      <c r="B233" s="2">
        <v>0.16666666666666699</v>
      </c>
      <c r="C233" s="17">
        <v>26.3</v>
      </c>
      <c r="D233" s="16">
        <v>19.52</v>
      </c>
      <c r="E233" s="16">
        <v>0.09</v>
      </c>
      <c r="F233" s="16">
        <v>1.1599999999999999</v>
      </c>
      <c r="G233" s="16">
        <v>7.0000000000000007E-2</v>
      </c>
      <c r="H233" s="16">
        <v>1.22</v>
      </c>
      <c r="I233" s="16">
        <v>3.97</v>
      </c>
      <c r="J233" s="16">
        <v>19</v>
      </c>
      <c r="K233" s="16">
        <v>7</v>
      </c>
      <c r="L233" s="17">
        <v>26.8</v>
      </c>
      <c r="M233" s="17">
        <v>69.400000000000006</v>
      </c>
      <c r="N233" s="19">
        <v>1010.2</v>
      </c>
      <c r="O233" s="17">
        <v>3</v>
      </c>
      <c r="P233" s="17">
        <v>3.31</v>
      </c>
      <c r="Q233" s="16">
        <v>76.959999999999994</v>
      </c>
      <c r="R233" s="18">
        <v>0</v>
      </c>
      <c r="S233">
        <v>1</v>
      </c>
    </row>
    <row r="234" spans="1:19">
      <c r="A234" s="1">
        <v>8</v>
      </c>
      <c r="B234" s="2">
        <v>0.20833333333333301</v>
      </c>
      <c r="C234" s="17">
        <v>26.5</v>
      </c>
      <c r="D234" s="16">
        <v>18.5</v>
      </c>
      <c r="E234" s="16">
        <v>0.08</v>
      </c>
      <c r="F234" s="16">
        <v>1.1200000000000001</v>
      </c>
      <c r="G234" s="16">
        <v>0.43</v>
      </c>
      <c r="H234" s="16">
        <v>1.56</v>
      </c>
      <c r="I234" s="16">
        <v>4.66</v>
      </c>
      <c r="J234" s="117">
        <v>22</v>
      </c>
      <c r="K234" s="117">
        <v>6</v>
      </c>
      <c r="L234" s="17">
        <v>26.6</v>
      </c>
      <c r="M234" s="17">
        <v>68.400000000000006</v>
      </c>
      <c r="N234" s="19">
        <v>1010.5</v>
      </c>
      <c r="O234" s="17">
        <v>2</v>
      </c>
      <c r="P234" s="17">
        <v>2.83</v>
      </c>
      <c r="Q234" s="16">
        <v>87.04</v>
      </c>
      <c r="R234" s="18">
        <v>0</v>
      </c>
      <c r="S234">
        <v>1</v>
      </c>
    </row>
    <row r="235" spans="1:19">
      <c r="A235" s="1">
        <v>8</v>
      </c>
      <c r="B235" s="2">
        <v>0.25</v>
      </c>
      <c r="C235" s="137">
        <v>0</v>
      </c>
      <c r="D235" s="117">
        <v>5.8837570000000001</v>
      </c>
      <c r="E235" s="117">
        <v>0.20799999999999999</v>
      </c>
      <c r="F235" s="144">
        <v>3.5849700000000002</v>
      </c>
      <c r="G235" s="144">
        <v>12.404054</v>
      </c>
      <c r="H235" s="144">
        <v>15.989023</v>
      </c>
      <c r="I235" s="144">
        <v>4.6287789999999998</v>
      </c>
      <c r="J235" s="117">
        <v>41</v>
      </c>
      <c r="K235" s="117">
        <v>5</v>
      </c>
      <c r="L235" s="137">
        <v>0</v>
      </c>
      <c r="M235" s="137">
        <v>0</v>
      </c>
      <c r="N235" s="138">
        <v>0</v>
      </c>
      <c r="O235" s="137">
        <v>0</v>
      </c>
      <c r="P235" s="137">
        <v>0</v>
      </c>
      <c r="Q235" s="137">
        <v>0</v>
      </c>
      <c r="R235" s="139">
        <v>0</v>
      </c>
      <c r="S235">
        <v>1</v>
      </c>
    </row>
    <row r="236" spans="1:19">
      <c r="A236" s="1">
        <v>8</v>
      </c>
      <c r="B236" s="2">
        <v>0.29166666666666702</v>
      </c>
      <c r="C236" s="137">
        <v>0</v>
      </c>
      <c r="D236" s="117">
        <v>12.165948999999999</v>
      </c>
      <c r="E236" s="117">
        <v>0.224</v>
      </c>
      <c r="F236" s="144">
        <v>6.0849279999999997</v>
      </c>
      <c r="G236" s="144">
        <v>7.0564309999999999</v>
      </c>
      <c r="H236" s="144">
        <v>13.141358</v>
      </c>
      <c r="I236" s="144">
        <v>4.7278140000000004</v>
      </c>
      <c r="J236" s="117">
        <v>56</v>
      </c>
      <c r="K236" s="117">
        <v>10</v>
      </c>
      <c r="L236" s="137">
        <v>0</v>
      </c>
      <c r="M236" s="137">
        <v>0</v>
      </c>
      <c r="N236" s="138">
        <v>0</v>
      </c>
      <c r="O236" s="137">
        <v>0</v>
      </c>
      <c r="P236" s="137">
        <v>0</v>
      </c>
      <c r="Q236" s="137">
        <v>0</v>
      </c>
      <c r="R236" s="139">
        <v>0</v>
      </c>
      <c r="S236">
        <v>1</v>
      </c>
    </row>
    <row r="237" spans="1:19">
      <c r="A237" s="1">
        <v>8</v>
      </c>
      <c r="B237" s="2">
        <v>0.33333333333333298</v>
      </c>
      <c r="C237" s="114">
        <v>0</v>
      </c>
      <c r="D237" s="117">
        <v>18.103923999999999</v>
      </c>
      <c r="E237" s="117">
        <v>0.16600000000000001</v>
      </c>
      <c r="F237" s="144">
        <v>3.388039</v>
      </c>
      <c r="G237" s="144">
        <v>2.7810980000000001</v>
      </c>
      <c r="H237" s="144">
        <v>6.1691370000000001</v>
      </c>
      <c r="I237" s="144">
        <v>5.6906499999999998</v>
      </c>
      <c r="J237" s="117">
        <v>34</v>
      </c>
      <c r="K237" s="117">
        <v>8</v>
      </c>
      <c r="L237" s="114">
        <v>0</v>
      </c>
      <c r="M237" s="114">
        <v>0</v>
      </c>
      <c r="N237" s="140">
        <v>0</v>
      </c>
      <c r="O237" s="114">
        <v>0</v>
      </c>
      <c r="P237" s="114">
        <v>0</v>
      </c>
      <c r="Q237" s="114">
        <v>0</v>
      </c>
      <c r="R237" s="141">
        <v>0</v>
      </c>
      <c r="S237">
        <v>1</v>
      </c>
    </row>
    <row r="238" spans="1:19">
      <c r="A238" s="1">
        <v>8</v>
      </c>
      <c r="B238" s="2">
        <v>0.375</v>
      </c>
      <c r="C238" s="114">
        <v>0</v>
      </c>
      <c r="D238" s="117">
        <v>19.456097</v>
      </c>
      <c r="E238" s="117">
        <v>0.13300000000000001</v>
      </c>
      <c r="F238" s="144">
        <v>3.4666450000000002</v>
      </c>
      <c r="G238" s="144">
        <v>3.170229</v>
      </c>
      <c r="H238" s="144">
        <v>6.6368739999999997</v>
      </c>
      <c r="I238" s="144">
        <v>3.67137</v>
      </c>
      <c r="J238" s="117">
        <v>36</v>
      </c>
      <c r="K238" s="117">
        <v>6</v>
      </c>
      <c r="L238" s="114">
        <v>0</v>
      </c>
      <c r="M238" s="114">
        <v>0</v>
      </c>
      <c r="N238" s="140">
        <v>0</v>
      </c>
      <c r="O238" s="114">
        <v>0</v>
      </c>
      <c r="P238" s="114">
        <v>0</v>
      </c>
      <c r="Q238" s="114">
        <v>0</v>
      </c>
      <c r="R238" s="141">
        <v>0</v>
      </c>
      <c r="S238">
        <v>1</v>
      </c>
    </row>
    <row r="239" spans="1:19">
      <c r="A239" s="1">
        <v>8</v>
      </c>
      <c r="B239" s="2">
        <v>0.41666666666666702</v>
      </c>
      <c r="C239" s="131">
        <v>26.7</v>
      </c>
      <c r="D239" s="117">
        <v>20.68</v>
      </c>
      <c r="E239" s="117">
        <v>0.12</v>
      </c>
      <c r="F239" s="117">
        <v>2.36</v>
      </c>
      <c r="G239" s="117">
        <v>1.84</v>
      </c>
      <c r="H239" s="117">
        <v>4.2</v>
      </c>
      <c r="I239" s="117">
        <v>4.59</v>
      </c>
      <c r="J239" s="16">
        <v>22</v>
      </c>
      <c r="K239" s="16">
        <v>4</v>
      </c>
      <c r="L239" s="131">
        <v>30.1</v>
      </c>
      <c r="M239" s="131">
        <v>50.9</v>
      </c>
      <c r="N239" s="132">
        <v>1012.7</v>
      </c>
      <c r="O239" s="131">
        <v>992</v>
      </c>
      <c r="P239" s="117">
        <v>4.99</v>
      </c>
      <c r="Q239" s="117">
        <v>73.02</v>
      </c>
      <c r="R239" s="133">
        <v>0</v>
      </c>
      <c r="S239">
        <v>1</v>
      </c>
    </row>
    <row r="240" spans="1:19">
      <c r="A240" s="1">
        <v>8</v>
      </c>
      <c r="B240" s="2">
        <v>0.45833333333333298</v>
      </c>
      <c r="C240" s="17">
        <v>26.8</v>
      </c>
      <c r="D240" s="16">
        <v>20.62</v>
      </c>
      <c r="E240" s="112" t="s">
        <v>146</v>
      </c>
      <c r="F240" s="16">
        <v>2.36</v>
      </c>
      <c r="G240" s="16">
        <v>1.69</v>
      </c>
      <c r="H240" s="16">
        <v>4.05</v>
      </c>
      <c r="I240" s="16">
        <v>6.66</v>
      </c>
      <c r="J240" s="16">
        <v>25</v>
      </c>
      <c r="K240" s="16">
        <v>3</v>
      </c>
      <c r="L240" s="17">
        <v>30.1</v>
      </c>
      <c r="M240" s="17">
        <v>50.9</v>
      </c>
      <c r="N240" s="19">
        <v>1012.4</v>
      </c>
      <c r="O240" s="17">
        <v>830</v>
      </c>
      <c r="P240" s="16">
        <v>4.9400000000000004</v>
      </c>
      <c r="Q240" s="16">
        <v>75.2</v>
      </c>
      <c r="R240" s="18">
        <v>0</v>
      </c>
      <c r="S240">
        <v>1</v>
      </c>
    </row>
    <row r="241" spans="1:19">
      <c r="A241" s="1">
        <v>8</v>
      </c>
      <c r="B241" s="2">
        <v>0.5</v>
      </c>
      <c r="C241" s="17">
        <v>26.4</v>
      </c>
      <c r="D241" s="16">
        <v>21.68</v>
      </c>
      <c r="E241" s="16">
        <v>0.2</v>
      </c>
      <c r="F241" s="16">
        <v>2.2799999999999998</v>
      </c>
      <c r="G241" s="16">
        <v>1.69</v>
      </c>
      <c r="H241" s="16">
        <v>3.98</v>
      </c>
      <c r="I241" s="16">
        <v>6.88</v>
      </c>
      <c r="J241" s="16">
        <v>20</v>
      </c>
      <c r="K241" s="16">
        <v>2</v>
      </c>
      <c r="L241" s="17">
        <v>30.5</v>
      </c>
      <c r="M241" s="17">
        <v>44.2</v>
      </c>
      <c r="N241" s="19">
        <v>1011.7</v>
      </c>
      <c r="O241" s="17">
        <v>1053</v>
      </c>
      <c r="P241" s="16">
        <v>5.17</v>
      </c>
      <c r="Q241" s="16">
        <v>68.58</v>
      </c>
      <c r="R241" s="18">
        <v>0</v>
      </c>
      <c r="S241">
        <v>1</v>
      </c>
    </row>
    <row r="242" spans="1:19">
      <c r="A242" s="1">
        <v>8</v>
      </c>
      <c r="B242" s="2">
        <v>0.54166666666666696</v>
      </c>
      <c r="C242" s="17">
        <v>26.2</v>
      </c>
      <c r="D242" s="16">
        <v>21.46</v>
      </c>
      <c r="E242" s="16">
        <v>0.22</v>
      </c>
      <c r="F242" s="16">
        <v>2.16</v>
      </c>
      <c r="G242" s="16">
        <v>1.84</v>
      </c>
      <c r="H242" s="16">
        <v>3.99</v>
      </c>
      <c r="I242" s="16">
        <v>5.54</v>
      </c>
      <c r="J242" s="16">
        <v>21</v>
      </c>
      <c r="K242" s="16">
        <v>0</v>
      </c>
      <c r="L242" s="17">
        <v>30.3</v>
      </c>
      <c r="M242" s="17">
        <v>49.2</v>
      </c>
      <c r="N242" s="19">
        <v>1010.9</v>
      </c>
      <c r="O242" s="17">
        <v>577</v>
      </c>
      <c r="P242" s="16">
        <v>5.23</v>
      </c>
      <c r="Q242" s="16">
        <v>63.11</v>
      </c>
      <c r="R242" s="18">
        <v>0</v>
      </c>
      <c r="S242">
        <v>1</v>
      </c>
    </row>
    <row r="243" spans="1:19">
      <c r="A243" s="1">
        <v>8</v>
      </c>
      <c r="B243" s="2">
        <v>0.58333333333333304</v>
      </c>
      <c r="C243" s="17">
        <v>26.1</v>
      </c>
      <c r="D243" s="16">
        <v>20.8</v>
      </c>
      <c r="E243" s="16">
        <v>0.21</v>
      </c>
      <c r="F243" s="16">
        <v>2.27</v>
      </c>
      <c r="G243" s="16">
        <v>1.69</v>
      </c>
      <c r="H243" s="16">
        <v>3.96</v>
      </c>
      <c r="I243" s="16">
        <v>4.45</v>
      </c>
      <c r="J243" s="16">
        <v>14</v>
      </c>
      <c r="K243" s="16">
        <v>0</v>
      </c>
      <c r="L243" s="17">
        <v>30.3</v>
      </c>
      <c r="M243" s="17">
        <v>49.8</v>
      </c>
      <c r="N243" s="19">
        <v>1010.2</v>
      </c>
      <c r="O243" s="17">
        <v>313</v>
      </c>
      <c r="P243" s="16">
        <v>5.34</v>
      </c>
      <c r="Q243" s="16">
        <v>68.48</v>
      </c>
      <c r="R243" s="18">
        <v>0</v>
      </c>
      <c r="S243">
        <v>1</v>
      </c>
    </row>
    <row r="244" spans="1:19">
      <c r="A244" s="1">
        <v>8</v>
      </c>
      <c r="B244" s="2">
        <v>0.625</v>
      </c>
      <c r="C244" s="17">
        <v>26.2</v>
      </c>
      <c r="D244" s="16">
        <v>19.75</v>
      </c>
      <c r="E244" s="16">
        <v>0.25</v>
      </c>
      <c r="F244" s="16">
        <v>2.2999999999999998</v>
      </c>
      <c r="G244" s="16">
        <v>1.81</v>
      </c>
      <c r="H244" s="16">
        <v>4.1100000000000003</v>
      </c>
      <c r="I244" s="16">
        <v>4.43</v>
      </c>
      <c r="J244" s="16">
        <v>20</v>
      </c>
      <c r="K244" s="16">
        <v>2</v>
      </c>
      <c r="L244" s="17">
        <v>30.2</v>
      </c>
      <c r="M244" s="17">
        <v>53</v>
      </c>
      <c r="N244" s="19">
        <v>1009.8</v>
      </c>
      <c r="O244" s="17">
        <v>273</v>
      </c>
      <c r="P244" s="16">
        <v>4.96</v>
      </c>
      <c r="Q244" s="16">
        <v>58.77</v>
      </c>
      <c r="R244" s="18">
        <v>0</v>
      </c>
      <c r="S244">
        <v>1</v>
      </c>
    </row>
    <row r="245" spans="1:19">
      <c r="A245" s="1">
        <v>8</v>
      </c>
      <c r="B245" s="2">
        <v>0.66666666666666696</v>
      </c>
      <c r="C245" s="17">
        <v>26.5</v>
      </c>
      <c r="D245" s="16">
        <v>18.43</v>
      </c>
      <c r="E245" s="16">
        <v>0.25</v>
      </c>
      <c r="F245" s="16">
        <v>2.2200000000000002</v>
      </c>
      <c r="G245" s="16">
        <v>1.87</v>
      </c>
      <c r="H245" s="16">
        <v>4.09</v>
      </c>
      <c r="I245" s="16">
        <v>3.84</v>
      </c>
      <c r="J245" s="16">
        <v>19</v>
      </c>
      <c r="K245" s="16">
        <v>6</v>
      </c>
      <c r="L245" s="17">
        <v>29.5</v>
      </c>
      <c r="M245" s="17">
        <v>57.7</v>
      </c>
      <c r="N245" s="19">
        <v>1009.4</v>
      </c>
      <c r="O245" s="17">
        <v>315</v>
      </c>
      <c r="P245" s="16">
        <v>4.21</v>
      </c>
      <c r="Q245" s="16">
        <v>44.98</v>
      </c>
      <c r="R245" s="18">
        <v>0</v>
      </c>
      <c r="S245">
        <v>1</v>
      </c>
    </row>
    <row r="246" spans="1:19">
      <c r="A246" s="1">
        <v>8</v>
      </c>
      <c r="B246" s="2">
        <v>0.70833333333333304</v>
      </c>
      <c r="C246" s="17">
        <v>26.2</v>
      </c>
      <c r="D246" s="16">
        <v>16.809999999999999</v>
      </c>
      <c r="E246" s="16">
        <v>0.25</v>
      </c>
      <c r="F246" s="16">
        <v>2.0499999999999998</v>
      </c>
      <c r="G246" s="16">
        <v>2.25</v>
      </c>
      <c r="H246" s="16">
        <v>4.3</v>
      </c>
      <c r="I246" s="16">
        <v>4.1399999999999997</v>
      </c>
      <c r="J246" s="16">
        <v>26</v>
      </c>
      <c r="K246" s="16">
        <v>7</v>
      </c>
      <c r="L246" s="17">
        <v>28.3</v>
      </c>
      <c r="M246" s="17">
        <v>66.099999999999994</v>
      </c>
      <c r="N246" s="19">
        <v>1009.5</v>
      </c>
      <c r="O246" s="17">
        <v>77</v>
      </c>
      <c r="P246" s="16">
        <v>4.21</v>
      </c>
      <c r="Q246" s="16">
        <v>31.08</v>
      </c>
      <c r="R246" s="18">
        <v>0</v>
      </c>
      <c r="S246">
        <v>1</v>
      </c>
    </row>
    <row r="247" spans="1:19">
      <c r="A247" s="1">
        <v>8</v>
      </c>
      <c r="B247" s="2">
        <v>0.75</v>
      </c>
      <c r="C247" s="17">
        <v>25.9</v>
      </c>
      <c r="D247" s="16">
        <v>14.23</v>
      </c>
      <c r="E247" s="16">
        <v>0.35</v>
      </c>
      <c r="F247" s="16">
        <v>3.68</v>
      </c>
      <c r="G247" s="16">
        <v>4.51</v>
      </c>
      <c r="H247" s="16">
        <v>8.19</v>
      </c>
      <c r="I247" s="16">
        <v>4.2699999999999996</v>
      </c>
      <c r="J247" s="16">
        <v>29</v>
      </c>
      <c r="K247" s="16">
        <v>6</v>
      </c>
      <c r="L247" s="17">
        <v>27.7</v>
      </c>
      <c r="M247" s="17">
        <v>69.3</v>
      </c>
      <c r="N247" s="19">
        <v>1009.9</v>
      </c>
      <c r="O247" s="17">
        <v>14</v>
      </c>
      <c r="P247" s="16">
        <v>3.78</v>
      </c>
      <c r="Q247" s="16">
        <v>37.03</v>
      </c>
      <c r="R247" s="18">
        <v>0</v>
      </c>
      <c r="S247">
        <v>1</v>
      </c>
    </row>
    <row r="248" spans="1:19">
      <c r="A248" s="1">
        <v>8</v>
      </c>
      <c r="B248" s="2">
        <v>0.79166666666666696</v>
      </c>
      <c r="C248" s="17">
        <v>26.1</v>
      </c>
      <c r="D248" s="16">
        <v>16.77</v>
      </c>
      <c r="E248" s="16">
        <v>0.27</v>
      </c>
      <c r="F248" s="16">
        <v>1.44</v>
      </c>
      <c r="G248" s="16">
        <v>2.83</v>
      </c>
      <c r="H248" s="16">
        <v>4.2699999999999996</v>
      </c>
      <c r="I248" s="16">
        <v>4.3600000000000003</v>
      </c>
      <c r="J248" s="16">
        <v>17</v>
      </c>
      <c r="K248" s="16">
        <v>10</v>
      </c>
      <c r="L248" s="17">
        <v>27.4</v>
      </c>
      <c r="M248" s="17">
        <v>70.5</v>
      </c>
      <c r="N248" s="19">
        <v>1010.5</v>
      </c>
      <c r="O248" s="17">
        <v>2</v>
      </c>
      <c r="P248" s="16">
        <v>3.81</v>
      </c>
      <c r="Q248" s="16">
        <v>44.28</v>
      </c>
      <c r="R248" s="18">
        <v>0</v>
      </c>
      <c r="S248">
        <v>1</v>
      </c>
    </row>
    <row r="249" spans="1:19">
      <c r="A249" s="1">
        <v>8</v>
      </c>
      <c r="B249" s="2">
        <v>0.83333333333333304</v>
      </c>
      <c r="C249" s="17">
        <v>26.2</v>
      </c>
      <c r="D249" s="16">
        <v>17.86</v>
      </c>
      <c r="E249" s="16">
        <v>0.28999999999999998</v>
      </c>
      <c r="F249" s="16">
        <v>1.58</v>
      </c>
      <c r="G249" s="16">
        <v>2.75</v>
      </c>
      <c r="H249" s="16">
        <v>4.33</v>
      </c>
      <c r="I249" s="16">
        <v>4.0999999999999996</v>
      </c>
      <c r="J249" s="16">
        <v>23</v>
      </c>
      <c r="K249" s="16">
        <v>6</v>
      </c>
      <c r="L249" s="17">
        <v>27.3</v>
      </c>
      <c r="M249" s="17">
        <v>71.599999999999994</v>
      </c>
      <c r="N249" s="19">
        <v>1011.4</v>
      </c>
      <c r="O249" s="17">
        <v>2</v>
      </c>
      <c r="P249" s="16">
        <v>3.26</v>
      </c>
      <c r="Q249" s="16">
        <v>41.7</v>
      </c>
      <c r="R249" s="18">
        <v>0</v>
      </c>
      <c r="S249">
        <v>1</v>
      </c>
    </row>
    <row r="250" spans="1:19">
      <c r="A250" s="1">
        <v>8</v>
      </c>
      <c r="B250" s="2">
        <v>0.875</v>
      </c>
      <c r="C250" s="17">
        <v>26.4</v>
      </c>
      <c r="D250" s="16">
        <v>17.95</v>
      </c>
      <c r="E250" s="16">
        <v>0.28000000000000003</v>
      </c>
      <c r="F250" s="16">
        <v>1.3</v>
      </c>
      <c r="G250" s="16">
        <v>2.0699999999999998</v>
      </c>
      <c r="H250" s="16">
        <v>3.37</v>
      </c>
      <c r="I250" s="16">
        <v>4.25</v>
      </c>
      <c r="J250" s="16">
        <v>19</v>
      </c>
      <c r="K250" s="16">
        <v>4</v>
      </c>
      <c r="L250" s="17">
        <v>27.2</v>
      </c>
      <c r="M250" s="17">
        <v>72.400000000000006</v>
      </c>
      <c r="N250" s="19">
        <v>1012.2</v>
      </c>
      <c r="O250" s="17">
        <v>2</v>
      </c>
      <c r="P250" s="16">
        <v>2.76</v>
      </c>
      <c r="Q250" s="16">
        <v>46.96</v>
      </c>
      <c r="R250" s="18">
        <v>0</v>
      </c>
      <c r="S250">
        <v>1</v>
      </c>
    </row>
    <row r="251" spans="1:19">
      <c r="A251" s="1">
        <v>8</v>
      </c>
      <c r="B251" s="2">
        <v>0.91666666666666696</v>
      </c>
      <c r="C251" s="17">
        <v>26.5</v>
      </c>
      <c r="D251" s="16">
        <v>17.850000000000001</v>
      </c>
      <c r="E251" s="16">
        <v>0.27</v>
      </c>
      <c r="F251" s="16">
        <v>1.1100000000000001</v>
      </c>
      <c r="G251" s="16">
        <v>1.89</v>
      </c>
      <c r="H251" s="16">
        <v>3</v>
      </c>
      <c r="I251" s="16">
        <v>5.76</v>
      </c>
      <c r="J251" s="16">
        <v>25</v>
      </c>
      <c r="K251" s="16">
        <v>10</v>
      </c>
      <c r="L251" s="17">
        <v>27.1</v>
      </c>
      <c r="M251" s="17">
        <v>73.3</v>
      </c>
      <c r="N251" s="19">
        <v>1012.5</v>
      </c>
      <c r="O251" s="17">
        <v>2</v>
      </c>
      <c r="P251" s="16">
        <v>2.72</v>
      </c>
      <c r="Q251" s="16">
        <v>46.81</v>
      </c>
      <c r="R251" s="18">
        <v>0</v>
      </c>
      <c r="S251">
        <v>1</v>
      </c>
    </row>
    <row r="252" spans="1:19">
      <c r="A252" s="1">
        <v>8</v>
      </c>
      <c r="B252" s="2">
        <v>0.95833333333333304</v>
      </c>
      <c r="C252" s="17">
        <v>26.4</v>
      </c>
      <c r="D252" s="16">
        <v>19.190000000000001</v>
      </c>
      <c r="E252" s="16">
        <v>0.27</v>
      </c>
      <c r="F252" s="16">
        <v>1.1000000000000001</v>
      </c>
      <c r="G252" s="16">
        <v>1.51</v>
      </c>
      <c r="H252" s="16">
        <v>2.61</v>
      </c>
      <c r="I252" s="16">
        <v>5.68</v>
      </c>
      <c r="J252" s="16">
        <v>23</v>
      </c>
      <c r="K252" s="16">
        <v>7</v>
      </c>
      <c r="L252" s="17">
        <v>26.9</v>
      </c>
      <c r="M252" s="17">
        <v>72.8</v>
      </c>
      <c r="N252" s="19">
        <v>1012.2</v>
      </c>
      <c r="O252" s="17">
        <v>2</v>
      </c>
      <c r="P252" s="16">
        <v>2.95</v>
      </c>
      <c r="Q252" s="16">
        <v>51.46</v>
      </c>
      <c r="R252" s="18">
        <v>0</v>
      </c>
      <c r="S252">
        <v>1</v>
      </c>
    </row>
    <row r="254" spans="1:19">
      <c r="A254" s="163" t="s">
        <v>39</v>
      </c>
      <c r="B254" s="164"/>
      <c r="C254" s="17">
        <v>2</v>
      </c>
      <c r="D254" s="17">
        <v>0</v>
      </c>
      <c r="E254" s="17">
        <v>0</v>
      </c>
      <c r="F254" s="17">
        <v>0</v>
      </c>
      <c r="G254" s="17">
        <v>0</v>
      </c>
      <c r="H254" s="17">
        <v>0</v>
      </c>
      <c r="I254" s="17">
        <v>0</v>
      </c>
      <c r="J254" s="17">
        <v>0</v>
      </c>
      <c r="K254" s="17">
        <v>0</v>
      </c>
      <c r="L254" s="17">
        <v>0</v>
      </c>
      <c r="M254" s="17">
        <v>0</v>
      </c>
      <c r="N254" s="17">
        <v>0</v>
      </c>
      <c r="O254" s="17">
        <v>0</v>
      </c>
      <c r="P254" s="17">
        <v>0</v>
      </c>
      <c r="Q254" s="17">
        <v>0</v>
      </c>
      <c r="R254" s="17">
        <v>0</v>
      </c>
    </row>
    <row r="255" spans="1:19">
      <c r="A255" s="159" t="s">
        <v>2</v>
      </c>
      <c r="B255" s="160"/>
      <c r="C255" s="17">
        <v>2</v>
      </c>
      <c r="D255" s="17">
        <v>0</v>
      </c>
      <c r="E255" s="17">
        <v>0</v>
      </c>
      <c r="F255" s="17">
        <v>2</v>
      </c>
      <c r="G255" s="17">
        <v>2</v>
      </c>
      <c r="H255" s="17">
        <v>2</v>
      </c>
      <c r="I255" s="17">
        <v>0</v>
      </c>
      <c r="J255" s="17">
        <v>0</v>
      </c>
      <c r="K255" s="17">
        <v>0</v>
      </c>
      <c r="L255" s="17">
        <v>2</v>
      </c>
      <c r="M255" s="17">
        <v>2</v>
      </c>
      <c r="N255" s="17">
        <v>2</v>
      </c>
      <c r="O255" s="17">
        <v>2</v>
      </c>
      <c r="P255" s="17">
        <v>2</v>
      </c>
      <c r="Q255" s="17">
        <v>2</v>
      </c>
      <c r="R255" s="17">
        <v>2</v>
      </c>
    </row>
    <row r="256" spans="1:19">
      <c r="A256" s="153" t="s">
        <v>3</v>
      </c>
      <c r="B256" s="154"/>
      <c r="C256" s="17">
        <v>0</v>
      </c>
      <c r="D256" s="17">
        <v>0</v>
      </c>
      <c r="E256" s="17">
        <v>1</v>
      </c>
      <c r="F256" s="17">
        <v>0</v>
      </c>
      <c r="G256" s="17">
        <v>0</v>
      </c>
      <c r="H256" s="17">
        <v>0</v>
      </c>
      <c r="I256" s="17">
        <v>0</v>
      </c>
      <c r="J256" s="17">
        <v>0</v>
      </c>
      <c r="K256" s="17">
        <v>0</v>
      </c>
      <c r="L256" s="17">
        <v>2</v>
      </c>
      <c r="M256" s="17">
        <v>2</v>
      </c>
      <c r="N256" s="17">
        <v>2</v>
      </c>
      <c r="O256" s="17">
        <v>2</v>
      </c>
      <c r="P256" s="17">
        <v>2</v>
      </c>
      <c r="Q256" s="17">
        <v>2</v>
      </c>
      <c r="R256" s="17">
        <v>2</v>
      </c>
    </row>
    <row r="257" spans="1:19">
      <c r="A257" s="161" t="s">
        <v>4</v>
      </c>
      <c r="B257" s="162"/>
      <c r="C257" s="17">
        <v>0</v>
      </c>
      <c r="D257" s="17">
        <v>0</v>
      </c>
      <c r="E257" s="17">
        <v>0</v>
      </c>
      <c r="F257" s="17">
        <v>0</v>
      </c>
      <c r="G257" s="17">
        <v>0</v>
      </c>
      <c r="H257" s="17">
        <v>0</v>
      </c>
      <c r="I257" s="17">
        <v>0</v>
      </c>
      <c r="J257" s="17">
        <v>0</v>
      </c>
      <c r="K257" s="17">
        <v>0</v>
      </c>
      <c r="L257" s="17">
        <v>0</v>
      </c>
      <c r="M257" s="17">
        <v>0</v>
      </c>
      <c r="N257" s="17">
        <v>0</v>
      </c>
      <c r="O257" s="17">
        <v>0</v>
      </c>
      <c r="P257" s="17">
        <v>0</v>
      </c>
      <c r="Q257" s="17">
        <v>0</v>
      </c>
      <c r="R257" s="17">
        <v>0</v>
      </c>
    </row>
    <row r="258" spans="1:19">
      <c r="A258" s="155" t="s">
        <v>27</v>
      </c>
      <c r="B258" s="156"/>
      <c r="C258" s="20">
        <f t="shared" ref="C258:R258" si="7">24-C254-C255-C256-C257</f>
        <v>20</v>
      </c>
      <c r="D258" s="20">
        <f t="shared" si="7"/>
        <v>24</v>
      </c>
      <c r="E258" s="20">
        <f t="shared" si="7"/>
        <v>23</v>
      </c>
      <c r="F258" s="20">
        <f t="shared" si="7"/>
        <v>22</v>
      </c>
      <c r="G258" s="20">
        <f t="shared" si="7"/>
        <v>22</v>
      </c>
      <c r="H258" s="20">
        <f t="shared" si="7"/>
        <v>22</v>
      </c>
      <c r="I258" s="20">
        <f t="shared" si="7"/>
        <v>24</v>
      </c>
      <c r="J258" s="20">
        <f t="shared" si="7"/>
        <v>24</v>
      </c>
      <c r="K258" s="20">
        <f t="shared" si="7"/>
        <v>24</v>
      </c>
      <c r="L258" s="20">
        <f t="shared" si="7"/>
        <v>20</v>
      </c>
      <c r="M258" s="20">
        <f t="shared" si="7"/>
        <v>20</v>
      </c>
      <c r="N258" s="20">
        <f t="shared" si="7"/>
        <v>20</v>
      </c>
      <c r="O258" s="20">
        <f t="shared" si="7"/>
        <v>20</v>
      </c>
      <c r="P258" s="20">
        <f t="shared" si="7"/>
        <v>20</v>
      </c>
      <c r="Q258" s="20">
        <f t="shared" si="7"/>
        <v>20</v>
      </c>
      <c r="R258" s="20">
        <f t="shared" si="7"/>
        <v>20</v>
      </c>
    </row>
    <row r="259" spans="1:19">
      <c r="A259" s="157" t="s">
        <v>28</v>
      </c>
      <c r="B259" s="158"/>
      <c r="C259" s="21">
        <f>C258/(SUM(S229:S252))</f>
        <v>0.83333333333333337</v>
      </c>
      <c r="D259" s="21">
        <f>D258/(SUM(S229:S252))</f>
        <v>1</v>
      </c>
      <c r="E259" s="21">
        <f>E258/(SUM(S229:S252))</f>
        <v>0.95833333333333337</v>
      </c>
      <c r="F259" s="21">
        <f>F258/(SUM(S229:S252))</f>
        <v>0.91666666666666663</v>
      </c>
      <c r="G259" s="21">
        <f>G258/(SUM(S229:S252))</f>
        <v>0.91666666666666663</v>
      </c>
      <c r="H259" s="21">
        <f>H258/(SUM(S229:S252))</f>
        <v>0.91666666666666663</v>
      </c>
      <c r="I259" s="21">
        <f>I258/(SUM(S229:S252))</f>
        <v>1</v>
      </c>
      <c r="J259" s="21">
        <f>J258/(SUM(S229:S252))</f>
        <v>1</v>
      </c>
      <c r="K259" s="21">
        <f>K258/(SUM(S229:S252))</f>
        <v>1</v>
      </c>
      <c r="L259" s="21">
        <f>L258/(SUM(S229:S252))</f>
        <v>0.83333333333333337</v>
      </c>
      <c r="M259" s="21">
        <f>M258/(SUM(S229:S252))</f>
        <v>0.83333333333333337</v>
      </c>
      <c r="N259" s="21">
        <f>N258/(SUM(S229:S252))</f>
        <v>0.83333333333333337</v>
      </c>
      <c r="O259" s="21">
        <f>O258/(SUM(S229:S252))</f>
        <v>0.83333333333333337</v>
      </c>
      <c r="P259" s="21">
        <f>P258/(SUM(S229:S252))</f>
        <v>0.83333333333333337</v>
      </c>
      <c r="Q259" s="21">
        <f>Q258/(SUM(S229:S252))</f>
        <v>0.83333333333333337</v>
      </c>
      <c r="R259" s="21">
        <f>R258/(SUM(S229:S252))</f>
        <v>0.83333333333333337</v>
      </c>
    </row>
    <row r="261" spans="1:19">
      <c r="A261" s="1">
        <v>9</v>
      </c>
      <c r="B261" s="2">
        <v>0</v>
      </c>
      <c r="C261" s="17">
        <v>26.4</v>
      </c>
      <c r="D261" s="16">
        <v>19.8</v>
      </c>
      <c r="E261" s="16">
        <v>0.27</v>
      </c>
      <c r="F261" s="16">
        <v>0.94</v>
      </c>
      <c r="G261" s="16">
        <v>1.57</v>
      </c>
      <c r="H261" s="16">
        <v>2.5099999999999998</v>
      </c>
      <c r="I261" s="16">
        <v>5.38</v>
      </c>
      <c r="J261" s="16">
        <v>26</v>
      </c>
      <c r="K261" s="16">
        <v>7</v>
      </c>
      <c r="L261" s="17">
        <v>26.9</v>
      </c>
      <c r="M261" s="17">
        <v>71.900000000000006</v>
      </c>
      <c r="N261" s="19">
        <v>1011.8</v>
      </c>
      <c r="O261" s="17">
        <v>3</v>
      </c>
      <c r="P261" s="17">
        <v>2.64</v>
      </c>
      <c r="Q261" s="16">
        <v>51.07</v>
      </c>
      <c r="R261" s="18">
        <v>0</v>
      </c>
      <c r="S261">
        <v>1</v>
      </c>
    </row>
    <row r="262" spans="1:19">
      <c r="A262" s="1">
        <v>9</v>
      </c>
      <c r="B262" s="2">
        <v>4.1666666666666664E-2</v>
      </c>
      <c r="C262" s="17">
        <v>26.4</v>
      </c>
      <c r="D262" s="16">
        <v>19.899999999999999</v>
      </c>
      <c r="E262" s="16">
        <v>0.15</v>
      </c>
      <c r="F262" s="16">
        <v>1.02</v>
      </c>
      <c r="G262" s="16">
        <v>1.36</v>
      </c>
      <c r="H262" s="16">
        <v>2.38</v>
      </c>
      <c r="I262" s="16">
        <v>4.79</v>
      </c>
      <c r="J262" s="16">
        <v>25</v>
      </c>
      <c r="K262" s="16">
        <v>7</v>
      </c>
      <c r="L262" s="17">
        <v>26.7</v>
      </c>
      <c r="M262" s="17">
        <v>73.7</v>
      </c>
      <c r="N262" s="19">
        <v>1011</v>
      </c>
      <c r="O262" s="17">
        <v>2</v>
      </c>
      <c r="P262" s="17">
        <v>2.4700000000000002</v>
      </c>
      <c r="Q262" s="16">
        <v>52.8</v>
      </c>
      <c r="R262" s="18">
        <v>0</v>
      </c>
      <c r="S262">
        <v>1</v>
      </c>
    </row>
    <row r="263" spans="1:19">
      <c r="A263" s="1">
        <v>9</v>
      </c>
      <c r="B263" s="2">
        <v>8.3333333333333301E-2</v>
      </c>
      <c r="C263" s="17">
        <v>26.5</v>
      </c>
      <c r="D263" s="16">
        <v>20.05</v>
      </c>
      <c r="E263" s="16">
        <v>0.13</v>
      </c>
      <c r="F263" s="16">
        <v>1.02</v>
      </c>
      <c r="G263" s="16">
        <v>0.98</v>
      </c>
      <c r="H263" s="16">
        <v>2.0099999999999998</v>
      </c>
      <c r="I263" s="16">
        <v>3.89</v>
      </c>
      <c r="J263" s="16">
        <v>27</v>
      </c>
      <c r="K263" s="16">
        <v>5</v>
      </c>
      <c r="L263" s="17">
        <v>26.6</v>
      </c>
      <c r="M263" s="17">
        <v>74</v>
      </c>
      <c r="N263" s="19">
        <v>1010.7</v>
      </c>
      <c r="O263" s="17">
        <v>2</v>
      </c>
      <c r="P263" s="17">
        <v>2.52</v>
      </c>
      <c r="Q263" s="16">
        <v>53.8</v>
      </c>
      <c r="R263" s="18">
        <v>0</v>
      </c>
      <c r="S263">
        <v>1</v>
      </c>
    </row>
    <row r="264" spans="1:19">
      <c r="A264" s="1">
        <v>9</v>
      </c>
      <c r="B264" s="2">
        <v>0.125</v>
      </c>
      <c r="C264" s="17">
        <v>26.5</v>
      </c>
      <c r="D264" s="16">
        <v>20.25</v>
      </c>
      <c r="E264" s="16">
        <v>0.16</v>
      </c>
      <c r="F264" s="16">
        <v>1.1200000000000001</v>
      </c>
      <c r="G264" s="16">
        <v>0.97</v>
      </c>
      <c r="H264" s="16">
        <v>2.09</v>
      </c>
      <c r="I264" s="16">
        <v>4.8600000000000003</v>
      </c>
      <c r="J264" s="16">
        <v>32</v>
      </c>
      <c r="K264" s="16">
        <v>11</v>
      </c>
      <c r="L264" s="17">
        <v>26.5</v>
      </c>
      <c r="M264" s="17">
        <v>72.2</v>
      </c>
      <c r="N264" s="19">
        <v>1010.4</v>
      </c>
      <c r="O264" s="17">
        <v>2</v>
      </c>
      <c r="P264" s="17">
        <v>2.64</v>
      </c>
      <c r="Q264" s="16">
        <v>60.91</v>
      </c>
      <c r="R264" s="18">
        <v>0</v>
      </c>
      <c r="S264">
        <v>1</v>
      </c>
    </row>
    <row r="265" spans="1:19">
      <c r="A265" s="1">
        <v>9</v>
      </c>
      <c r="B265" s="2">
        <v>0.16666666666666699</v>
      </c>
      <c r="C265" s="17">
        <v>26.5</v>
      </c>
      <c r="D265" s="16">
        <v>20.34</v>
      </c>
      <c r="E265" s="16">
        <v>0.12</v>
      </c>
      <c r="F265" s="16">
        <v>1.1100000000000001</v>
      </c>
      <c r="G265" s="16">
        <v>0.55000000000000004</v>
      </c>
      <c r="H265" s="16">
        <v>1.66</v>
      </c>
      <c r="I265" s="16">
        <v>4.1399999999999997</v>
      </c>
      <c r="J265" s="16">
        <v>22</v>
      </c>
      <c r="K265" s="16">
        <v>6</v>
      </c>
      <c r="L265" s="17">
        <v>26.5</v>
      </c>
      <c r="M265" s="17">
        <v>72.7</v>
      </c>
      <c r="N265" s="19">
        <v>1010.8</v>
      </c>
      <c r="O265" s="17">
        <v>3</v>
      </c>
      <c r="P265" s="17">
        <v>1.91</v>
      </c>
      <c r="Q265" s="16">
        <v>71.94</v>
      </c>
      <c r="R265" s="18">
        <v>0</v>
      </c>
      <c r="S265">
        <v>1</v>
      </c>
    </row>
    <row r="266" spans="1:19">
      <c r="A266" s="1">
        <v>9</v>
      </c>
      <c r="B266" s="2">
        <v>0.20833333333333301</v>
      </c>
      <c r="C266" s="17">
        <v>26.5</v>
      </c>
      <c r="D266" s="16">
        <v>18.25</v>
      </c>
      <c r="E266" s="16">
        <v>0.12</v>
      </c>
      <c r="F266" s="16">
        <v>1.1200000000000001</v>
      </c>
      <c r="G266" s="16">
        <v>1.46</v>
      </c>
      <c r="H266" s="16">
        <v>2.57</v>
      </c>
      <c r="I266" s="16">
        <v>4.17</v>
      </c>
      <c r="J266" s="16">
        <v>22</v>
      </c>
      <c r="K266" s="16">
        <v>7</v>
      </c>
      <c r="L266" s="17">
        <v>26.4</v>
      </c>
      <c r="M266" s="17">
        <v>74.099999999999994</v>
      </c>
      <c r="N266" s="19">
        <v>1011.3</v>
      </c>
      <c r="O266" s="17">
        <v>2</v>
      </c>
      <c r="P266" s="17">
        <v>1.66</v>
      </c>
      <c r="Q266" s="16">
        <v>82.73</v>
      </c>
      <c r="R266" s="18">
        <v>0</v>
      </c>
      <c r="S266">
        <v>1</v>
      </c>
    </row>
    <row r="267" spans="1:19">
      <c r="A267" s="1">
        <v>9</v>
      </c>
      <c r="B267" s="2">
        <v>0.25</v>
      </c>
      <c r="C267" s="17">
        <v>26.7</v>
      </c>
      <c r="D267" s="16">
        <v>7.22</v>
      </c>
      <c r="E267" s="16">
        <v>0.21</v>
      </c>
      <c r="F267" s="16">
        <v>2.8</v>
      </c>
      <c r="G267" s="16">
        <v>9.6199999999999992</v>
      </c>
      <c r="H267" s="16">
        <v>12.42</v>
      </c>
      <c r="I267" s="16">
        <v>3.99</v>
      </c>
      <c r="J267" s="16">
        <v>39</v>
      </c>
      <c r="K267" s="16">
        <v>12</v>
      </c>
      <c r="L267" s="17">
        <v>25.4</v>
      </c>
      <c r="M267" s="17">
        <v>77.8</v>
      </c>
      <c r="N267" s="19">
        <v>1011.9</v>
      </c>
      <c r="O267" s="17">
        <v>17</v>
      </c>
      <c r="P267" s="17">
        <v>1.52</v>
      </c>
      <c r="Q267" s="16">
        <v>134.11000000000001</v>
      </c>
      <c r="R267" s="18">
        <v>0</v>
      </c>
      <c r="S267">
        <v>1</v>
      </c>
    </row>
    <row r="268" spans="1:19">
      <c r="A268" s="1">
        <v>9</v>
      </c>
      <c r="B268" s="2">
        <v>0.29166666666666702</v>
      </c>
      <c r="C268" s="17">
        <v>26.7</v>
      </c>
      <c r="D268" s="16">
        <v>9.52</v>
      </c>
      <c r="E268" s="16">
        <v>0.28000000000000003</v>
      </c>
      <c r="F268" s="16">
        <v>6.98</v>
      </c>
      <c r="G268" s="16">
        <v>10.17</v>
      </c>
      <c r="H268" s="16">
        <v>17.149999999999999</v>
      </c>
      <c r="I268" s="16">
        <v>3.98</v>
      </c>
      <c r="J268" s="16">
        <v>41</v>
      </c>
      <c r="K268" s="16">
        <v>12</v>
      </c>
      <c r="L268" s="17">
        <v>26</v>
      </c>
      <c r="M268" s="17">
        <v>76.099999999999994</v>
      </c>
      <c r="N268" s="19">
        <v>1012.6</v>
      </c>
      <c r="O268" s="17">
        <v>96</v>
      </c>
      <c r="P268" s="17">
        <v>2.06</v>
      </c>
      <c r="Q268" s="16">
        <v>120.32</v>
      </c>
      <c r="R268" s="18">
        <v>0</v>
      </c>
      <c r="S268">
        <v>1</v>
      </c>
    </row>
    <row r="269" spans="1:19">
      <c r="A269" s="1">
        <v>9</v>
      </c>
      <c r="B269" s="2">
        <v>0.33333333333333298</v>
      </c>
      <c r="C269" s="17">
        <v>26.3</v>
      </c>
      <c r="D269" s="16">
        <v>16.61</v>
      </c>
      <c r="E269" s="16">
        <v>0.26</v>
      </c>
      <c r="F269" s="16">
        <v>4.49</v>
      </c>
      <c r="G269" s="16">
        <v>5.37</v>
      </c>
      <c r="H269" s="16">
        <v>9.86</v>
      </c>
      <c r="I269" s="16">
        <v>4.8600000000000003</v>
      </c>
      <c r="J269" s="16">
        <v>36</v>
      </c>
      <c r="K269" s="16">
        <v>9</v>
      </c>
      <c r="L269" s="17">
        <v>27.7</v>
      </c>
      <c r="M269" s="17">
        <v>68</v>
      </c>
      <c r="N269" s="19">
        <v>1013.1</v>
      </c>
      <c r="O269" s="17">
        <v>287</v>
      </c>
      <c r="P269" s="16">
        <v>3.08</v>
      </c>
      <c r="Q269" s="16">
        <v>100.13</v>
      </c>
      <c r="R269" s="18">
        <v>0</v>
      </c>
      <c r="S269">
        <v>1</v>
      </c>
    </row>
    <row r="270" spans="1:19">
      <c r="A270" s="1">
        <v>9</v>
      </c>
      <c r="B270" s="2">
        <v>0.375</v>
      </c>
      <c r="C270" s="17">
        <v>25.9</v>
      </c>
      <c r="D270" s="16">
        <v>21.3</v>
      </c>
      <c r="E270" s="16">
        <v>0.19</v>
      </c>
      <c r="F270" s="16">
        <v>2.94</v>
      </c>
      <c r="G270" s="16">
        <v>3.16</v>
      </c>
      <c r="H270" s="16">
        <v>6.11</v>
      </c>
      <c r="I270" s="16">
        <v>3.29</v>
      </c>
      <c r="J270" s="16">
        <v>31</v>
      </c>
      <c r="K270" s="16">
        <v>8</v>
      </c>
      <c r="L270" s="17">
        <v>29.1</v>
      </c>
      <c r="M270" s="17">
        <v>58.8</v>
      </c>
      <c r="N270" s="19">
        <v>1013.2</v>
      </c>
      <c r="O270" s="17">
        <v>627</v>
      </c>
      <c r="P270" s="16">
        <v>3.82</v>
      </c>
      <c r="Q270" s="16">
        <v>72.83</v>
      </c>
      <c r="R270" s="18">
        <v>0</v>
      </c>
      <c r="S270">
        <v>1</v>
      </c>
    </row>
    <row r="271" spans="1:19">
      <c r="A271" s="1">
        <v>9</v>
      </c>
      <c r="B271" s="2">
        <v>0.41666666666666702</v>
      </c>
      <c r="C271" s="17">
        <v>26.1</v>
      </c>
      <c r="D271" s="16">
        <v>21.62</v>
      </c>
      <c r="E271" s="16">
        <v>0.16</v>
      </c>
      <c r="F271" s="16">
        <v>2.16</v>
      </c>
      <c r="G271" s="16">
        <v>2</v>
      </c>
      <c r="H271" s="16">
        <v>4.16</v>
      </c>
      <c r="I271" s="16">
        <v>3.21</v>
      </c>
      <c r="J271" s="16">
        <v>27</v>
      </c>
      <c r="K271" s="16">
        <v>6</v>
      </c>
      <c r="L271" s="17">
        <v>29.5</v>
      </c>
      <c r="M271" s="17">
        <v>57.3</v>
      </c>
      <c r="N271" s="19">
        <v>1013.3</v>
      </c>
      <c r="O271" s="17">
        <v>751</v>
      </c>
      <c r="P271" s="16">
        <v>4.3099999999999996</v>
      </c>
      <c r="Q271" s="16">
        <v>65.08</v>
      </c>
      <c r="R271" s="18">
        <v>0</v>
      </c>
      <c r="S271">
        <v>1</v>
      </c>
    </row>
    <row r="272" spans="1:19">
      <c r="A272" s="1">
        <v>9</v>
      </c>
      <c r="B272" s="2">
        <v>0.45833333333333298</v>
      </c>
      <c r="C272" s="17">
        <v>26.2</v>
      </c>
      <c r="D272" s="16">
        <v>22.25</v>
      </c>
      <c r="E272" s="16">
        <v>0.15</v>
      </c>
      <c r="F272" s="16">
        <v>1.78</v>
      </c>
      <c r="G272" s="16">
        <v>1.7</v>
      </c>
      <c r="H272" s="16">
        <v>3.48</v>
      </c>
      <c r="I272" s="16">
        <v>3.11</v>
      </c>
      <c r="J272" s="16">
        <v>19</v>
      </c>
      <c r="K272" s="16">
        <v>7</v>
      </c>
      <c r="L272" s="17">
        <v>30</v>
      </c>
      <c r="M272" s="17">
        <v>54.9</v>
      </c>
      <c r="N272" s="19">
        <v>1013.1</v>
      </c>
      <c r="O272" s="17">
        <v>1000</v>
      </c>
      <c r="P272" s="16">
        <v>4.5999999999999996</v>
      </c>
      <c r="Q272" s="16">
        <v>57.44</v>
      </c>
      <c r="R272" s="18">
        <v>0</v>
      </c>
      <c r="S272">
        <v>1</v>
      </c>
    </row>
    <row r="273" spans="1:19">
      <c r="A273" s="1">
        <v>9</v>
      </c>
      <c r="B273" s="2">
        <v>0.5</v>
      </c>
      <c r="C273" s="17">
        <v>26.3</v>
      </c>
      <c r="D273" s="16">
        <v>23.16</v>
      </c>
      <c r="E273" s="16">
        <v>0.16</v>
      </c>
      <c r="F273" s="16">
        <v>1.97</v>
      </c>
      <c r="G273" s="16">
        <v>1.54</v>
      </c>
      <c r="H273" s="16">
        <v>3.52</v>
      </c>
      <c r="I273" s="16">
        <v>3.22</v>
      </c>
      <c r="J273" s="16">
        <v>17</v>
      </c>
      <c r="K273" s="16">
        <v>7</v>
      </c>
      <c r="L273" s="17">
        <v>30.2</v>
      </c>
      <c r="M273" s="17">
        <v>54.4</v>
      </c>
      <c r="N273" s="19">
        <v>1012.5</v>
      </c>
      <c r="O273" s="17">
        <v>998</v>
      </c>
      <c r="P273" s="16">
        <v>4.0599999999999996</v>
      </c>
      <c r="Q273" s="16">
        <v>61.14</v>
      </c>
      <c r="R273" s="18">
        <v>0</v>
      </c>
      <c r="S273">
        <v>1</v>
      </c>
    </row>
    <row r="274" spans="1:19">
      <c r="A274" s="1">
        <v>9</v>
      </c>
      <c r="B274" s="2">
        <v>0.54166666666666696</v>
      </c>
      <c r="C274" s="17">
        <v>26.1</v>
      </c>
      <c r="D274" s="16">
        <v>21.45</v>
      </c>
      <c r="E274" s="16">
        <v>0.18</v>
      </c>
      <c r="F274" s="16">
        <v>2.4700000000000002</v>
      </c>
      <c r="G274" s="16">
        <v>1.69</v>
      </c>
      <c r="H274" s="16">
        <v>4.16</v>
      </c>
      <c r="I274" s="16">
        <v>3.15</v>
      </c>
      <c r="J274" s="16">
        <v>22</v>
      </c>
      <c r="K274" s="16">
        <v>8</v>
      </c>
      <c r="L274" s="17">
        <v>30.1</v>
      </c>
      <c r="M274" s="17">
        <v>56.3</v>
      </c>
      <c r="N274" s="19">
        <v>1011.9</v>
      </c>
      <c r="O274" s="17">
        <v>588</v>
      </c>
      <c r="P274" s="16">
        <v>4.4400000000000004</v>
      </c>
      <c r="Q274" s="16">
        <v>62.64</v>
      </c>
      <c r="R274" s="18">
        <v>0</v>
      </c>
      <c r="S274">
        <v>1</v>
      </c>
    </row>
    <row r="275" spans="1:19">
      <c r="A275" s="1">
        <v>9</v>
      </c>
      <c r="B275" s="2">
        <v>0.58333333333333304</v>
      </c>
      <c r="C275" s="17">
        <v>26.2</v>
      </c>
      <c r="D275" s="16">
        <v>20.63</v>
      </c>
      <c r="E275" s="16">
        <v>0.17</v>
      </c>
      <c r="F275" s="16">
        <v>2.33</v>
      </c>
      <c r="G275" s="16">
        <v>1.65</v>
      </c>
      <c r="H275" s="16">
        <v>3.98</v>
      </c>
      <c r="I275" s="16">
        <v>3.05</v>
      </c>
      <c r="J275" s="16">
        <v>19</v>
      </c>
      <c r="K275" s="16">
        <v>9</v>
      </c>
      <c r="L275" s="17">
        <v>30</v>
      </c>
      <c r="M275" s="17">
        <v>56.9</v>
      </c>
      <c r="N275" s="19">
        <v>1011.1</v>
      </c>
      <c r="O275" s="17">
        <v>354</v>
      </c>
      <c r="P275" s="16">
        <v>4.49</v>
      </c>
      <c r="Q275" s="16">
        <v>68.72</v>
      </c>
      <c r="R275" s="18">
        <v>0</v>
      </c>
      <c r="S275">
        <v>1</v>
      </c>
    </row>
    <row r="276" spans="1:19">
      <c r="A276" s="1">
        <v>9</v>
      </c>
      <c r="B276" s="2">
        <v>0.625</v>
      </c>
      <c r="C276" s="17">
        <v>26.3</v>
      </c>
      <c r="D276" s="16">
        <v>20.010000000000002</v>
      </c>
      <c r="E276" s="16">
        <v>0.17</v>
      </c>
      <c r="F276" s="16">
        <v>2.08</v>
      </c>
      <c r="G276" s="16">
        <v>1.76</v>
      </c>
      <c r="H276" s="16">
        <v>3.84</v>
      </c>
      <c r="I276" s="16">
        <v>3.29</v>
      </c>
      <c r="J276" s="16">
        <v>20</v>
      </c>
      <c r="K276" s="16">
        <v>6</v>
      </c>
      <c r="L276" s="17">
        <v>30</v>
      </c>
      <c r="M276" s="17">
        <v>57.5</v>
      </c>
      <c r="N276" s="19">
        <v>1010.8</v>
      </c>
      <c r="O276" s="17">
        <v>300</v>
      </c>
      <c r="P276" s="16">
        <v>4.05</v>
      </c>
      <c r="Q276" s="16">
        <v>47.33</v>
      </c>
      <c r="R276" s="18">
        <v>0</v>
      </c>
      <c r="S276">
        <v>1</v>
      </c>
    </row>
    <row r="277" spans="1:19">
      <c r="A277" s="1">
        <v>9</v>
      </c>
      <c r="B277" s="2">
        <v>0.66666666666666696</v>
      </c>
      <c r="C277" s="17">
        <v>26.4</v>
      </c>
      <c r="D277" s="16">
        <v>22.49</v>
      </c>
      <c r="E277" s="16">
        <v>0.17</v>
      </c>
      <c r="F277" s="16">
        <v>2.0099999999999998</v>
      </c>
      <c r="G277" s="16">
        <v>1.98</v>
      </c>
      <c r="H277" s="16">
        <v>3.99</v>
      </c>
      <c r="I277" s="16">
        <v>3.54</v>
      </c>
      <c r="J277" s="16">
        <v>24</v>
      </c>
      <c r="K277" s="16">
        <v>5</v>
      </c>
      <c r="L277" s="17">
        <v>29.5</v>
      </c>
      <c r="M277" s="17">
        <v>59.7</v>
      </c>
      <c r="N277" s="19">
        <v>1010.9</v>
      </c>
      <c r="O277" s="17">
        <v>358</v>
      </c>
      <c r="P277" s="16">
        <v>3.88</v>
      </c>
      <c r="Q277" s="16">
        <v>42.28</v>
      </c>
      <c r="R277" s="18">
        <v>0</v>
      </c>
      <c r="S277">
        <v>1</v>
      </c>
    </row>
    <row r="278" spans="1:19">
      <c r="A278" s="1">
        <v>9</v>
      </c>
      <c r="B278" s="2">
        <v>0.70833333333333304</v>
      </c>
      <c r="C278" s="17">
        <v>26.3</v>
      </c>
      <c r="D278" s="16">
        <v>18.73</v>
      </c>
      <c r="E278" s="16">
        <v>0.18</v>
      </c>
      <c r="F278" s="16">
        <v>2.2999999999999998</v>
      </c>
      <c r="G278" s="16">
        <v>2.25</v>
      </c>
      <c r="H278" s="16">
        <v>4.55</v>
      </c>
      <c r="I278" s="16">
        <v>3.45</v>
      </c>
      <c r="J278" s="16">
        <v>22</v>
      </c>
      <c r="K278" s="16">
        <v>8</v>
      </c>
      <c r="L278" s="17">
        <v>28.7</v>
      </c>
      <c r="M278" s="17">
        <v>62.5</v>
      </c>
      <c r="N278" s="19">
        <v>1011</v>
      </c>
      <c r="O278" s="17">
        <v>173</v>
      </c>
      <c r="P278" s="16">
        <v>4.17</v>
      </c>
      <c r="Q278" s="16">
        <v>37.5</v>
      </c>
      <c r="R278" s="18">
        <v>0</v>
      </c>
      <c r="S278">
        <v>1</v>
      </c>
    </row>
    <row r="279" spans="1:19">
      <c r="A279" s="1">
        <v>9</v>
      </c>
      <c r="B279" s="2">
        <v>0.75</v>
      </c>
      <c r="C279" s="17">
        <v>26.1</v>
      </c>
      <c r="D279" s="16">
        <v>16.13</v>
      </c>
      <c r="E279" s="16">
        <v>0.27</v>
      </c>
      <c r="F279" s="16">
        <v>3.21</v>
      </c>
      <c r="G279" s="16">
        <v>4.8499999999999996</v>
      </c>
      <c r="H279" s="16">
        <v>8.0500000000000007</v>
      </c>
      <c r="I279" s="16">
        <v>3.61</v>
      </c>
      <c r="J279" s="16">
        <v>21</v>
      </c>
      <c r="K279" s="16">
        <v>5</v>
      </c>
      <c r="L279" s="17">
        <v>27.7</v>
      </c>
      <c r="M279" s="17">
        <v>68</v>
      </c>
      <c r="N279" s="19">
        <v>1010.9</v>
      </c>
      <c r="O279" s="17">
        <v>14</v>
      </c>
      <c r="P279" s="16">
        <v>3.32</v>
      </c>
      <c r="Q279" s="16">
        <v>39.82</v>
      </c>
      <c r="R279" s="18">
        <v>0</v>
      </c>
      <c r="S279">
        <v>1</v>
      </c>
    </row>
    <row r="280" spans="1:19">
      <c r="A280" s="1">
        <v>9</v>
      </c>
      <c r="B280" s="2">
        <v>0.79166666666666696</v>
      </c>
      <c r="C280" s="17">
        <v>26.5</v>
      </c>
      <c r="D280" s="16">
        <v>12.92</v>
      </c>
      <c r="E280" s="16">
        <v>0.23</v>
      </c>
      <c r="F280" s="16">
        <v>2.69</v>
      </c>
      <c r="G280" s="16">
        <v>6.84</v>
      </c>
      <c r="H280" s="16">
        <v>9.5399999999999991</v>
      </c>
      <c r="I280" s="16">
        <v>3.58</v>
      </c>
      <c r="J280" s="16">
        <v>23</v>
      </c>
      <c r="K280" s="16">
        <v>5</v>
      </c>
      <c r="L280" s="17">
        <v>27.3</v>
      </c>
      <c r="M280" s="17">
        <v>71.5</v>
      </c>
      <c r="N280" s="19">
        <v>1011.2</v>
      </c>
      <c r="O280" s="17">
        <v>2</v>
      </c>
      <c r="P280" s="16">
        <v>3.08</v>
      </c>
      <c r="Q280" s="16">
        <v>31.65</v>
      </c>
      <c r="R280" s="18">
        <v>0</v>
      </c>
      <c r="S280">
        <v>1</v>
      </c>
    </row>
    <row r="281" spans="1:19">
      <c r="A281" s="1">
        <v>9</v>
      </c>
      <c r="B281" s="2">
        <v>0.83333333333333304</v>
      </c>
      <c r="C281" s="17">
        <v>26.5</v>
      </c>
      <c r="D281" s="16">
        <v>15.21</v>
      </c>
      <c r="E281" s="16">
        <v>0.21</v>
      </c>
      <c r="F281" s="16">
        <v>2.38</v>
      </c>
      <c r="G281" s="16">
        <v>6.11</v>
      </c>
      <c r="H281" s="16">
        <v>8.49</v>
      </c>
      <c r="I281" s="16">
        <v>4.66</v>
      </c>
      <c r="J281" s="16">
        <v>23</v>
      </c>
      <c r="K281" s="16">
        <v>6</v>
      </c>
      <c r="L281" s="17">
        <v>27</v>
      </c>
      <c r="M281" s="17">
        <v>73.400000000000006</v>
      </c>
      <c r="N281" s="19">
        <v>1012</v>
      </c>
      <c r="O281" s="17">
        <v>2</v>
      </c>
      <c r="P281" s="16">
        <v>2.72</v>
      </c>
      <c r="Q281" s="16">
        <v>32.799999999999997</v>
      </c>
      <c r="R281" s="18">
        <v>0</v>
      </c>
      <c r="S281">
        <v>1</v>
      </c>
    </row>
    <row r="282" spans="1:19">
      <c r="A282" s="1">
        <v>9</v>
      </c>
      <c r="B282" s="2">
        <v>0.875</v>
      </c>
      <c r="C282" s="17">
        <v>26.4</v>
      </c>
      <c r="D282" s="16">
        <v>17.670000000000002</v>
      </c>
      <c r="E282" s="16">
        <v>0.19</v>
      </c>
      <c r="F282" s="16">
        <v>1.54</v>
      </c>
      <c r="G282" s="16">
        <v>4.18</v>
      </c>
      <c r="H282" s="16">
        <v>5.72</v>
      </c>
      <c r="I282" s="16">
        <v>3.76</v>
      </c>
      <c r="J282" s="16">
        <v>28</v>
      </c>
      <c r="K282" s="16">
        <v>4</v>
      </c>
      <c r="L282" s="17">
        <v>27</v>
      </c>
      <c r="M282" s="17">
        <v>73</v>
      </c>
      <c r="N282" s="19">
        <v>1012.7</v>
      </c>
      <c r="O282" s="17">
        <v>2</v>
      </c>
      <c r="P282" s="16">
        <v>2.36</v>
      </c>
      <c r="Q282" s="16">
        <v>38.130000000000003</v>
      </c>
      <c r="R282" s="18">
        <v>0</v>
      </c>
      <c r="S282">
        <v>1</v>
      </c>
    </row>
    <row r="283" spans="1:19">
      <c r="A283" s="1">
        <v>9</v>
      </c>
      <c r="B283" s="2">
        <v>0.91666666666666696</v>
      </c>
      <c r="C283" s="17">
        <v>26.4</v>
      </c>
      <c r="D283" s="16">
        <v>18.23</v>
      </c>
      <c r="E283" s="16">
        <v>0.18</v>
      </c>
      <c r="F283" s="16">
        <v>1.23</v>
      </c>
      <c r="G283" s="16">
        <v>2.66</v>
      </c>
      <c r="H283" s="16">
        <v>3.89</v>
      </c>
      <c r="I283" s="16">
        <v>4.87</v>
      </c>
      <c r="J283" s="16">
        <v>17</v>
      </c>
      <c r="K283" s="16">
        <v>2</v>
      </c>
      <c r="L283" s="17">
        <v>26.8</v>
      </c>
      <c r="M283" s="17">
        <v>74.7</v>
      </c>
      <c r="N283" s="19">
        <v>1012.8</v>
      </c>
      <c r="O283" s="17">
        <v>2</v>
      </c>
      <c r="P283" s="16">
        <v>2.13</v>
      </c>
      <c r="Q283" s="16">
        <v>47.51</v>
      </c>
      <c r="R283" s="18">
        <v>0</v>
      </c>
      <c r="S283">
        <v>1</v>
      </c>
    </row>
    <row r="284" spans="1:19">
      <c r="A284" s="1">
        <v>9</v>
      </c>
      <c r="B284" s="2">
        <v>0.95833333333333304</v>
      </c>
      <c r="C284" s="17">
        <v>26.6</v>
      </c>
      <c r="D284" s="16">
        <v>16.68</v>
      </c>
      <c r="E284" s="16">
        <v>0.17</v>
      </c>
      <c r="F284" s="16">
        <v>1.25</v>
      </c>
      <c r="G284" s="16">
        <v>3.04</v>
      </c>
      <c r="H284" s="16">
        <v>4.29</v>
      </c>
      <c r="I284" s="16">
        <v>3.93</v>
      </c>
      <c r="J284" s="16">
        <v>17</v>
      </c>
      <c r="K284" s="16">
        <v>1</v>
      </c>
      <c r="L284" s="17">
        <v>26.8</v>
      </c>
      <c r="M284" s="17">
        <v>75.599999999999994</v>
      </c>
      <c r="N284" s="19">
        <v>1012.7</v>
      </c>
      <c r="O284" s="17">
        <v>3</v>
      </c>
      <c r="P284" s="16">
        <v>2.2799999999999998</v>
      </c>
      <c r="Q284" s="16">
        <v>45.35</v>
      </c>
      <c r="R284" s="18">
        <v>0</v>
      </c>
      <c r="S284">
        <v>1</v>
      </c>
    </row>
    <row r="286" spans="1:19">
      <c r="A286" s="163" t="s">
        <v>39</v>
      </c>
      <c r="B286" s="164"/>
      <c r="C286" s="17">
        <v>0</v>
      </c>
      <c r="D286" s="17">
        <v>0</v>
      </c>
      <c r="E286" s="17">
        <v>0</v>
      </c>
      <c r="F286" s="17">
        <v>0</v>
      </c>
      <c r="G286" s="17">
        <v>0</v>
      </c>
      <c r="H286" s="17">
        <v>0</v>
      </c>
      <c r="I286" s="17">
        <v>0</v>
      </c>
      <c r="J286" s="17">
        <v>0</v>
      </c>
      <c r="K286" s="17">
        <v>0</v>
      </c>
      <c r="L286" s="17">
        <v>0</v>
      </c>
      <c r="M286" s="17">
        <v>0</v>
      </c>
      <c r="N286" s="17">
        <v>0</v>
      </c>
      <c r="O286" s="17">
        <v>0</v>
      </c>
      <c r="P286" s="17">
        <v>0</v>
      </c>
      <c r="Q286" s="17">
        <v>0</v>
      </c>
      <c r="R286" s="17">
        <v>0</v>
      </c>
    </row>
    <row r="287" spans="1:19">
      <c r="A287" s="159" t="s">
        <v>2</v>
      </c>
      <c r="B287" s="160"/>
      <c r="C287" s="17">
        <v>0</v>
      </c>
      <c r="D287" s="17">
        <v>0</v>
      </c>
      <c r="E287" s="17">
        <v>0</v>
      </c>
      <c r="F287" s="17">
        <v>0</v>
      </c>
      <c r="G287" s="17">
        <v>0</v>
      </c>
      <c r="H287" s="17">
        <v>0</v>
      </c>
      <c r="I287" s="17">
        <v>0</v>
      </c>
      <c r="J287" s="17">
        <v>0</v>
      </c>
      <c r="K287" s="17">
        <v>0</v>
      </c>
      <c r="L287" s="17">
        <v>0</v>
      </c>
      <c r="M287" s="17">
        <v>0</v>
      </c>
      <c r="N287" s="17">
        <v>0</v>
      </c>
      <c r="O287" s="17">
        <v>0</v>
      </c>
      <c r="P287" s="17">
        <v>0</v>
      </c>
      <c r="Q287" s="17">
        <v>0</v>
      </c>
      <c r="R287" s="17">
        <v>0</v>
      </c>
    </row>
    <row r="288" spans="1:19">
      <c r="A288" s="153" t="s">
        <v>3</v>
      </c>
      <c r="B288" s="154"/>
      <c r="C288" s="17">
        <v>0</v>
      </c>
      <c r="D288" s="17">
        <v>0</v>
      </c>
      <c r="E288" s="17">
        <v>0</v>
      </c>
      <c r="F288" s="17">
        <v>0</v>
      </c>
      <c r="G288" s="17">
        <v>0</v>
      </c>
      <c r="H288" s="17">
        <v>0</v>
      </c>
      <c r="I288" s="17">
        <v>0</v>
      </c>
      <c r="J288" s="17">
        <v>0</v>
      </c>
      <c r="K288" s="17">
        <v>0</v>
      </c>
      <c r="L288" s="17">
        <v>0</v>
      </c>
      <c r="M288" s="17">
        <v>0</v>
      </c>
      <c r="N288" s="17">
        <v>0</v>
      </c>
      <c r="O288" s="17">
        <v>0</v>
      </c>
      <c r="P288" s="17">
        <v>0</v>
      </c>
      <c r="Q288" s="17">
        <v>0</v>
      </c>
      <c r="R288" s="17">
        <v>0</v>
      </c>
    </row>
    <row r="289" spans="1:19">
      <c r="A289" s="161" t="s">
        <v>4</v>
      </c>
      <c r="B289" s="162"/>
      <c r="C289" s="17">
        <v>0</v>
      </c>
      <c r="D289" s="17">
        <v>0</v>
      </c>
      <c r="E289" s="17">
        <v>0</v>
      </c>
      <c r="F289" s="17">
        <v>0</v>
      </c>
      <c r="G289" s="17">
        <v>0</v>
      </c>
      <c r="H289" s="17">
        <v>0</v>
      </c>
      <c r="I289" s="17">
        <v>0</v>
      </c>
      <c r="J289" s="17">
        <v>0</v>
      </c>
      <c r="K289" s="17">
        <v>0</v>
      </c>
      <c r="L289" s="17">
        <v>0</v>
      </c>
      <c r="M289" s="17">
        <v>0</v>
      </c>
      <c r="N289" s="17">
        <v>0</v>
      </c>
      <c r="O289" s="17">
        <v>0</v>
      </c>
      <c r="P289" s="17">
        <v>0</v>
      </c>
      <c r="Q289" s="17">
        <v>0</v>
      </c>
      <c r="R289" s="17">
        <v>0</v>
      </c>
    </row>
    <row r="290" spans="1:19">
      <c r="A290" s="155" t="s">
        <v>27</v>
      </c>
      <c r="B290" s="156"/>
      <c r="C290" s="20">
        <f t="shared" ref="C290:R290" si="8">24-C286-C287-C288-C289</f>
        <v>24</v>
      </c>
      <c r="D290" s="20">
        <f t="shared" si="8"/>
        <v>24</v>
      </c>
      <c r="E290" s="20">
        <f t="shared" si="8"/>
        <v>24</v>
      </c>
      <c r="F290" s="20">
        <f t="shared" si="8"/>
        <v>24</v>
      </c>
      <c r="G290" s="20">
        <f t="shared" si="8"/>
        <v>24</v>
      </c>
      <c r="H290" s="20">
        <f t="shared" si="8"/>
        <v>24</v>
      </c>
      <c r="I290" s="20">
        <f t="shared" si="8"/>
        <v>24</v>
      </c>
      <c r="J290" s="20">
        <f t="shared" si="8"/>
        <v>24</v>
      </c>
      <c r="K290" s="20">
        <f t="shared" si="8"/>
        <v>24</v>
      </c>
      <c r="L290" s="20">
        <f t="shared" si="8"/>
        <v>24</v>
      </c>
      <c r="M290" s="20">
        <f t="shared" si="8"/>
        <v>24</v>
      </c>
      <c r="N290" s="20">
        <f t="shared" si="8"/>
        <v>24</v>
      </c>
      <c r="O290" s="20">
        <f t="shared" si="8"/>
        <v>24</v>
      </c>
      <c r="P290" s="20">
        <f t="shared" si="8"/>
        <v>24</v>
      </c>
      <c r="Q290" s="20">
        <f t="shared" si="8"/>
        <v>24</v>
      </c>
      <c r="R290" s="20">
        <f t="shared" si="8"/>
        <v>24</v>
      </c>
    </row>
    <row r="291" spans="1:19">
      <c r="A291" s="157" t="s">
        <v>28</v>
      </c>
      <c r="B291" s="158"/>
      <c r="C291" s="21">
        <f>C290/(SUM(S261:S284))</f>
        <v>1</v>
      </c>
      <c r="D291" s="21">
        <f>D290/(SUM(S261:S284))</f>
        <v>1</v>
      </c>
      <c r="E291" s="21">
        <f>E290/(SUM(S261:S284))</f>
        <v>1</v>
      </c>
      <c r="F291" s="21">
        <f>F290/(SUM(S261:S284))</f>
        <v>1</v>
      </c>
      <c r="G291" s="21">
        <f>G290/(SUM(S261:S284))</f>
        <v>1</v>
      </c>
      <c r="H291" s="21">
        <f>H290/(SUM(S261:S284))</f>
        <v>1</v>
      </c>
      <c r="I291" s="21">
        <f>I290/(SUM(S261:S284))</f>
        <v>1</v>
      </c>
      <c r="J291" s="21">
        <f>J290/(SUM(S261:S284))</f>
        <v>1</v>
      </c>
      <c r="K291" s="21">
        <f>K290/(SUM(S261:S284))</f>
        <v>1</v>
      </c>
      <c r="L291" s="21">
        <f>L290/(SUM(S261:S284))</f>
        <v>1</v>
      </c>
      <c r="M291" s="21">
        <f>M290/(SUM(S261:S284))</f>
        <v>1</v>
      </c>
      <c r="N291" s="21">
        <f>N290/(SUM(S261:S284))</f>
        <v>1</v>
      </c>
      <c r="O291" s="21">
        <f>O290/(SUM(S261:S284))</f>
        <v>1</v>
      </c>
      <c r="P291" s="21">
        <f>P290/(SUM(S261:S284))</f>
        <v>1</v>
      </c>
      <c r="Q291" s="21">
        <f>Q290/(SUM(S261:S284))</f>
        <v>1</v>
      </c>
      <c r="R291" s="21">
        <f>R290/(SUM(S261:S284))</f>
        <v>1</v>
      </c>
    </row>
    <row r="293" spans="1:19">
      <c r="A293" s="1">
        <v>10</v>
      </c>
      <c r="B293" s="2">
        <v>0</v>
      </c>
      <c r="C293" s="17">
        <v>26.5</v>
      </c>
      <c r="D293" s="16">
        <v>16.96</v>
      </c>
      <c r="E293" s="16">
        <v>0.16</v>
      </c>
      <c r="F293" s="16">
        <v>1.3</v>
      </c>
      <c r="G293" s="16">
        <v>1.37</v>
      </c>
      <c r="H293" s="16">
        <v>2.67</v>
      </c>
      <c r="I293" s="16">
        <v>3.98</v>
      </c>
      <c r="J293" s="16">
        <v>19</v>
      </c>
      <c r="K293" s="16">
        <v>0</v>
      </c>
      <c r="L293" s="17">
        <v>26.8</v>
      </c>
      <c r="M293" s="17">
        <v>75.7</v>
      </c>
      <c r="N293" s="19">
        <v>1012.3</v>
      </c>
      <c r="O293" s="17">
        <v>2</v>
      </c>
      <c r="P293" s="17">
        <v>2.36</v>
      </c>
      <c r="Q293" s="16">
        <v>49.25</v>
      </c>
      <c r="R293" s="18">
        <v>0</v>
      </c>
      <c r="S293">
        <v>1</v>
      </c>
    </row>
    <row r="294" spans="1:19">
      <c r="A294" s="1">
        <v>10</v>
      </c>
      <c r="B294" s="2">
        <v>4.1666666666666664E-2</v>
      </c>
      <c r="C294" s="17">
        <v>26.5</v>
      </c>
      <c r="D294" s="16">
        <v>17.98</v>
      </c>
      <c r="E294" s="16">
        <v>0.16</v>
      </c>
      <c r="F294" s="16">
        <v>1</v>
      </c>
      <c r="G294" s="16">
        <v>0.76</v>
      </c>
      <c r="H294" s="16">
        <v>1.76</v>
      </c>
      <c r="I294" s="16">
        <v>2.54</v>
      </c>
      <c r="J294" s="16">
        <v>17</v>
      </c>
      <c r="K294" s="16">
        <v>3</v>
      </c>
      <c r="L294" s="17">
        <v>26.6</v>
      </c>
      <c r="M294" s="17">
        <v>75.8</v>
      </c>
      <c r="N294" s="19">
        <v>1011.6</v>
      </c>
      <c r="O294" s="17">
        <v>3</v>
      </c>
      <c r="P294" s="17">
        <v>2.83</v>
      </c>
      <c r="Q294" s="16">
        <v>42.08</v>
      </c>
      <c r="R294" s="18">
        <v>0</v>
      </c>
      <c r="S294">
        <v>1</v>
      </c>
    </row>
    <row r="295" spans="1:19">
      <c r="A295" s="1">
        <v>10</v>
      </c>
      <c r="B295" s="2">
        <v>8.3333333333333301E-2</v>
      </c>
      <c r="C295" s="17">
        <v>26.6</v>
      </c>
      <c r="D295" s="16">
        <v>18.239999999999998</v>
      </c>
      <c r="E295" s="16">
        <v>0.16</v>
      </c>
      <c r="F295" s="16">
        <v>1.06</v>
      </c>
      <c r="G295" s="16">
        <v>0.84</v>
      </c>
      <c r="H295" s="16">
        <v>1.9</v>
      </c>
      <c r="I295" s="16">
        <v>2.63</v>
      </c>
      <c r="J295" s="16">
        <v>14</v>
      </c>
      <c r="K295" s="16">
        <v>6</v>
      </c>
      <c r="L295" s="17">
        <v>26.6</v>
      </c>
      <c r="M295" s="17">
        <v>75.3</v>
      </c>
      <c r="N295" s="19">
        <v>1010.8</v>
      </c>
      <c r="O295" s="17">
        <v>3</v>
      </c>
      <c r="P295" s="17">
        <v>2.97</v>
      </c>
      <c r="Q295" s="16">
        <v>45.34</v>
      </c>
      <c r="R295" s="18">
        <v>0</v>
      </c>
      <c r="S295">
        <v>1</v>
      </c>
    </row>
    <row r="296" spans="1:19">
      <c r="A296" s="1">
        <v>10</v>
      </c>
      <c r="B296" s="2">
        <v>0.125</v>
      </c>
      <c r="C296" s="17">
        <v>26.5</v>
      </c>
      <c r="D296" s="16">
        <v>19.079999999999998</v>
      </c>
      <c r="E296" s="16">
        <v>0.16</v>
      </c>
      <c r="F296" s="16">
        <v>1.19</v>
      </c>
      <c r="G296" s="16">
        <v>0.63</v>
      </c>
      <c r="H296" s="16">
        <v>1.82</v>
      </c>
      <c r="I296" s="16">
        <v>3.24</v>
      </c>
      <c r="J296" s="16">
        <v>17</v>
      </c>
      <c r="K296" s="16">
        <v>4</v>
      </c>
      <c r="L296" s="17">
        <v>26.5</v>
      </c>
      <c r="M296" s="17">
        <v>74.599999999999994</v>
      </c>
      <c r="N296" s="19">
        <v>1010.5</v>
      </c>
      <c r="O296" s="17">
        <v>2</v>
      </c>
      <c r="P296" s="17">
        <v>2.86</v>
      </c>
      <c r="Q296" s="16">
        <v>49.15</v>
      </c>
      <c r="R296" s="18">
        <v>0</v>
      </c>
      <c r="S296">
        <v>1</v>
      </c>
    </row>
    <row r="297" spans="1:19">
      <c r="A297" s="1">
        <v>10</v>
      </c>
      <c r="B297" s="2">
        <v>0.16666666666666699</v>
      </c>
      <c r="C297" s="17">
        <v>26.5</v>
      </c>
      <c r="D297" s="16">
        <v>18.95</v>
      </c>
      <c r="E297" s="16">
        <v>0.16</v>
      </c>
      <c r="F297" s="16">
        <v>1.0900000000000001</v>
      </c>
      <c r="G297" s="16">
        <v>0.68</v>
      </c>
      <c r="H297" s="16">
        <v>1.77</v>
      </c>
      <c r="I297" s="16">
        <v>3.41</v>
      </c>
      <c r="J297" s="16">
        <v>20</v>
      </c>
      <c r="K297" s="16">
        <v>8</v>
      </c>
      <c r="L297" s="17">
        <v>26.4</v>
      </c>
      <c r="M297" s="17">
        <v>74.3</v>
      </c>
      <c r="N297" s="19">
        <v>1010.3</v>
      </c>
      <c r="O297" s="17">
        <v>2</v>
      </c>
      <c r="P297" s="17">
        <v>2.37</v>
      </c>
      <c r="Q297" s="16">
        <v>54.58</v>
      </c>
      <c r="R297" s="18">
        <v>0</v>
      </c>
      <c r="S297">
        <v>1</v>
      </c>
    </row>
    <row r="298" spans="1:19">
      <c r="A298" s="1">
        <v>10</v>
      </c>
      <c r="B298" s="2">
        <v>0.20833333333333301</v>
      </c>
      <c r="C298" s="17">
        <v>26.5</v>
      </c>
      <c r="D298" s="16">
        <v>18.54</v>
      </c>
      <c r="E298" s="16">
        <v>0.17</v>
      </c>
      <c r="F298" s="16">
        <v>1.1000000000000001</v>
      </c>
      <c r="G298" s="16">
        <v>1.0900000000000001</v>
      </c>
      <c r="H298" s="16">
        <v>2.19</v>
      </c>
      <c r="I298" s="16">
        <v>3.37</v>
      </c>
      <c r="J298" s="16">
        <v>23</v>
      </c>
      <c r="K298" s="16">
        <v>11</v>
      </c>
      <c r="L298" s="17">
        <v>26.3</v>
      </c>
      <c r="M298" s="17">
        <v>74.599999999999994</v>
      </c>
      <c r="N298" s="19">
        <v>1010.6</v>
      </c>
      <c r="O298" s="17">
        <v>2</v>
      </c>
      <c r="P298" s="17">
        <v>1.88</v>
      </c>
      <c r="Q298" s="16">
        <v>59.25</v>
      </c>
      <c r="R298" s="18">
        <v>0</v>
      </c>
      <c r="S298">
        <v>1</v>
      </c>
    </row>
    <row r="299" spans="1:19">
      <c r="A299" s="1">
        <v>10</v>
      </c>
      <c r="B299" s="2">
        <v>0.25</v>
      </c>
      <c r="C299" s="17">
        <v>26.6</v>
      </c>
      <c r="D299" s="16">
        <v>16.64</v>
      </c>
      <c r="E299" s="16">
        <v>0.18</v>
      </c>
      <c r="F299" s="16">
        <v>1.22</v>
      </c>
      <c r="G299" s="16">
        <v>3.08</v>
      </c>
      <c r="H299" s="16">
        <v>4.3</v>
      </c>
      <c r="I299" s="16">
        <v>3.34</v>
      </c>
      <c r="J299" s="16">
        <v>21</v>
      </c>
      <c r="K299" s="16">
        <v>10</v>
      </c>
      <c r="L299" s="17">
        <v>26.2</v>
      </c>
      <c r="M299" s="17">
        <v>74</v>
      </c>
      <c r="N299" s="19">
        <v>1011</v>
      </c>
      <c r="O299" s="17">
        <v>17</v>
      </c>
      <c r="P299" s="17">
        <v>2.17</v>
      </c>
      <c r="Q299" s="16">
        <v>55.02</v>
      </c>
      <c r="R299" s="18">
        <v>0</v>
      </c>
      <c r="S299">
        <v>1</v>
      </c>
    </row>
    <row r="300" spans="1:19">
      <c r="A300" s="1">
        <v>10</v>
      </c>
      <c r="B300" s="2">
        <v>0.29166666666666702</v>
      </c>
      <c r="C300" s="17">
        <v>26.5</v>
      </c>
      <c r="D300" s="16">
        <v>17.46</v>
      </c>
      <c r="E300" s="16">
        <v>0.22</v>
      </c>
      <c r="F300" s="16">
        <v>2</v>
      </c>
      <c r="G300" s="16">
        <v>3.88</v>
      </c>
      <c r="H300" s="16">
        <v>5.89</v>
      </c>
      <c r="I300" s="16">
        <v>2.88</v>
      </c>
      <c r="J300" s="16">
        <v>22</v>
      </c>
      <c r="K300" s="16">
        <v>6</v>
      </c>
      <c r="L300" s="17">
        <v>27.1</v>
      </c>
      <c r="M300" s="17">
        <v>70.5</v>
      </c>
      <c r="N300" s="19">
        <v>1011.7</v>
      </c>
      <c r="O300" s="17">
        <v>121</v>
      </c>
      <c r="P300" s="17">
        <v>2.78</v>
      </c>
      <c r="Q300" s="16">
        <v>63.88</v>
      </c>
      <c r="R300" s="18">
        <v>0</v>
      </c>
      <c r="S300">
        <v>1</v>
      </c>
    </row>
    <row r="301" spans="1:19">
      <c r="A301" s="1">
        <v>10</v>
      </c>
      <c r="B301" s="2">
        <v>0.33333333333333298</v>
      </c>
      <c r="C301" s="17">
        <v>25.9</v>
      </c>
      <c r="D301" s="16">
        <v>19.239999999999998</v>
      </c>
      <c r="E301" s="16">
        <v>0.23</v>
      </c>
      <c r="F301" s="16">
        <v>2.44</v>
      </c>
      <c r="G301" s="16">
        <v>2.58</v>
      </c>
      <c r="H301" s="16">
        <v>5.0199999999999996</v>
      </c>
      <c r="I301" s="16">
        <v>2.42</v>
      </c>
      <c r="J301" s="16">
        <v>21</v>
      </c>
      <c r="K301" s="16">
        <v>7</v>
      </c>
      <c r="L301" s="17">
        <v>28</v>
      </c>
      <c r="M301" s="17">
        <v>65.900000000000006</v>
      </c>
      <c r="N301" s="19">
        <v>1012.3</v>
      </c>
      <c r="O301" s="17">
        <v>290</v>
      </c>
      <c r="P301" s="16">
        <v>3.65</v>
      </c>
      <c r="Q301" s="16">
        <v>60.95</v>
      </c>
      <c r="R301" s="18">
        <v>0</v>
      </c>
      <c r="S301">
        <v>1</v>
      </c>
    </row>
    <row r="302" spans="1:19">
      <c r="A302" s="1">
        <v>10</v>
      </c>
      <c r="B302" s="2">
        <v>0.375</v>
      </c>
      <c r="C302" s="17">
        <v>26.2</v>
      </c>
      <c r="D302" s="16">
        <v>20.71</v>
      </c>
      <c r="E302" s="16">
        <v>0.2</v>
      </c>
      <c r="F302" s="16">
        <v>2.58</v>
      </c>
      <c r="G302" s="16">
        <v>2.35</v>
      </c>
      <c r="H302" s="16">
        <v>4.93</v>
      </c>
      <c r="I302" s="16">
        <v>3.05</v>
      </c>
      <c r="J302" s="16">
        <v>21</v>
      </c>
      <c r="K302" s="16">
        <v>7</v>
      </c>
      <c r="L302" s="17">
        <v>28.8</v>
      </c>
      <c r="M302" s="17">
        <v>61.8</v>
      </c>
      <c r="N302" s="19">
        <v>1012.6</v>
      </c>
      <c r="O302" s="17">
        <v>598</v>
      </c>
      <c r="P302" s="16">
        <v>4</v>
      </c>
      <c r="Q302" s="16">
        <v>57.39</v>
      </c>
      <c r="R302" s="18">
        <v>0</v>
      </c>
      <c r="S302">
        <v>1</v>
      </c>
    </row>
    <row r="303" spans="1:19">
      <c r="A303" s="1">
        <v>10</v>
      </c>
      <c r="B303" s="2">
        <v>0.41666666666666702</v>
      </c>
      <c r="C303" s="17">
        <v>26.8</v>
      </c>
      <c r="D303" s="16">
        <v>21.79</v>
      </c>
      <c r="E303" s="16">
        <v>0.16</v>
      </c>
      <c r="F303" s="16">
        <v>1.9</v>
      </c>
      <c r="G303" s="16">
        <v>1.69</v>
      </c>
      <c r="H303" s="16">
        <v>3.6</v>
      </c>
      <c r="I303" s="16">
        <v>4.87</v>
      </c>
      <c r="J303" s="16">
        <v>12</v>
      </c>
      <c r="K303" s="16">
        <v>5</v>
      </c>
      <c r="L303" s="17">
        <v>29.3</v>
      </c>
      <c r="M303" s="17">
        <v>60.9</v>
      </c>
      <c r="N303" s="19">
        <v>1012.6</v>
      </c>
      <c r="O303" s="17">
        <v>688</v>
      </c>
      <c r="P303" s="16">
        <v>4.18</v>
      </c>
      <c r="Q303" s="16">
        <v>55.36</v>
      </c>
      <c r="R303" s="18">
        <v>0</v>
      </c>
      <c r="S303">
        <v>1</v>
      </c>
    </row>
    <row r="304" spans="1:19">
      <c r="A304" s="1">
        <v>10</v>
      </c>
      <c r="B304" s="2">
        <v>0.45833333333333298</v>
      </c>
      <c r="C304" s="17">
        <v>26.1</v>
      </c>
      <c r="D304" s="16">
        <v>22.41</v>
      </c>
      <c r="E304" s="16">
        <v>0.16</v>
      </c>
      <c r="F304" s="16">
        <v>1.81</v>
      </c>
      <c r="G304" s="16">
        <v>1.4</v>
      </c>
      <c r="H304" s="16">
        <v>3.21</v>
      </c>
      <c r="I304" s="16">
        <v>5.39</v>
      </c>
      <c r="J304" s="16">
        <v>23</v>
      </c>
      <c r="K304" s="16">
        <v>3</v>
      </c>
      <c r="L304" s="17">
        <v>30</v>
      </c>
      <c r="M304" s="17">
        <v>57.2</v>
      </c>
      <c r="N304" s="19">
        <v>1012.3</v>
      </c>
      <c r="O304" s="17">
        <v>913</v>
      </c>
      <c r="P304" s="16">
        <v>4.3099999999999996</v>
      </c>
      <c r="Q304" s="16">
        <v>62.02</v>
      </c>
      <c r="R304" s="18">
        <v>0</v>
      </c>
      <c r="S304">
        <v>1</v>
      </c>
    </row>
    <row r="305" spans="1:19">
      <c r="A305" s="1">
        <v>10</v>
      </c>
      <c r="B305" s="2">
        <v>0.5</v>
      </c>
      <c r="C305" s="17">
        <v>26.1</v>
      </c>
      <c r="D305" s="16">
        <v>21.19</v>
      </c>
      <c r="E305" s="16">
        <v>0.16</v>
      </c>
      <c r="F305" s="16">
        <v>1.85</v>
      </c>
      <c r="G305" s="16">
        <v>1.26</v>
      </c>
      <c r="H305" s="16">
        <v>3.11</v>
      </c>
      <c r="I305" s="16">
        <v>2.59</v>
      </c>
      <c r="J305" s="16">
        <v>16</v>
      </c>
      <c r="K305" s="16">
        <v>5</v>
      </c>
      <c r="L305" s="17">
        <v>30.1</v>
      </c>
      <c r="M305" s="17">
        <v>56.1</v>
      </c>
      <c r="N305" s="19">
        <v>1011.6</v>
      </c>
      <c r="O305" s="17">
        <v>860</v>
      </c>
      <c r="P305" s="16">
        <v>3.77</v>
      </c>
      <c r="Q305" s="16">
        <v>60.05</v>
      </c>
      <c r="R305" s="18">
        <v>0</v>
      </c>
      <c r="S305">
        <v>1</v>
      </c>
    </row>
    <row r="306" spans="1:19">
      <c r="A306" s="1">
        <v>10</v>
      </c>
      <c r="B306" s="2">
        <v>0.54166666666666696</v>
      </c>
      <c r="C306" s="17">
        <v>25.9</v>
      </c>
      <c r="D306" s="16">
        <v>20.02</v>
      </c>
      <c r="E306" s="16">
        <v>0.17</v>
      </c>
      <c r="F306" s="16">
        <v>2.1800000000000002</v>
      </c>
      <c r="G306" s="16">
        <v>1.73</v>
      </c>
      <c r="H306" s="16">
        <v>3.91</v>
      </c>
      <c r="I306" s="16">
        <v>2.59</v>
      </c>
      <c r="J306" s="16">
        <v>19</v>
      </c>
      <c r="K306" s="16">
        <v>5</v>
      </c>
      <c r="L306" s="17">
        <v>30.1</v>
      </c>
      <c r="M306" s="17">
        <v>54.1</v>
      </c>
      <c r="N306" s="19">
        <v>1010.8</v>
      </c>
      <c r="O306" s="17">
        <v>513</v>
      </c>
      <c r="P306" s="16">
        <v>3.95</v>
      </c>
      <c r="Q306" s="16">
        <v>49.86</v>
      </c>
      <c r="R306" s="18">
        <v>0</v>
      </c>
      <c r="S306">
        <v>1</v>
      </c>
    </row>
    <row r="307" spans="1:19">
      <c r="A307" s="1">
        <v>10</v>
      </c>
      <c r="B307" s="2">
        <v>0.58333333333333304</v>
      </c>
      <c r="C307" s="17">
        <v>26</v>
      </c>
      <c r="D307" s="16">
        <v>19.739999999999998</v>
      </c>
      <c r="E307" s="16">
        <v>0.16</v>
      </c>
      <c r="F307" s="16">
        <v>2.19</v>
      </c>
      <c r="G307" s="16">
        <v>1.46</v>
      </c>
      <c r="H307" s="16">
        <v>3.65</v>
      </c>
      <c r="I307" s="16">
        <v>2.42</v>
      </c>
      <c r="J307" s="16">
        <v>13</v>
      </c>
      <c r="K307" s="16">
        <v>4</v>
      </c>
      <c r="L307" s="17">
        <v>29.6</v>
      </c>
      <c r="M307" s="17">
        <v>57.5</v>
      </c>
      <c r="N307" s="19">
        <v>1010.2</v>
      </c>
      <c r="O307" s="17">
        <v>300</v>
      </c>
      <c r="P307" s="16">
        <v>4.22</v>
      </c>
      <c r="Q307" s="16">
        <v>59.38</v>
      </c>
      <c r="R307" s="18">
        <v>0</v>
      </c>
      <c r="S307">
        <v>1</v>
      </c>
    </row>
    <row r="308" spans="1:19">
      <c r="A308" s="1">
        <v>10</v>
      </c>
      <c r="B308" s="2">
        <v>0.625</v>
      </c>
      <c r="C308" s="17">
        <v>26.3</v>
      </c>
      <c r="D308" s="16">
        <v>19.82</v>
      </c>
      <c r="E308" s="16">
        <v>0.16</v>
      </c>
      <c r="F308" s="16">
        <v>1.92</v>
      </c>
      <c r="G308" s="16">
        <v>1.47</v>
      </c>
      <c r="H308" s="16">
        <v>3.39</v>
      </c>
      <c r="I308" s="16">
        <v>2.56</v>
      </c>
      <c r="J308" s="16">
        <v>17</v>
      </c>
      <c r="K308" s="16">
        <v>9</v>
      </c>
      <c r="L308" s="17">
        <v>29.8</v>
      </c>
      <c r="M308" s="17">
        <v>57.9</v>
      </c>
      <c r="N308" s="19">
        <v>1009.4</v>
      </c>
      <c r="O308" s="17">
        <v>277</v>
      </c>
      <c r="P308" s="16">
        <v>4.21</v>
      </c>
      <c r="Q308" s="16">
        <v>62.03</v>
      </c>
      <c r="R308" s="18">
        <v>0</v>
      </c>
      <c r="S308">
        <v>1</v>
      </c>
    </row>
    <row r="309" spans="1:19">
      <c r="A309" s="1">
        <v>10</v>
      </c>
      <c r="B309" s="2">
        <v>0.66666666666666696</v>
      </c>
      <c r="C309" s="17">
        <v>26.3</v>
      </c>
      <c r="D309" s="16">
        <v>21.3</v>
      </c>
      <c r="E309" s="16">
        <v>0.17</v>
      </c>
      <c r="F309" s="16">
        <v>1.88</v>
      </c>
      <c r="G309" s="16">
        <v>1.64</v>
      </c>
      <c r="H309" s="16">
        <v>3.52</v>
      </c>
      <c r="I309" s="16">
        <v>2.37</v>
      </c>
      <c r="J309" s="16">
        <v>21</v>
      </c>
      <c r="K309" s="16">
        <v>7</v>
      </c>
      <c r="L309" s="17">
        <v>29.4</v>
      </c>
      <c r="M309" s="17">
        <v>61.5</v>
      </c>
      <c r="N309" s="19">
        <v>1009</v>
      </c>
      <c r="O309" s="17">
        <v>329</v>
      </c>
      <c r="P309" s="16">
        <v>3.85</v>
      </c>
      <c r="Q309" s="16">
        <v>44.19</v>
      </c>
      <c r="R309" s="18">
        <v>0</v>
      </c>
      <c r="S309">
        <v>1</v>
      </c>
    </row>
    <row r="310" spans="1:19">
      <c r="A310" s="1">
        <v>10</v>
      </c>
      <c r="B310" s="2">
        <v>0.70833333333333304</v>
      </c>
      <c r="C310" s="17">
        <v>26</v>
      </c>
      <c r="D310" s="16">
        <v>22.77</v>
      </c>
      <c r="E310" s="16">
        <v>0.21</v>
      </c>
      <c r="F310" s="16">
        <v>1.94</v>
      </c>
      <c r="G310" s="16">
        <v>2.77</v>
      </c>
      <c r="H310" s="16">
        <v>4.71</v>
      </c>
      <c r="I310" s="16">
        <v>2.42</v>
      </c>
      <c r="J310" s="16">
        <v>21</v>
      </c>
      <c r="K310" s="16">
        <v>5</v>
      </c>
      <c r="L310" s="17">
        <v>28.2</v>
      </c>
      <c r="M310" s="17">
        <v>67.3</v>
      </c>
      <c r="N310" s="19">
        <v>1009.1</v>
      </c>
      <c r="O310" s="17">
        <v>77</v>
      </c>
      <c r="P310" s="16">
        <v>3.36</v>
      </c>
      <c r="Q310" s="16">
        <v>57.52</v>
      </c>
      <c r="R310" s="18">
        <v>0</v>
      </c>
      <c r="S310">
        <v>1</v>
      </c>
    </row>
    <row r="311" spans="1:19">
      <c r="A311" s="1">
        <v>10</v>
      </c>
      <c r="B311" s="2">
        <v>0.75</v>
      </c>
      <c r="C311" s="17">
        <v>25.9</v>
      </c>
      <c r="D311" s="16">
        <v>17.43</v>
      </c>
      <c r="E311" s="16">
        <v>0.39</v>
      </c>
      <c r="F311" s="16">
        <v>3.4</v>
      </c>
      <c r="G311" s="16">
        <v>4.99</v>
      </c>
      <c r="H311" s="16">
        <v>8.39</v>
      </c>
      <c r="I311" s="16">
        <v>2.5</v>
      </c>
      <c r="J311" s="16">
        <v>24</v>
      </c>
      <c r="K311" s="16">
        <v>7</v>
      </c>
      <c r="L311" s="17">
        <v>27.5</v>
      </c>
      <c r="M311" s="17">
        <v>71.400000000000006</v>
      </c>
      <c r="N311" s="19">
        <v>1009.3</v>
      </c>
      <c r="O311" s="17">
        <v>10</v>
      </c>
      <c r="P311" s="16">
        <v>2.98</v>
      </c>
      <c r="Q311" s="16">
        <v>45.67</v>
      </c>
      <c r="R311" s="18">
        <v>0</v>
      </c>
      <c r="S311">
        <v>1</v>
      </c>
    </row>
    <row r="312" spans="1:19">
      <c r="A312" s="1">
        <v>10</v>
      </c>
      <c r="B312" s="2">
        <v>0.79166666666666696</v>
      </c>
      <c r="C312" s="17">
        <v>26.1</v>
      </c>
      <c r="D312" s="16">
        <v>16.66</v>
      </c>
      <c r="E312" s="16">
        <v>0.24</v>
      </c>
      <c r="F312" s="16">
        <v>1.73</v>
      </c>
      <c r="G312" s="16">
        <v>4.2699999999999996</v>
      </c>
      <c r="H312" s="16">
        <v>6.01</v>
      </c>
      <c r="I312" s="16">
        <v>2.48</v>
      </c>
      <c r="J312" s="16">
        <v>25</v>
      </c>
      <c r="K312" s="16">
        <v>13</v>
      </c>
      <c r="L312" s="17">
        <v>27.1</v>
      </c>
      <c r="M312" s="17">
        <v>71.599999999999994</v>
      </c>
      <c r="N312" s="19">
        <v>1009.8</v>
      </c>
      <c r="O312" s="17">
        <v>2</v>
      </c>
      <c r="P312" s="16">
        <v>2.76</v>
      </c>
      <c r="Q312" s="16">
        <v>46.94</v>
      </c>
      <c r="R312" s="18">
        <v>0</v>
      </c>
      <c r="S312">
        <v>1</v>
      </c>
    </row>
    <row r="313" spans="1:19">
      <c r="A313" s="1">
        <v>10</v>
      </c>
      <c r="B313" s="2">
        <v>0.83333333333333304</v>
      </c>
      <c r="C313" s="17">
        <v>26.1</v>
      </c>
      <c r="D313" s="16">
        <v>17.37</v>
      </c>
      <c r="E313" s="16">
        <v>0.21</v>
      </c>
      <c r="F313" s="16">
        <v>1.29</v>
      </c>
      <c r="G313" s="16">
        <v>3.94</v>
      </c>
      <c r="H313" s="16">
        <v>5.23</v>
      </c>
      <c r="I313" s="16">
        <v>2.67</v>
      </c>
      <c r="J313" s="16">
        <v>21</v>
      </c>
      <c r="K313" s="16">
        <v>12</v>
      </c>
      <c r="L313" s="17">
        <v>27</v>
      </c>
      <c r="M313" s="17">
        <v>72.099999999999994</v>
      </c>
      <c r="N313" s="19">
        <v>1010.4</v>
      </c>
      <c r="O313" s="17">
        <v>2</v>
      </c>
      <c r="P313" s="16">
        <v>2.67</v>
      </c>
      <c r="Q313" s="16">
        <v>45.64</v>
      </c>
      <c r="R313" s="18">
        <v>0</v>
      </c>
      <c r="S313">
        <v>1</v>
      </c>
    </row>
    <row r="314" spans="1:19">
      <c r="A314" s="1">
        <v>10</v>
      </c>
      <c r="B314" s="2">
        <v>0.875</v>
      </c>
      <c r="C314" s="17">
        <v>26.2</v>
      </c>
      <c r="D314" s="16">
        <v>16.82</v>
      </c>
      <c r="E314" s="16">
        <v>0.18</v>
      </c>
      <c r="F314" s="16">
        <v>1.25</v>
      </c>
      <c r="G314" s="16">
        <v>2.5499999999999998</v>
      </c>
      <c r="H314" s="16">
        <v>3.8</v>
      </c>
      <c r="I314" s="16">
        <v>2.52</v>
      </c>
      <c r="J314" s="16">
        <v>19</v>
      </c>
      <c r="K314" s="16">
        <v>8</v>
      </c>
      <c r="L314" s="17">
        <v>26.9</v>
      </c>
      <c r="M314" s="17">
        <v>74.599999999999994</v>
      </c>
      <c r="N314" s="19">
        <v>1010.8</v>
      </c>
      <c r="O314" s="17">
        <v>2</v>
      </c>
      <c r="P314" s="16">
        <v>2.71</v>
      </c>
      <c r="Q314" s="16">
        <v>43.96</v>
      </c>
      <c r="R314" s="18">
        <v>0</v>
      </c>
      <c r="S314">
        <v>1</v>
      </c>
    </row>
    <row r="315" spans="1:19">
      <c r="A315" s="1">
        <v>10</v>
      </c>
      <c r="B315" s="2">
        <v>0.91666666666666696</v>
      </c>
      <c r="C315" s="17">
        <v>26.3</v>
      </c>
      <c r="D315" s="16">
        <v>16.66</v>
      </c>
      <c r="E315" s="16">
        <v>0.19</v>
      </c>
      <c r="F315" s="16">
        <v>1.1299999999999999</v>
      </c>
      <c r="G315" s="16">
        <v>2.41</v>
      </c>
      <c r="H315" s="16">
        <v>3.53</v>
      </c>
      <c r="I315" s="16">
        <v>2.39</v>
      </c>
      <c r="J315" s="16">
        <v>17</v>
      </c>
      <c r="K315" s="16">
        <v>8</v>
      </c>
      <c r="L315" s="17">
        <v>26.9</v>
      </c>
      <c r="M315" s="17">
        <v>75.400000000000006</v>
      </c>
      <c r="N315" s="19">
        <v>1011.2</v>
      </c>
      <c r="O315" s="17">
        <v>2</v>
      </c>
      <c r="P315" s="16">
        <v>2.19</v>
      </c>
      <c r="Q315" s="16">
        <v>46.99</v>
      </c>
      <c r="R315" s="18">
        <v>0</v>
      </c>
      <c r="S315">
        <v>1</v>
      </c>
    </row>
    <row r="316" spans="1:19">
      <c r="A316" s="1">
        <v>10</v>
      </c>
      <c r="B316" s="2">
        <v>0.95833333333333304</v>
      </c>
      <c r="C316" s="17">
        <v>26.3</v>
      </c>
      <c r="D316" s="16">
        <v>16.53</v>
      </c>
      <c r="E316" s="16">
        <v>0.17</v>
      </c>
      <c r="F316" s="16">
        <v>1.18</v>
      </c>
      <c r="G316" s="16">
        <v>2.4700000000000002</v>
      </c>
      <c r="H316" s="16">
        <v>3.65</v>
      </c>
      <c r="I316" s="16">
        <v>2.2200000000000002</v>
      </c>
      <c r="J316" s="16">
        <v>18</v>
      </c>
      <c r="K316" s="16">
        <v>9</v>
      </c>
      <c r="L316" s="17">
        <v>26.8</v>
      </c>
      <c r="M316" s="17">
        <v>75</v>
      </c>
      <c r="N316" s="19">
        <v>1011.1</v>
      </c>
      <c r="O316" s="17">
        <v>2</v>
      </c>
      <c r="P316" s="16">
        <v>2.5299999999999998</v>
      </c>
      <c r="Q316" s="16">
        <v>51.82</v>
      </c>
      <c r="R316" s="18">
        <v>0</v>
      </c>
      <c r="S316">
        <v>1</v>
      </c>
    </row>
    <row r="318" spans="1:19">
      <c r="A318" s="163" t="s">
        <v>39</v>
      </c>
      <c r="B318" s="164"/>
      <c r="C318" s="17">
        <v>0</v>
      </c>
      <c r="D318" s="17">
        <v>0</v>
      </c>
      <c r="E318" s="17">
        <v>0</v>
      </c>
      <c r="F318" s="17">
        <v>0</v>
      </c>
      <c r="G318" s="17">
        <v>0</v>
      </c>
      <c r="H318" s="17">
        <v>0</v>
      </c>
      <c r="I318" s="17">
        <v>0</v>
      </c>
      <c r="J318" s="17">
        <v>0</v>
      </c>
      <c r="K318" s="17">
        <v>0</v>
      </c>
      <c r="L318" s="17">
        <v>0</v>
      </c>
      <c r="M318" s="17">
        <v>0</v>
      </c>
      <c r="N318" s="17">
        <v>0</v>
      </c>
      <c r="O318" s="17">
        <v>0</v>
      </c>
      <c r="P318" s="17">
        <v>0</v>
      </c>
      <c r="Q318" s="17">
        <v>0</v>
      </c>
      <c r="R318" s="17">
        <v>0</v>
      </c>
    </row>
    <row r="319" spans="1:19">
      <c r="A319" s="159" t="s">
        <v>2</v>
      </c>
      <c r="B319" s="160"/>
      <c r="C319" s="17">
        <v>0</v>
      </c>
      <c r="D319" s="17">
        <v>0</v>
      </c>
      <c r="E319" s="17">
        <v>0</v>
      </c>
      <c r="F319" s="17">
        <v>0</v>
      </c>
      <c r="G319" s="17">
        <v>0</v>
      </c>
      <c r="H319" s="17">
        <v>0</v>
      </c>
      <c r="I319" s="17">
        <v>0</v>
      </c>
      <c r="J319" s="17">
        <v>0</v>
      </c>
      <c r="K319" s="17">
        <v>0</v>
      </c>
      <c r="L319" s="17">
        <v>0</v>
      </c>
      <c r="M319" s="17">
        <v>0</v>
      </c>
      <c r="N319" s="17">
        <v>0</v>
      </c>
      <c r="O319" s="17">
        <v>0</v>
      </c>
      <c r="P319" s="17">
        <v>0</v>
      </c>
      <c r="Q319" s="17">
        <v>0</v>
      </c>
      <c r="R319" s="17">
        <v>0</v>
      </c>
    </row>
    <row r="320" spans="1:19">
      <c r="A320" s="153" t="s">
        <v>3</v>
      </c>
      <c r="B320" s="154"/>
      <c r="C320" s="17">
        <v>0</v>
      </c>
      <c r="D320" s="17">
        <v>0</v>
      </c>
      <c r="E320" s="17">
        <v>0</v>
      </c>
      <c r="F320" s="17">
        <v>0</v>
      </c>
      <c r="G320" s="17">
        <v>0</v>
      </c>
      <c r="H320" s="17">
        <v>0</v>
      </c>
      <c r="I320" s="17">
        <v>0</v>
      </c>
      <c r="J320" s="17">
        <v>0</v>
      </c>
      <c r="K320" s="17">
        <v>0</v>
      </c>
      <c r="L320" s="17">
        <v>0</v>
      </c>
      <c r="M320" s="17">
        <v>0</v>
      </c>
      <c r="N320" s="17">
        <v>0</v>
      </c>
      <c r="O320" s="17">
        <v>0</v>
      </c>
      <c r="P320" s="17">
        <v>0</v>
      </c>
      <c r="Q320" s="17">
        <v>0</v>
      </c>
      <c r="R320" s="17">
        <v>0</v>
      </c>
    </row>
    <row r="321" spans="1:19">
      <c r="A321" s="161" t="s">
        <v>4</v>
      </c>
      <c r="B321" s="162"/>
      <c r="C321" s="17">
        <v>0</v>
      </c>
      <c r="D321" s="17">
        <v>0</v>
      </c>
      <c r="E321" s="17">
        <v>0</v>
      </c>
      <c r="F321" s="17">
        <v>0</v>
      </c>
      <c r="G321" s="17">
        <v>0</v>
      </c>
      <c r="H321" s="17">
        <v>0</v>
      </c>
      <c r="I321" s="17">
        <v>0</v>
      </c>
      <c r="J321" s="17">
        <v>0</v>
      </c>
      <c r="K321" s="17">
        <v>0</v>
      </c>
      <c r="L321" s="17">
        <v>0</v>
      </c>
      <c r="M321" s="17">
        <v>0</v>
      </c>
      <c r="N321" s="17">
        <v>0</v>
      </c>
      <c r="O321" s="17">
        <v>0</v>
      </c>
      <c r="P321" s="17">
        <v>0</v>
      </c>
      <c r="Q321" s="17">
        <v>0</v>
      </c>
      <c r="R321" s="17">
        <v>0</v>
      </c>
    </row>
    <row r="322" spans="1:19">
      <c r="A322" s="155" t="s">
        <v>27</v>
      </c>
      <c r="B322" s="156"/>
      <c r="C322" s="20">
        <f t="shared" ref="C322:R322" si="9">24-C318-C319-C320-C321</f>
        <v>24</v>
      </c>
      <c r="D322" s="20">
        <f t="shared" si="9"/>
        <v>24</v>
      </c>
      <c r="E322" s="20">
        <f t="shared" si="9"/>
        <v>24</v>
      </c>
      <c r="F322" s="20">
        <f t="shared" si="9"/>
        <v>24</v>
      </c>
      <c r="G322" s="20">
        <f t="shared" si="9"/>
        <v>24</v>
      </c>
      <c r="H322" s="20">
        <f t="shared" si="9"/>
        <v>24</v>
      </c>
      <c r="I322" s="20">
        <f t="shared" si="9"/>
        <v>24</v>
      </c>
      <c r="J322" s="20">
        <f t="shared" si="9"/>
        <v>24</v>
      </c>
      <c r="K322" s="20">
        <f t="shared" si="9"/>
        <v>24</v>
      </c>
      <c r="L322" s="20">
        <f t="shared" si="9"/>
        <v>24</v>
      </c>
      <c r="M322" s="20">
        <f t="shared" si="9"/>
        <v>24</v>
      </c>
      <c r="N322" s="20">
        <f t="shared" si="9"/>
        <v>24</v>
      </c>
      <c r="O322" s="20">
        <f t="shared" si="9"/>
        <v>24</v>
      </c>
      <c r="P322" s="20">
        <f t="shared" si="9"/>
        <v>24</v>
      </c>
      <c r="Q322" s="20">
        <f t="shared" si="9"/>
        <v>24</v>
      </c>
      <c r="R322" s="20">
        <f t="shared" si="9"/>
        <v>24</v>
      </c>
    </row>
    <row r="323" spans="1:19">
      <c r="A323" s="157" t="s">
        <v>28</v>
      </c>
      <c r="B323" s="158"/>
      <c r="C323" s="21">
        <f>C322/(SUM(S293:S316))</f>
        <v>1</v>
      </c>
      <c r="D323" s="21">
        <f>D322/(SUM(S293:S316))</f>
        <v>1</v>
      </c>
      <c r="E323" s="21">
        <f>E322/(SUM(S293:S316))</f>
        <v>1</v>
      </c>
      <c r="F323" s="21">
        <f>F322/(SUM(S293:S316))</f>
        <v>1</v>
      </c>
      <c r="G323" s="21">
        <f>G322/(SUM(S293:S316))</f>
        <v>1</v>
      </c>
      <c r="H323" s="21">
        <f>H322/(SUM(S293:S316))</f>
        <v>1</v>
      </c>
      <c r="I323" s="21">
        <f>I322/(SUM(S293:S316))</f>
        <v>1</v>
      </c>
      <c r="J323" s="21">
        <f>J322/(SUM(S293:S316))</f>
        <v>1</v>
      </c>
      <c r="K323" s="21">
        <f>K322/(SUM(S293:S316))</f>
        <v>1</v>
      </c>
      <c r="L323" s="21">
        <f>L322/(SUM(S293:S316))</f>
        <v>1</v>
      </c>
      <c r="M323" s="21">
        <f>M322/(SUM(S293:S316))</f>
        <v>1</v>
      </c>
      <c r="N323" s="21">
        <f>N322/(SUM(S293:S316))</f>
        <v>1</v>
      </c>
      <c r="O323" s="21">
        <f>O322/(SUM(S293:S316))</f>
        <v>1</v>
      </c>
      <c r="P323" s="21">
        <f>P322/(SUM(S293:S316))</f>
        <v>1</v>
      </c>
      <c r="Q323" s="21">
        <f>Q322/(SUM(S293:S316))</f>
        <v>1</v>
      </c>
      <c r="R323" s="21">
        <f>R322/(SUM(S293:S316))</f>
        <v>1</v>
      </c>
    </row>
    <row r="325" spans="1:19">
      <c r="A325" s="1">
        <v>11</v>
      </c>
      <c r="B325" s="2">
        <v>0</v>
      </c>
      <c r="C325" s="17">
        <v>26.2</v>
      </c>
      <c r="D325" s="16">
        <v>17.89</v>
      </c>
      <c r="E325" s="16">
        <v>0.16</v>
      </c>
      <c r="F325" s="16">
        <v>1.18</v>
      </c>
      <c r="G325" s="16">
        <v>1.74</v>
      </c>
      <c r="H325" s="16">
        <v>2.93</v>
      </c>
      <c r="I325" s="16">
        <v>2.2200000000000002</v>
      </c>
      <c r="J325" s="16">
        <v>20</v>
      </c>
      <c r="K325" s="16">
        <v>6</v>
      </c>
      <c r="L325" s="17">
        <v>26.8</v>
      </c>
      <c r="M325" s="17">
        <v>74.7</v>
      </c>
      <c r="N325" s="19">
        <v>1010.6</v>
      </c>
      <c r="O325" s="17">
        <v>3</v>
      </c>
      <c r="P325" s="17">
        <v>2.87</v>
      </c>
      <c r="Q325" s="16">
        <v>57.49</v>
      </c>
      <c r="R325" s="18">
        <v>0</v>
      </c>
      <c r="S325">
        <v>1</v>
      </c>
    </row>
    <row r="326" spans="1:19">
      <c r="A326" s="1">
        <v>11</v>
      </c>
      <c r="B326" s="2">
        <v>4.1666666666666664E-2</v>
      </c>
      <c r="C326" s="17">
        <v>26.2</v>
      </c>
      <c r="D326" s="16">
        <v>18.2</v>
      </c>
      <c r="E326" s="16">
        <v>0.11</v>
      </c>
      <c r="F326" s="16">
        <v>1.18</v>
      </c>
      <c r="G326" s="16">
        <v>0.82</v>
      </c>
      <c r="H326" s="16">
        <v>2</v>
      </c>
      <c r="I326" s="16">
        <v>3.39</v>
      </c>
      <c r="J326" s="16">
        <v>10</v>
      </c>
      <c r="K326" s="16">
        <v>6</v>
      </c>
      <c r="L326" s="17">
        <v>26.8</v>
      </c>
      <c r="M326" s="17">
        <v>74</v>
      </c>
      <c r="N326" s="19">
        <v>1010.2</v>
      </c>
      <c r="O326" s="17">
        <v>3</v>
      </c>
      <c r="P326" s="17">
        <v>2.76</v>
      </c>
      <c r="Q326" s="16">
        <v>58.08</v>
      </c>
      <c r="R326" s="18">
        <v>0</v>
      </c>
      <c r="S326">
        <v>1</v>
      </c>
    </row>
    <row r="327" spans="1:19">
      <c r="A327" s="1">
        <v>11</v>
      </c>
      <c r="B327" s="2">
        <v>8.3333333333333301E-2</v>
      </c>
      <c r="C327" s="17">
        <v>26.3</v>
      </c>
      <c r="D327" s="16">
        <v>17.600000000000001</v>
      </c>
      <c r="E327" s="16">
        <v>0.15</v>
      </c>
      <c r="F327" s="16">
        <v>1.07</v>
      </c>
      <c r="G327" s="16">
        <v>0.61</v>
      </c>
      <c r="H327" s="16">
        <v>1.69</v>
      </c>
      <c r="I327" s="16">
        <v>3.81</v>
      </c>
      <c r="J327" s="16">
        <v>12</v>
      </c>
      <c r="K327" s="16">
        <v>6</v>
      </c>
      <c r="L327" s="17">
        <v>26.7</v>
      </c>
      <c r="M327" s="17">
        <v>74.400000000000006</v>
      </c>
      <c r="N327" s="19">
        <v>1009.7</v>
      </c>
      <c r="O327" s="17">
        <v>2</v>
      </c>
      <c r="P327" s="17">
        <v>2.63</v>
      </c>
      <c r="Q327" s="16">
        <v>65.77</v>
      </c>
      <c r="R327" s="18">
        <v>0</v>
      </c>
      <c r="S327">
        <v>1</v>
      </c>
    </row>
    <row r="328" spans="1:19">
      <c r="A328" s="1">
        <v>11</v>
      </c>
      <c r="B328" s="2">
        <v>0.125</v>
      </c>
      <c r="C328" s="17">
        <v>26.3</v>
      </c>
      <c r="D328" s="16">
        <v>17.690000000000001</v>
      </c>
      <c r="E328" s="16">
        <v>0.16</v>
      </c>
      <c r="F328" s="16">
        <v>1</v>
      </c>
      <c r="G328" s="16">
        <v>0.61</v>
      </c>
      <c r="H328" s="16">
        <v>1.61</v>
      </c>
      <c r="I328" s="16">
        <v>3.95</v>
      </c>
      <c r="J328" s="16">
        <v>10</v>
      </c>
      <c r="K328" s="16">
        <v>3</v>
      </c>
      <c r="L328" s="17">
        <v>26.6</v>
      </c>
      <c r="M328" s="17">
        <v>74.400000000000006</v>
      </c>
      <c r="N328" s="19">
        <v>1009.4</v>
      </c>
      <c r="O328" s="17">
        <v>2</v>
      </c>
      <c r="P328" s="17">
        <v>2.11</v>
      </c>
      <c r="Q328" s="16">
        <v>68.27</v>
      </c>
      <c r="R328" s="18">
        <v>0</v>
      </c>
      <c r="S328">
        <v>1</v>
      </c>
    </row>
    <row r="329" spans="1:19">
      <c r="A329" s="1">
        <v>11</v>
      </c>
      <c r="B329" s="2">
        <v>0.16666666666666699</v>
      </c>
      <c r="C329" s="17">
        <v>26.3</v>
      </c>
      <c r="D329" s="16">
        <v>18.670000000000002</v>
      </c>
      <c r="E329" s="16">
        <v>0.16</v>
      </c>
      <c r="F329" s="16">
        <v>1.08</v>
      </c>
      <c r="G329" s="16">
        <v>0.69</v>
      </c>
      <c r="H329" s="16">
        <v>1.77</v>
      </c>
      <c r="I329" s="16">
        <v>4.12</v>
      </c>
      <c r="J329" s="16">
        <v>14</v>
      </c>
      <c r="K329" s="16">
        <v>4</v>
      </c>
      <c r="L329" s="17">
        <v>26.5</v>
      </c>
      <c r="M329" s="17">
        <v>74.7</v>
      </c>
      <c r="N329" s="19">
        <v>1009.4</v>
      </c>
      <c r="O329" s="17">
        <v>2</v>
      </c>
      <c r="P329" s="17">
        <v>1.91</v>
      </c>
      <c r="Q329" s="16">
        <v>69.23</v>
      </c>
      <c r="R329" s="18">
        <v>0</v>
      </c>
      <c r="S329">
        <v>1</v>
      </c>
    </row>
    <row r="330" spans="1:19">
      <c r="A330" s="1">
        <v>11</v>
      </c>
      <c r="B330" s="2">
        <v>0.20833333333333301</v>
      </c>
      <c r="C330" s="17">
        <v>26.3</v>
      </c>
      <c r="D330" s="16">
        <v>18.05</v>
      </c>
      <c r="E330" s="16">
        <v>0.17</v>
      </c>
      <c r="F330" s="16">
        <v>1.29</v>
      </c>
      <c r="G330" s="16">
        <v>1.06</v>
      </c>
      <c r="H330" s="16">
        <v>2.34</v>
      </c>
      <c r="I330" s="16">
        <v>4.33</v>
      </c>
      <c r="J330" s="16">
        <v>21</v>
      </c>
      <c r="K330" s="16">
        <v>11</v>
      </c>
      <c r="L330" s="17">
        <v>26.4</v>
      </c>
      <c r="M330" s="17">
        <v>74.900000000000006</v>
      </c>
      <c r="N330" s="19">
        <v>1009.7</v>
      </c>
      <c r="O330" s="17">
        <v>2</v>
      </c>
      <c r="P330" s="17">
        <v>1.97</v>
      </c>
      <c r="Q330" s="16">
        <v>74.790000000000006</v>
      </c>
      <c r="R330" s="18">
        <v>0</v>
      </c>
      <c r="S330">
        <v>1</v>
      </c>
    </row>
    <row r="331" spans="1:19">
      <c r="A331" s="1">
        <v>11</v>
      </c>
      <c r="B331" s="2">
        <v>0.25</v>
      </c>
      <c r="C331" s="17">
        <v>26.5</v>
      </c>
      <c r="D331" s="16">
        <v>9.82</v>
      </c>
      <c r="E331" s="16">
        <v>0.25</v>
      </c>
      <c r="F331" s="16">
        <v>1.96</v>
      </c>
      <c r="G331" s="16">
        <v>6.2</v>
      </c>
      <c r="H331" s="16">
        <v>8.16</v>
      </c>
      <c r="I331" s="16">
        <v>4.8600000000000003</v>
      </c>
      <c r="J331" s="16">
        <v>32</v>
      </c>
      <c r="K331" s="16">
        <v>13</v>
      </c>
      <c r="L331" s="17">
        <v>25.7</v>
      </c>
      <c r="M331" s="17">
        <v>80.2</v>
      </c>
      <c r="N331" s="19">
        <v>1010.4</v>
      </c>
      <c r="O331" s="17">
        <v>23</v>
      </c>
      <c r="P331" s="17">
        <v>1.57</v>
      </c>
      <c r="Q331" s="16">
        <v>129.46</v>
      </c>
      <c r="R331" s="18">
        <v>0</v>
      </c>
      <c r="S331">
        <v>1</v>
      </c>
    </row>
    <row r="332" spans="1:19">
      <c r="A332" s="1">
        <v>11</v>
      </c>
      <c r="B332" s="2">
        <v>0.29166666666666702</v>
      </c>
      <c r="C332" s="17">
        <v>26.3</v>
      </c>
      <c r="D332" s="16">
        <v>6.29</v>
      </c>
      <c r="E332" s="16">
        <v>0.38</v>
      </c>
      <c r="F332" s="16">
        <v>8.49</v>
      </c>
      <c r="G332" s="16">
        <v>10.85</v>
      </c>
      <c r="H332" s="16">
        <v>19.329999999999998</v>
      </c>
      <c r="I332" s="16">
        <v>4.8</v>
      </c>
      <c r="J332" s="16">
        <v>25</v>
      </c>
      <c r="K332" s="16">
        <v>10</v>
      </c>
      <c r="L332" s="17">
        <v>25.8</v>
      </c>
      <c r="M332" s="17">
        <v>80.7</v>
      </c>
      <c r="N332" s="19">
        <v>1011.1</v>
      </c>
      <c r="O332" s="17">
        <v>82</v>
      </c>
      <c r="P332" s="17">
        <v>1.72</v>
      </c>
      <c r="Q332" s="16">
        <v>112.6</v>
      </c>
      <c r="R332" s="18">
        <v>0</v>
      </c>
      <c r="S332">
        <v>1</v>
      </c>
    </row>
    <row r="333" spans="1:19">
      <c r="A333" s="1">
        <v>11</v>
      </c>
      <c r="B333" s="2">
        <v>0.33333333333333298</v>
      </c>
      <c r="C333" s="17">
        <v>26</v>
      </c>
      <c r="D333" s="16">
        <v>12.28</v>
      </c>
      <c r="E333" s="16">
        <v>0.32</v>
      </c>
      <c r="F333" s="16">
        <v>6.3</v>
      </c>
      <c r="G333" s="16">
        <v>6.38</v>
      </c>
      <c r="H333" s="16">
        <v>12.68</v>
      </c>
      <c r="I333" s="16">
        <v>4.0599999999999996</v>
      </c>
      <c r="J333" s="16">
        <v>34</v>
      </c>
      <c r="K333" s="16">
        <v>9</v>
      </c>
      <c r="L333" s="17">
        <v>27.5</v>
      </c>
      <c r="M333" s="17">
        <v>73.099999999999994</v>
      </c>
      <c r="N333" s="19">
        <v>1011.5</v>
      </c>
      <c r="O333" s="17">
        <v>253</v>
      </c>
      <c r="P333" s="16">
        <v>3.43</v>
      </c>
      <c r="Q333" s="16">
        <v>115.58</v>
      </c>
      <c r="R333" s="18">
        <v>0</v>
      </c>
      <c r="S333">
        <v>1</v>
      </c>
    </row>
    <row r="334" spans="1:19">
      <c r="A334" s="1">
        <v>11</v>
      </c>
      <c r="B334" s="2">
        <v>0.375</v>
      </c>
      <c r="C334" s="17">
        <v>26</v>
      </c>
      <c r="D334" s="16">
        <v>16.96</v>
      </c>
      <c r="E334" s="16">
        <v>0.24</v>
      </c>
      <c r="F334" s="16">
        <v>3.35</v>
      </c>
      <c r="G334" s="16">
        <v>3.95</v>
      </c>
      <c r="H334" s="16">
        <v>7.3</v>
      </c>
      <c r="I334" s="16">
        <v>4.22</v>
      </c>
      <c r="J334" s="16">
        <v>26</v>
      </c>
      <c r="K334" s="16">
        <v>8</v>
      </c>
      <c r="L334" s="17">
        <v>28.2</v>
      </c>
      <c r="M334" s="17">
        <v>68.2</v>
      </c>
      <c r="N334" s="19">
        <v>1011.9</v>
      </c>
      <c r="O334" s="17">
        <v>448</v>
      </c>
      <c r="P334" s="16">
        <v>3.18</v>
      </c>
      <c r="Q334" s="16">
        <v>103.5</v>
      </c>
      <c r="R334" s="18">
        <v>0</v>
      </c>
      <c r="S334">
        <v>1</v>
      </c>
    </row>
    <row r="335" spans="1:19">
      <c r="A335" s="1">
        <v>11</v>
      </c>
      <c r="B335" s="2">
        <v>0.41666666666666702</v>
      </c>
      <c r="C335" s="17">
        <v>26</v>
      </c>
      <c r="D335" s="16">
        <v>20.99</v>
      </c>
      <c r="E335" s="16">
        <v>0.25</v>
      </c>
      <c r="F335" s="16">
        <v>2.9</v>
      </c>
      <c r="G335" s="16">
        <v>3.82</v>
      </c>
      <c r="H335" s="16">
        <v>6.72</v>
      </c>
      <c r="I335" s="16">
        <v>4.4000000000000004</v>
      </c>
      <c r="J335" s="16">
        <v>24</v>
      </c>
      <c r="K335" s="16">
        <v>6</v>
      </c>
      <c r="L335" s="17">
        <v>29.4</v>
      </c>
      <c r="M335" s="17">
        <v>61.9</v>
      </c>
      <c r="N335" s="19">
        <v>1011.9</v>
      </c>
      <c r="O335" s="17">
        <v>460</v>
      </c>
      <c r="P335" s="16">
        <v>3.72</v>
      </c>
      <c r="Q335" s="16">
        <v>95.83</v>
      </c>
      <c r="R335" s="18">
        <v>0</v>
      </c>
      <c r="S335">
        <v>1</v>
      </c>
    </row>
    <row r="336" spans="1:19">
      <c r="A336" s="1">
        <v>11</v>
      </c>
      <c r="B336" s="2">
        <v>0.45833333333333298</v>
      </c>
      <c r="C336" s="17">
        <v>26.1</v>
      </c>
      <c r="D336" s="16">
        <v>22.51</v>
      </c>
      <c r="E336" s="16">
        <v>0.21</v>
      </c>
      <c r="F336" s="16">
        <v>2.4</v>
      </c>
      <c r="G336" s="16">
        <v>2.73</v>
      </c>
      <c r="H336" s="16">
        <v>5.14</v>
      </c>
      <c r="I336" s="16">
        <v>4.24</v>
      </c>
      <c r="J336" s="16">
        <v>28</v>
      </c>
      <c r="K336" s="16">
        <v>3</v>
      </c>
      <c r="L336" s="17">
        <v>30.5</v>
      </c>
      <c r="M336" s="17">
        <v>54.8</v>
      </c>
      <c r="N336" s="19">
        <v>1011.5</v>
      </c>
      <c r="O336" s="17">
        <v>1042</v>
      </c>
      <c r="P336" s="16">
        <v>4.76</v>
      </c>
      <c r="Q336" s="16">
        <v>70.33</v>
      </c>
      <c r="R336" s="18">
        <v>0</v>
      </c>
      <c r="S336">
        <v>1</v>
      </c>
    </row>
    <row r="337" spans="1:19">
      <c r="A337" s="1">
        <v>11</v>
      </c>
      <c r="B337" s="2">
        <v>0.5</v>
      </c>
      <c r="C337" s="17">
        <v>26.1</v>
      </c>
      <c r="D337" s="16">
        <v>21.99</v>
      </c>
      <c r="E337" s="16">
        <v>0.2</v>
      </c>
      <c r="F337" s="16">
        <v>2.14</v>
      </c>
      <c r="G337" s="16">
        <v>2.12</v>
      </c>
      <c r="H337" s="16">
        <v>4.26</v>
      </c>
      <c r="I337" s="16">
        <v>4.18</v>
      </c>
      <c r="J337" s="16">
        <v>21</v>
      </c>
      <c r="K337" s="16">
        <v>6</v>
      </c>
      <c r="L337" s="17">
        <v>30.5</v>
      </c>
      <c r="M337" s="17">
        <v>54.4</v>
      </c>
      <c r="N337" s="19">
        <v>1010.8</v>
      </c>
      <c r="O337" s="17">
        <v>1031</v>
      </c>
      <c r="P337" s="16">
        <v>4.96</v>
      </c>
      <c r="Q337" s="16">
        <v>66.11</v>
      </c>
      <c r="R337" s="18">
        <v>0</v>
      </c>
      <c r="S337">
        <v>1</v>
      </c>
    </row>
    <row r="338" spans="1:19">
      <c r="A338" s="1">
        <v>11</v>
      </c>
      <c r="B338" s="2">
        <v>0.54166666666666696</v>
      </c>
      <c r="C338" s="17">
        <v>25.8</v>
      </c>
      <c r="D338" s="16">
        <v>20.85</v>
      </c>
      <c r="E338" s="16">
        <v>0.21</v>
      </c>
      <c r="F338" s="16">
        <v>2.04</v>
      </c>
      <c r="G338" s="16">
        <v>1.85</v>
      </c>
      <c r="H338" s="16">
        <v>3.9</v>
      </c>
      <c r="I338" s="16">
        <v>4.18</v>
      </c>
      <c r="J338" s="16">
        <v>21</v>
      </c>
      <c r="K338" s="16">
        <v>7</v>
      </c>
      <c r="L338" s="17">
        <v>30.6</v>
      </c>
      <c r="M338" s="17">
        <v>53.1</v>
      </c>
      <c r="N338" s="19">
        <v>1010</v>
      </c>
      <c r="O338" s="17">
        <v>616</v>
      </c>
      <c r="P338" s="16">
        <v>5.28</v>
      </c>
      <c r="Q338" s="16">
        <v>62.16</v>
      </c>
      <c r="R338" s="18">
        <v>0</v>
      </c>
      <c r="S338">
        <v>1</v>
      </c>
    </row>
    <row r="339" spans="1:19">
      <c r="A339" s="1">
        <v>11</v>
      </c>
      <c r="B339" s="2">
        <v>0.58333333333333304</v>
      </c>
      <c r="C339" s="17">
        <v>25.7</v>
      </c>
      <c r="D339" s="16">
        <v>21.54</v>
      </c>
      <c r="E339" s="16">
        <v>0.22</v>
      </c>
      <c r="F339" s="16">
        <v>2.5099999999999998</v>
      </c>
      <c r="G339" s="16">
        <v>2.62</v>
      </c>
      <c r="H339" s="16">
        <v>5.12</v>
      </c>
      <c r="I339" s="16">
        <v>4.59</v>
      </c>
      <c r="J339" s="16">
        <v>27</v>
      </c>
      <c r="K339" s="16">
        <v>10</v>
      </c>
      <c r="L339" s="17">
        <v>30.4</v>
      </c>
      <c r="M339" s="17">
        <v>54</v>
      </c>
      <c r="N339" s="19">
        <v>1009</v>
      </c>
      <c r="O339" s="17">
        <v>327</v>
      </c>
      <c r="P339" s="16">
        <v>5.68</v>
      </c>
      <c r="Q339" s="16">
        <v>66.55</v>
      </c>
      <c r="R339" s="18">
        <v>0</v>
      </c>
      <c r="S339">
        <v>1</v>
      </c>
    </row>
    <row r="340" spans="1:19">
      <c r="A340" s="1">
        <v>11</v>
      </c>
      <c r="B340" s="2">
        <v>0.625</v>
      </c>
      <c r="C340" s="17">
        <v>26</v>
      </c>
      <c r="D340" s="16">
        <v>21.67</v>
      </c>
      <c r="E340" s="16">
        <v>0.18</v>
      </c>
      <c r="F340" s="16">
        <v>2.21</v>
      </c>
      <c r="G340" s="16">
        <v>1.78</v>
      </c>
      <c r="H340" s="16">
        <v>3.99</v>
      </c>
      <c r="I340" s="16">
        <v>4.22</v>
      </c>
      <c r="J340" s="16">
        <v>21</v>
      </c>
      <c r="K340" s="16">
        <v>6</v>
      </c>
      <c r="L340" s="17">
        <v>30.1</v>
      </c>
      <c r="M340" s="17">
        <v>53.8</v>
      </c>
      <c r="N340" s="19">
        <v>1008.2</v>
      </c>
      <c r="O340" s="17">
        <v>229</v>
      </c>
      <c r="P340" s="16">
        <v>5.74</v>
      </c>
      <c r="Q340" s="16">
        <v>59.04</v>
      </c>
      <c r="R340" s="18">
        <v>0</v>
      </c>
      <c r="S340">
        <v>1</v>
      </c>
    </row>
    <row r="341" spans="1:19">
      <c r="A341" s="1">
        <v>11</v>
      </c>
      <c r="B341" s="2">
        <v>0.66666666666666696</v>
      </c>
      <c r="C341" s="17">
        <v>26.3</v>
      </c>
      <c r="D341" s="16">
        <v>22.5</v>
      </c>
      <c r="E341" s="16">
        <v>0.19</v>
      </c>
      <c r="F341" s="16">
        <v>2.04</v>
      </c>
      <c r="G341" s="16">
        <v>2.17</v>
      </c>
      <c r="H341" s="16">
        <v>4.22</v>
      </c>
      <c r="I341" s="16">
        <v>4.1399999999999997</v>
      </c>
      <c r="J341" s="16">
        <v>20</v>
      </c>
      <c r="K341" s="16">
        <v>4</v>
      </c>
      <c r="L341" s="17">
        <v>30</v>
      </c>
      <c r="M341" s="17">
        <v>54</v>
      </c>
      <c r="N341" s="19">
        <v>1007.5</v>
      </c>
      <c r="O341" s="17">
        <v>406</v>
      </c>
      <c r="P341" s="16">
        <v>4.6500000000000004</v>
      </c>
      <c r="Q341" s="16">
        <v>46.6</v>
      </c>
      <c r="R341" s="18">
        <v>0</v>
      </c>
      <c r="S341">
        <v>1</v>
      </c>
    </row>
    <row r="342" spans="1:19">
      <c r="A342" s="1">
        <v>11</v>
      </c>
      <c r="B342" s="2">
        <v>0.70833333333333304</v>
      </c>
      <c r="C342" s="17">
        <v>26.1</v>
      </c>
      <c r="D342" s="16">
        <v>20.420000000000002</v>
      </c>
      <c r="E342" s="16">
        <v>0.22</v>
      </c>
      <c r="F342" s="16">
        <v>1.95</v>
      </c>
      <c r="G342" s="16">
        <v>2.4300000000000002</v>
      </c>
      <c r="H342" s="16">
        <v>4.38</v>
      </c>
      <c r="I342" s="16">
        <v>4.03</v>
      </c>
      <c r="J342" s="16">
        <v>25</v>
      </c>
      <c r="K342" s="16">
        <v>5</v>
      </c>
      <c r="L342" s="17">
        <v>29</v>
      </c>
      <c r="M342" s="17">
        <v>63.6</v>
      </c>
      <c r="N342" s="19">
        <v>1007.6</v>
      </c>
      <c r="O342" s="17">
        <v>170</v>
      </c>
      <c r="P342" s="16">
        <v>4.16</v>
      </c>
      <c r="Q342" s="16">
        <v>46.32</v>
      </c>
      <c r="R342" s="18">
        <v>0</v>
      </c>
      <c r="S342">
        <v>1</v>
      </c>
    </row>
    <row r="343" spans="1:19">
      <c r="A343" s="1">
        <v>11</v>
      </c>
      <c r="B343" s="2">
        <v>0.75</v>
      </c>
      <c r="C343" s="17">
        <v>25.9</v>
      </c>
      <c r="D343" s="16">
        <v>18.05</v>
      </c>
      <c r="E343" s="16">
        <v>0.3</v>
      </c>
      <c r="F343" s="16">
        <v>2.31</v>
      </c>
      <c r="G343" s="16">
        <v>3.68</v>
      </c>
      <c r="H343" s="16">
        <v>5.99</v>
      </c>
      <c r="I343" s="16">
        <v>4.05</v>
      </c>
      <c r="J343" s="16">
        <v>28</v>
      </c>
      <c r="K343" s="16">
        <v>9</v>
      </c>
      <c r="L343" s="17">
        <v>28</v>
      </c>
      <c r="M343" s="17">
        <v>68.900000000000006</v>
      </c>
      <c r="N343" s="19">
        <v>1008.1</v>
      </c>
      <c r="O343" s="17">
        <v>16</v>
      </c>
      <c r="P343" s="16">
        <v>3.7</v>
      </c>
      <c r="Q343" s="16">
        <v>48.06</v>
      </c>
      <c r="R343" s="18">
        <v>0</v>
      </c>
      <c r="S343">
        <v>1</v>
      </c>
    </row>
    <row r="344" spans="1:19">
      <c r="A344" s="1">
        <v>11</v>
      </c>
      <c r="B344" s="2">
        <v>0.79166666666666696</v>
      </c>
      <c r="C344" s="17">
        <v>26.1</v>
      </c>
      <c r="D344" s="16">
        <v>16.13</v>
      </c>
      <c r="E344" s="16">
        <v>0.27</v>
      </c>
      <c r="F344" s="16">
        <v>1.63</v>
      </c>
      <c r="G344" s="16">
        <v>5.23</v>
      </c>
      <c r="H344" s="16">
        <v>6.85</v>
      </c>
      <c r="I344" s="16">
        <v>4.26</v>
      </c>
      <c r="J344" s="16">
        <v>30</v>
      </c>
      <c r="K344" s="16">
        <v>8</v>
      </c>
      <c r="L344" s="17">
        <v>27.8</v>
      </c>
      <c r="M344" s="17">
        <v>69</v>
      </c>
      <c r="N344" s="19">
        <v>1009.1</v>
      </c>
      <c r="O344" s="17">
        <v>2</v>
      </c>
      <c r="P344" s="16">
        <v>2.72</v>
      </c>
      <c r="Q344" s="16">
        <v>53.62</v>
      </c>
      <c r="R344" s="18">
        <v>0</v>
      </c>
      <c r="S344">
        <v>1</v>
      </c>
    </row>
    <row r="345" spans="1:19">
      <c r="A345" s="1">
        <v>11</v>
      </c>
      <c r="B345" s="2">
        <v>0.83333333333333304</v>
      </c>
      <c r="C345" s="17">
        <v>26.2</v>
      </c>
      <c r="D345" s="16">
        <v>16.739999999999998</v>
      </c>
      <c r="E345" s="16">
        <v>0.26</v>
      </c>
      <c r="F345" s="16">
        <v>1.55</v>
      </c>
      <c r="G345" s="16">
        <v>4.7699999999999996</v>
      </c>
      <c r="H345" s="16">
        <v>6.33</v>
      </c>
      <c r="I345" s="16">
        <v>4.45</v>
      </c>
      <c r="J345" s="16">
        <v>29</v>
      </c>
      <c r="K345" s="16">
        <v>12</v>
      </c>
      <c r="L345" s="17">
        <v>27.7</v>
      </c>
      <c r="M345" s="17">
        <v>71.2</v>
      </c>
      <c r="N345" s="19">
        <v>1009.8</v>
      </c>
      <c r="O345" s="17">
        <v>2</v>
      </c>
      <c r="P345" s="16">
        <v>2.98</v>
      </c>
      <c r="Q345" s="16">
        <v>56.12</v>
      </c>
      <c r="R345" s="18">
        <v>0</v>
      </c>
      <c r="S345">
        <v>1</v>
      </c>
    </row>
    <row r="346" spans="1:19">
      <c r="A346" s="1">
        <v>11</v>
      </c>
      <c r="B346" s="2">
        <v>0.875</v>
      </c>
      <c r="C346" s="17">
        <v>26.1</v>
      </c>
      <c r="D346" s="16">
        <v>19.91</v>
      </c>
      <c r="E346" s="16">
        <v>0.22</v>
      </c>
      <c r="F346" s="16">
        <v>1.25</v>
      </c>
      <c r="G346" s="16">
        <v>3.37</v>
      </c>
      <c r="H346" s="16">
        <v>4.62</v>
      </c>
      <c r="I346" s="16">
        <v>4.18</v>
      </c>
      <c r="J346" s="16">
        <v>27</v>
      </c>
      <c r="K346" s="16">
        <v>7</v>
      </c>
      <c r="L346" s="17">
        <v>27.5</v>
      </c>
      <c r="M346" s="17">
        <v>72.3</v>
      </c>
      <c r="N346" s="19">
        <v>1010.2</v>
      </c>
      <c r="O346" s="17">
        <v>2</v>
      </c>
      <c r="P346" s="16">
        <v>2.93</v>
      </c>
      <c r="Q346" s="16">
        <v>59.84</v>
      </c>
      <c r="R346" s="18">
        <v>0</v>
      </c>
      <c r="S346">
        <v>1</v>
      </c>
    </row>
    <row r="347" spans="1:19">
      <c r="A347" s="1">
        <v>11</v>
      </c>
      <c r="B347" s="2">
        <v>0.91666666666666696</v>
      </c>
      <c r="C347" s="17">
        <v>26.3</v>
      </c>
      <c r="D347" s="16">
        <v>20.47</v>
      </c>
      <c r="E347" s="16">
        <v>0.2</v>
      </c>
      <c r="F347" s="16">
        <v>1.1599999999999999</v>
      </c>
      <c r="G347" s="16">
        <v>2.31</v>
      </c>
      <c r="H347" s="16">
        <v>3.47</v>
      </c>
      <c r="I347" s="16">
        <v>4.3499999999999996</v>
      </c>
      <c r="J347" s="16">
        <v>31</v>
      </c>
      <c r="K347" s="16">
        <v>6</v>
      </c>
      <c r="L347" s="17">
        <v>27.4</v>
      </c>
      <c r="M347" s="17">
        <v>71.099999999999994</v>
      </c>
      <c r="N347" s="19">
        <v>1010.4</v>
      </c>
      <c r="O347" s="17">
        <v>2</v>
      </c>
      <c r="P347" s="16">
        <v>2.84</v>
      </c>
      <c r="Q347" s="16">
        <v>55.82</v>
      </c>
      <c r="R347" s="18">
        <v>0</v>
      </c>
      <c r="S347">
        <v>1</v>
      </c>
    </row>
    <row r="348" spans="1:19">
      <c r="A348" s="1">
        <v>11</v>
      </c>
      <c r="B348" s="2">
        <v>0.95833333333333304</v>
      </c>
      <c r="C348" s="17">
        <v>26.3</v>
      </c>
      <c r="D348" s="16">
        <v>20.91</v>
      </c>
      <c r="E348" s="16">
        <v>0.18</v>
      </c>
      <c r="F348" s="16">
        <v>1.1200000000000001</v>
      </c>
      <c r="G348" s="16">
        <v>1.69</v>
      </c>
      <c r="H348" s="16">
        <v>2.81</v>
      </c>
      <c r="I348" s="16">
        <v>4.4000000000000004</v>
      </c>
      <c r="J348" s="16">
        <v>23</v>
      </c>
      <c r="K348" s="16">
        <v>8</v>
      </c>
      <c r="L348" s="17">
        <v>27.2</v>
      </c>
      <c r="M348" s="17">
        <v>71.3</v>
      </c>
      <c r="N348" s="19">
        <v>1010.3</v>
      </c>
      <c r="O348" s="17">
        <v>2</v>
      </c>
      <c r="P348" s="16">
        <v>3.05</v>
      </c>
      <c r="Q348" s="16">
        <v>57</v>
      </c>
      <c r="R348" s="18">
        <v>0</v>
      </c>
      <c r="S348">
        <v>1</v>
      </c>
    </row>
    <row r="350" spans="1:19">
      <c r="A350" s="163" t="s">
        <v>39</v>
      </c>
      <c r="B350" s="164"/>
      <c r="C350" s="17">
        <v>0</v>
      </c>
      <c r="D350" s="17">
        <v>0</v>
      </c>
      <c r="E350" s="17">
        <v>0</v>
      </c>
      <c r="F350" s="17">
        <v>0</v>
      </c>
      <c r="G350" s="17">
        <v>0</v>
      </c>
      <c r="H350" s="17">
        <v>0</v>
      </c>
      <c r="I350" s="17">
        <v>0</v>
      </c>
      <c r="J350" s="17">
        <v>0</v>
      </c>
      <c r="K350" s="17">
        <v>0</v>
      </c>
      <c r="L350" s="17">
        <v>0</v>
      </c>
      <c r="M350" s="17">
        <v>0</v>
      </c>
      <c r="N350" s="17">
        <v>0</v>
      </c>
      <c r="O350" s="17">
        <v>0</v>
      </c>
      <c r="P350" s="17">
        <v>0</v>
      </c>
      <c r="Q350" s="17">
        <v>0</v>
      </c>
      <c r="R350" s="17">
        <v>0</v>
      </c>
    </row>
    <row r="351" spans="1:19">
      <c r="A351" s="159" t="s">
        <v>2</v>
      </c>
      <c r="B351" s="160"/>
      <c r="C351" s="17">
        <v>0</v>
      </c>
      <c r="D351" s="17">
        <v>0</v>
      </c>
      <c r="E351" s="17">
        <v>0</v>
      </c>
      <c r="F351" s="17">
        <v>0</v>
      </c>
      <c r="G351" s="17">
        <v>0</v>
      </c>
      <c r="H351" s="17">
        <v>0</v>
      </c>
      <c r="I351" s="17">
        <v>0</v>
      </c>
      <c r="J351" s="17">
        <v>0</v>
      </c>
      <c r="K351" s="17">
        <v>0</v>
      </c>
      <c r="L351" s="17">
        <v>0</v>
      </c>
      <c r="M351" s="17">
        <v>0</v>
      </c>
      <c r="N351" s="17">
        <v>0</v>
      </c>
      <c r="O351" s="17">
        <v>0</v>
      </c>
      <c r="P351" s="17">
        <v>0</v>
      </c>
      <c r="Q351" s="17">
        <v>0</v>
      </c>
      <c r="R351" s="17">
        <v>0</v>
      </c>
    </row>
    <row r="352" spans="1:19">
      <c r="A352" s="153" t="s">
        <v>3</v>
      </c>
      <c r="B352" s="154"/>
      <c r="C352" s="17">
        <v>0</v>
      </c>
      <c r="D352" s="17">
        <v>0</v>
      </c>
      <c r="E352" s="17">
        <v>0</v>
      </c>
      <c r="F352" s="17">
        <v>0</v>
      </c>
      <c r="G352" s="17">
        <v>0</v>
      </c>
      <c r="H352" s="17">
        <v>0</v>
      </c>
      <c r="I352" s="17">
        <v>0</v>
      </c>
      <c r="J352" s="17">
        <v>0</v>
      </c>
      <c r="K352" s="17">
        <v>0</v>
      </c>
      <c r="L352" s="17">
        <v>0</v>
      </c>
      <c r="M352" s="17">
        <v>0</v>
      </c>
      <c r="N352" s="17">
        <v>0</v>
      </c>
      <c r="O352" s="17">
        <v>0</v>
      </c>
      <c r="P352" s="17">
        <v>0</v>
      </c>
      <c r="Q352" s="17">
        <v>0</v>
      </c>
      <c r="R352" s="17">
        <v>0</v>
      </c>
    </row>
    <row r="353" spans="1:19">
      <c r="A353" s="161" t="s">
        <v>4</v>
      </c>
      <c r="B353" s="162"/>
      <c r="C353" s="17">
        <v>0</v>
      </c>
      <c r="D353" s="17">
        <v>0</v>
      </c>
      <c r="E353" s="17">
        <v>0</v>
      </c>
      <c r="F353" s="17">
        <v>0</v>
      </c>
      <c r="G353" s="17">
        <v>0</v>
      </c>
      <c r="H353" s="17">
        <v>0</v>
      </c>
      <c r="I353" s="17">
        <v>0</v>
      </c>
      <c r="J353" s="17">
        <v>0</v>
      </c>
      <c r="K353" s="17">
        <v>0</v>
      </c>
      <c r="L353" s="17">
        <v>0</v>
      </c>
      <c r="M353" s="17">
        <v>0</v>
      </c>
      <c r="N353" s="17">
        <v>0</v>
      </c>
      <c r="O353" s="17">
        <v>0</v>
      </c>
      <c r="P353" s="17">
        <v>0</v>
      </c>
      <c r="Q353" s="17">
        <v>0</v>
      </c>
      <c r="R353" s="17">
        <v>0</v>
      </c>
    </row>
    <row r="354" spans="1:19">
      <c r="A354" s="155" t="s">
        <v>27</v>
      </c>
      <c r="B354" s="156"/>
      <c r="C354" s="20">
        <f t="shared" ref="C354:R354" si="10">24-C350-C351-C352-C353</f>
        <v>24</v>
      </c>
      <c r="D354" s="20">
        <f t="shared" si="10"/>
        <v>24</v>
      </c>
      <c r="E354" s="20">
        <f t="shared" si="10"/>
        <v>24</v>
      </c>
      <c r="F354" s="20">
        <f t="shared" si="10"/>
        <v>24</v>
      </c>
      <c r="G354" s="20">
        <f t="shared" si="10"/>
        <v>24</v>
      </c>
      <c r="H354" s="20">
        <f t="shared" si="10"/>
        <v>24</v>
      </c>
      <c r="I354" s="20">
        <f t="shared" si="10"/>
        <v>24</v>
      </c>
      <c r="J354" s="20">
        <f t="shared" si="10"/>
        <v>24</v>
      </c>
      <c r="K354" s="20">
        <f t="shared" si="10"/>
        <v>24</v>
      </c>
      <c r="L354" s="20">
        <f t="shared" si="10"/>
        <v>24</v>
      </c>
      <c r="M354" s="20">
        <f t="shared" si="10"/>
        <v>24</v>
      </c>
      <c r="N354" s="20">
        <f t="shared" si="10"/>
        <v>24</v>
      </c>
      <c r="O354" s="20">
        <f t="shared" si="10"/>
        <v>24</v>
      </c>
      <c r="P354" s="20">
        <f t="shared" si="10"/>
        <v>24</v>
      </c>
      <c r="Q354" s="20">
        <f t="shared" si="10"/>
        <v>24</v>
      </c>
      <c r="R354" s="20">
        <f t="shared" si="10"/>
        <v>24</v>
      </c>
    </row>
    <row r="355" spans="1:19">
      <c r="A355" s="157" t="s">
        <v>28</v>
      </c>
      <c r="B355" s="158"/>
      <c r="C355" s="21">
        <f>C354/(SUM(S325:S348))</f>
        <v>1</v>
      </c>
      <c r="D355" s="21">
        <f>D354/(SUM(S325:S348))</f>
        <v>1</v>
      </c>
      <c r="E355" s="21">
        <f>E354/(SUM(S325:S348))</f>
        <v>1</v>
      </c>
      <c r="F355" s="21">
        <f>F354/(SUM(S325:S348))</f>
        <v>1</v>
      </c>
      <c r="G355" s="21">
        <f>G354/(SUM(S325:S348))</f>
        <v>1</v>
      </c>
      <c r="H355" s="21">
        <f>H354/(SUM(S325:S348))</f>
        <v>1</v>
      </c>
      <c r="I355" s="21">
        <f>I354/(SUM(S325:S348))</f>
        <v>1</v>
      </c>
      <c r="J355" s="21">
        <f>J354/(SUM(S325:S348))</f>
        <v>1</v>
      </c>
      <c r="K355" s="21">
        <f>K354/(SUM(S325:S348))</f>
        <v>1</v>
      </c>
      <c r="L355" s="21">
        <f>L354/(SUM(S325:S348))</f>
        <v>1</v>
      </c>
      <c r="M355" s="21">
        <f>M354/(SUM(S325:S348))</f>
        <v>1</v>
      </c>
      <c r="N355" s="21">
        <f>N354/(SUM(S325:S348))</f>
        <v>1</v>
      </c>
      <c r="O355" s="21">
        <f>O354/(SUM(S325:S348))</f>
        <v>1</v>
      </c>
      <c r="P355" s="21">
        <f>P354/(SUM(S325:S348))</f>
        <v>1</v>
      </c>
      <c r="Q355" s="21">
        <f>Q354/(SUM(S325:S348))</f>
        <v>1</v>
      </c>
      <c r="R355" s="21">
        <f>R354/(SUM(S325:S348))</f>
        <v>1</v>
      </c>
    </row>
    <row r="357" spans="1:19">
      <c r="A357" s="1">
        <v>12</v>
      </c>
      <c r="B357" s="2">
        <v>0</v>
      </c>
      <c r="C357" s="17">
        <v>26.2</v>
      </c>
      <c r="D357" s="16">
        <v>22.16</v>
      </c>
      <c r="E357" s="16">
        <v>0.16</v>
      </c>
      <c r="F357" s="16">
        <v>0.97</v>
      </c>
      <c r="G357" s="16">
        <v>1.32</v>
      </c>
      <c r="H357" s="16">
        <v>2.29</v>
      </c>
      <c r="I357" s="16">
        <v>4.33</v>
      </c>
      <c r="J357" s="16">
        <v>24</v>
      </c>
      <c r="K357" s="16">
        <v>8</v>
      </c>
      <c r="L357" s="17">
        <v>27.1</v>
      </c>
      <c r="M357" s="17">
        <v>71</v>
      </c>
      <c r="N357" s="19">
        <v>1009.8</v>
      </c>
      <c r="O357" s="17">
        <v>3</v>
      </c>
      <c r="P357" s="17">
        <v>3.21</v>
      </c>
      <c r="Q357" s="16">
        <v>53.78</v>
      </c>
      <c r="R357" s="18">
        <v>0</v>
      </c>
      <c r="S357">
        <v>1</v>
      </c>
    </row>
    <row r="358" spans="1:19">
      <c r="A358" s="1">
        <v>12</v>
      </c>
      <c r="B358" s="2">
        <v>4.1666666666666664E-2</v>
      </c>
      <c r="C358" s="17">
        <v>26.2</v>
      </c>
      <c r="D358" s="16">
        <v>22.91</v>
      </c>
      <c r="E358" s="16">
        <v>0.13</v>
      </c>
      <c r="F358" s="16">
        <v>1.19</v>
      </c>
      <c r="G358" s="16">
        <v>1.03</v>
      </c>
      <c r="H358" s="16">
        <v>2.2200000000000002</v>
      </c>
      <c r="I358" s="16">
        <v>4.1900000000000004</v>
      </c>
      <c r="J358" s="16">
        <v>29</v>
      </c>
      <c r="K358" s="16">
        <v>7</v>
      </c>
      <c r="L358" s="17">
        <v>27.1</v>
      </c>
      <c r="M358" s="17">
        <v>70.7</v>
      </c>
      <c r="N358" s="19">
        <v>1009.2</v>
      </c>
      <c r="O358" s="17">
        <v>2</v>
      </c>
      <c r="P358" s="17">
        <v>3.11</v>
      </c>
      <c r="Q358" s="16">
        <v>55.23</v>
      </c>
      <c r="R358" s="18">
        <v>0</v>
      </c>
      <c r="S358">
        <v>1</v>
      </c>
    </row>
    <row r="359" spans="1:19">
      <c r="A359" s="1">
        <v>12</v>
      </c>
      <c r="B359" s="2">
        <v>8.3333333333333301E-2</v>
      </c>
      <c r="C359" s="17">
        <v>26.1</v>
      </c>
      <c r="D359" s="16">
        <v>24.74</v>
      </c>
      <c r="E359" s="16">
        <v>0.11</v>
      </c>
      <c r="F359" s="16">
        <v>1</v>
      </c>
      <c r="G359" s="16">
        <v>0.45</v>
      </c>
      <c r="H359" s="16">
        <v>1.44</v>
      </c>
      <c r="I359" s="16">
        <v>3.94</v>
      </c>
      <c r="J359" s="16">
        <v>29</v>
      </c>
      <c r="K359" s="16">
        <v>6</v>
      </c>
      <c r="L359" s="17">
        <v>27</v>
      </c>
      <c r="M359" s="17">
        <v>70.8</v>
      </c>
      <c r="N359" s="19">
        <v>1008.7</v>
      </c>
      <c r="O359" s="17">
        <v>3</v>
      </c>
      <c r="P359" s="17">
        <v>3.68</v>
      </c>
      <c r="Q359" s="16">
        <v>58.89</v>
      </c>
      <c r="R359" s="18">
        <v>0</v>
      </c>
      <c r="S359">
        <v>1</v>
      </c>
    </row>
    <row r="360" spans="1:19">
      <c r="A360" s="1">
        <v>12</v>
      </c>
      <c r="B360" s="2">
        <v>0.125</v>
      </c>
      <c r="C360" s="17">
        <v>26.1</v>
      </c>
      <c r="D360" s="16">
        <v>25.87</v>
      </c>
      <c r="E360" s="16">
        <v>0.1</v>
      </c>
      <c r="F360" s="16">
        <v>1.01</v>
      </c>
      <c r="G360" s="16">
        <v>0.33</v>
      </c>
      <c r="H360" s="16">
        <v>1.34</v>
      </c>
      <c r="I360" s="16">
        <v>4</v>
      </c>
      <c r="J360" s="16">
        <v>23</v>
      </c>
      <c r="K360" s="16">
        <v>9</v>
      </c>
      <c r="L360" s="17">
        <v>26.9</v>
      </c>
      <c r="M360" s="17">
        <v>71.5</v>
      </c>
      <c r="N360" s="19">
        <v>1008.5</v>
      </c>
      <c r="O360" s="17">
        <v>3</v>
      </c>
      <c r="P360" s="17">
        <v>3.65</v>
      </c>
      <c r="Q360" s="16">
        <v>67.87</v>
      </c>
      <c r="R360" s="18">
        <v>0</v>
      </c>
      <c r="S360">
        <v>1</v>
      </c>
    </row>
    <row r="361" spans="1:19">
      <c r="A361" s="1">
        <v>12</v>
      </c>
      <c r="B361" s="2">
        <v>0.16666666666666699</v>
      </c>
      <c r="C361" s="17">
        <v>26.3</v>
      </c>
      <c r="D361" s="16">
        <v>26.77</v>
      </c>
      <c r="E361" s="16">
        <v>0.09</v>
      </c>
      <c r="F361" s="16">
        <v>0.91</v>
      </c>
      <c r="G361" s="16">
        <v>0.3</v>
      </c>
      <c r="H361" s="16">
        <v>1.21</v>
      </c>
      <c r="I361" s="16">
        <v>3.86</v>
      </c>
      <c r="J361" s="16">
        <v>25</v>
      </c>
      <c r="K361" s="16">
        <v>8</v>
      </c>
      <c r="L361" s="17">
        <v>26.9</v>
      </c>
      <c r="M361" s="17">
        <v>69.3</v>
      </c>
      <c r="N361" s="19">
        <v>1008.6</v>
      </c>
      <c r="O361" s="17">
        <v>3</v>
      </c>
      <c r="P361" s="17">
        <v>3.07</v>
      </c>
      <c r="Q361" s="16">
        <v>70.77</v>
      </c>
      <c r="R361" s="18">
        <v>0</v>
      </c>
      <c r="S361">
        <v>1</v>
      </c>
    </row>
    <row r="362" spans="1:19">
      <c r="A362" s="1">
        <v>12</v>
      </c>
      <c r="B362" s="2">
        <v>0.20833333333333301</v>
      </c>
      <c r="C362" s="17">
        <v>26.2</v>
      </c>
      <c r="D362" s="16">
        <v>26.44</v>
      </c>
      <c r="E362" s="16">
        <v>0.1</v>
      </c>
      <c r="F362" s="16">
        <v>1.1000000000000001</v>
      </c>
      <c r="G362" s="16">
        <v>0.51</v>
      </c>
      <c r="H362" s="16">
        <v>1.61</v>
      </c>
      <c r="I362" s="16">
        <v>4.1399999999999997</v>
      </c>
      <c r="J362" s="16">
        <v>19</v>
      </c>
      <c r="K362" s="16">
        <v>8</v>
      </c>
      <c r="L362" s="17">
        <v>26.1</v>
      </c>
      <c r="M362" s="17">
        <v>75.3</v>
      </c>
      <c r="N362" s="19">
        <v>1009.1</v>
      </c>
      <c r="O362" s="17">
        <v>3</v>
      </c>
      <c r="P362" s="17">
        <v>3.7</v>
      </c>
      <c r="Q362" s="16">
        <v>90.36</v>
      </c>
      <c r="R362" s="18">
        <v>0.2</v>
      </c>
      <c r="S362">
        <v>1</v>
      </c>
    </row>
    <row r="363" spans="1:19">
      <c r="A363" s="1">
        <v>12</v>
      </c>
      <c r="B363" s="2">
        <v>0.25</v>
      </c>
      <c r="C363" s="17">
        <v>26.5</v>
      </c>
      <c r="D363" s="16">
        <v>20.34</v>
      </c>
      <c r="E363" s="16">
        <v>0.14000000000000001</v>
      </c>
      <c r="F363" s="16">
        <v>1.28</v>
      </c>
      <c r="G363" s="16">
        <v>2.1800000000000002</v>
      </c>
      <c r="H363" s="16">
        <v>3.46</v>
      </c>
      <c r="I363" s="16">
        <v>4.24</v>
      </c>
      <c r="J363" s="16">
        <v>18</v>
      </c>
      <c r="K363" s="16">
        <v>9</v>
      </c>
      <c r="L363" s="17">
        <v>24.9</v>
      </c>
      <c r="M363" s="17">
        <v>85.3</v>
      </c>
      <c r="N363" s="19">
        <v>1010.1</v>
      </c>
      <c r="O363" s="17">
        <v>25</v>
      </c>
      <c r="P363" s="17">
        <v>2.91</v>
      </c>
      <c r="Q363" s="16">
        <v>112.86</v>
      </c>
      <c r="R363" s="18">
        <v>0</v>
      </c>
      <c r="S363">
        <v>1</v>
      </c>
    </row>
    <row r="364" spans="1:19">
      <c r="A364" s="1">
        <v>12</v>
      </c>
      <c r="B364" s="2">
        <v>0.29166666666666702</v>
      </c>
      <c r="C364" s="17">
        <v>26.7</v>
      </c>
      <c r="D364" s="16">
        <v>11.98</v>
      </c>
      <c r="E364" s="16">
        <v>0.22</v>
      </c>
      <c r="F364" s="16">
        <v>3.75</v>
      </c>
      <c r="G364" s="16">
        <v>7.69</v>
      </c>
      <c r="H364" s="16">
        <v>11.43</v>
      </c>
      <c r="I364" s="16">
        <v>5.2</v>
      </c>
      <c r="J364" s="16">
        <v>27</v>
      </c>
      <c r="K364" s="16">
        <v>10</v>
      </c>
      <c r="L364" s="17">
        <v>24.6</v>
      </c>
      <c r="M364" s="17">
        <v>83.7</v>
      </c>
      <c r="N364" s="19">
        <v>1011.2</v>
      </c>
      <c r="O364" s="17">
        <v>94</v>
      </c>
      <c r="P364" s="17">
        <v>2.95</v>
      </c>
      <c r="Q364" s="16">
        <v>126.03</v>
      </c>
      <c r="R364" s="18">
        <v>0</v>
      </c>
      <c r="S364">
        <v>1</v>
      </c>
    </row>
    <row r="365" spans="1:19">
      <c r="A365" s="1">
        <v>12</v>
      </c>
      <c r="B365" s="2">
        <v>0.33333333333333298</v>
      </c>
      <c r="C365" s="17">
        <v>26.2</v>
      </c>
      <c r="D365" s="16">
        <v>18.02</v>
      </c>
      <c r="E365" s="16">
        <v>0.18</v>
      </c>
      <c r="F365" s="16">
        <v>3.78</v>
      </c>
      <c r="G365" s="16">
        <v>6.1</v>
      </c>
      <c r="H365" s="16">
        <v>9.8699999999999992</v>
      </c>
      <c r="I365" s="16">
        <v>3.65</v>
      </c>
      <c r="J365" s="16">
        <v>26</v>
      </c>
      <c r="K365" s="16">
        <v>5</v>
      </c>
      <c r="L365" s="17">
        <v>25.7</v>
      </c>
      <c r="M365" s="17">
        <v>75</v>
      </c>
      <c r="N365" s="19">
        <v>1012.1</v>
      </c>
      <c r="O365" s="17">
        <v>265</v>
      </c>
      <c r="P365" s="16">
        <v>3.45</v>
      </c>
      <c r="Q365" s="16">
        <v>119.72</v>
      </c>
      <c r="R365" s="18">
        <v>0</v>
      </c>
      <c r="S365">
        <v>1</v>
      </c>
    </row>
    <row r="366" spans="1:19">
      <c r="A366" s="1">
        <v>12</v>
      </c>
      <c r="B366" s="2">
        <v>0.375</v>
      </c>
      <c r="C366" s="17">
        <v>26</v>
      </c>
      <c r="D366" s="16">
        <v>25.83</v>
      </c>
      <c r="E366" s="16">
        <v>0.13</v>
      </c>
      <c r="F366" s="16">
        <v>2.68</v>
      </c>
      <c r="G366" s="16">
        <v>3.64</v>
      </c>
      <c r="H366" s="16">
        <v>6.33</v>
      </c>
      <c r="I366" s="16">
        <v>3.99</v>
      </c>
      <c r="J366" s="16">
        <v>26</v>
      </c>
      <c r="K366" s="16">
        <v>5</v>
      </c>
      <c r="L366" s="17">
        <v>27.5</v>
      </c>
      <c r="M366" s="17">
        <v>65.2</v>
      </c>
      <c r="N366" s="19">
        <v>1012.5</v>
      </c>
      <c r="O366" s="17">
        <v>517</v>
      </c>
      <c r="P366" s="16">
        <v>4.71</v>
      </c>
      <c r="Q366" s="16">
        <v>109.14</v>
      </c>
      <c r="R366" s="18">
        <v>0</v>
      </c>
      <c r="S366">
        <v>1</v>
      </c>
    </row>
    <row r="367" spans="1:19">
      <c r="A367" s="1">
        <v>12</v>
      </c>
      <c r="B367" s="2">
        <v>0.41666666666666702</v>
      </c>
      <c r="C367" s="17">
        <v>25.8</v>
      </c>
      <c r="D367" s="16">
        <v>29.16</v>
      </c>
      <c r="E367" s="16">
        <v>0.12</v>
      </c>
      <c r="F367" s="16">
        <v>1.85</v>
      </c>
      <c r="G367" s="16">
        <v>2.4500000000000002</v>
      </c>
      <c r="H367" s="16">
        <v>4.3</v>
      </c>
      <c r="I367" s="16">
        <v>4.26</v>
      </c>
      <c r="J367" s="16">
        <v>22</v>
      </c>
      <c r="K367" s="16">
        <v>4</v>
      </c>
      <c r="L367" s="17">
        <v>28.7</v>
      </c>
      <c r="M367" s="17">
        <v>58.2</v>
      </c>
      <c r="N367" s="19">
        <v>1012.3</v>
      </c>
      <c r="O367" s="17">
        <v>587</v>
      </c>
      <c r="P367" s="16">
        <v>4.6500000000000004</v>
      </c>
      <c r="Q367" s="16">
        <v>91.64</v>
      </c>
      <c r="R367" s="18">
        <v>0</v>
      </c>
      <c r="S367">
        <v>1</v>
      </c>
    </row>
    <row r="368" spans="1:19">
      <c r="A368" s="1">
        <v>12</v>
      </c>
      <c r="B368" s="2">
        <v>0.45833333333333298</v>
      </c>
      <c r="C368" s="17">
        <v>25.9</v>
      </c>
      <c r="D368" s="16">
        <v>30.36</v>
      </c>
      <c r="E368" s="16">
        <v>0.1</v>
      </c>
      <c r="F368" s="16">
        <v>1.74</v>
      </c>
      <c r="G368" s="16">
        <v>1.88</v>
      </c>
      <c r="H368" s="16">
        <v>3.62</v>
      </c>
      <c r="I368" s="16">
        <v>4.25</v>
      </c>
      <c r="J368" s="16">
        <v>23</v>
      </c>
      <c r="K368" s="16">
        <v>9</v>
      </c>
      <c r="L368" s="17">
        <v>29.7</v>
      </c>
      <c r="M368" s="17">
        <v>51.1</v>
      </c>
      <c r="N368" s="19">
        <v>1012</v>
      </c>
      <c r="O368" s="17">
        <v>913</v>
      </c>
      <c r="P368" s="16">
        <v>5.0199999999999996</v>
      </c>
      <c r="Q368" s="16">
        <v>78.25</v>
      </c>
      <c r="R368" s="18">
        <v>0.2</v>
      </c>
      <c r="S368">
        <v>1</v>
      </c>
    </row>
    <row r="369" spans="1:19">
      <c r="A369" s="1">
        <v>12</v>
      </c>
      <c r="B369" s="2">
        <v>0.5</v>
      </c>
      <c r="C369" s="17">
        <v>25.8</v>
      </c>
      <c r="D369" s="16">
        <v>29.96</v>
      </c>
      <c r="E369" s="16">
        <v>0.08</v>
      </c>
      <c r="F369" s="16">
        <v>1.62</v>
      </c>
      <c r="G369" s="16">
        <v>1.64</v>
      </c>
      <c r="H369" s="16">
        <v>3.26</v>
      </c>
      <c r="I369" s="16">
        <v>4.3600000000000003</v>
      </c>
      <c r="J369" s="16">
        <v>22</v>
      </c>
      <c r="K369" s="16">
        <v>8</v>
      </c>
      <c r="L369" s="17">
        <v>29.9</v>
      </c>
      <c r="M369" s="17">
        <v>48.7</v>
      </c>
      <c r="N369" s="19">
        <v>1011.5</v>
      </c>
      <c r="O369" s="17">
        <v>1048</v>
      </c>
      <c r="P369" s="16">
        <v>5.54</v>
      </c>
      <c r="Q369" s="16">
        <v>74.42</v>
      </c>
      <c r="R369" s="18">
        <v>0</v>
      </c>
      <c r="S369">
        <v>1</v>
      </c>
    </row>
    <row r="370" spans="1:19">
      <c r="A370" s="1">
        <v>12</v>
      </c>
      <c r="B370" s="2">
        <v>0.54166666666666696</v>
      </c>
      <c r="C370" s="17">
        <v>25.6</v>
      </c>
      <c r="D370" s="16">
        <v>29.26</v>
      </c>
      <c r="E370" s="16">
        <v>0.1</v>
      </c>
      <c r="F370" s="16">
        <v>1.66</v>
      </c>
      <c r="G370" s="16">
        <v>1.46</v>
      </c>
      <c r="H370" s="16">
        <v>3.12</v>
      </c>
      <c r="I370" s="16">
        <v>4.17</v>
      </c>
      <c r="J370" s="16">
        <v>23</v>
      </c>
      <c r="K370" s="16">
        <v>8</v>
      </c>
      <c r="L370" s="17">
        <v>30</v>
      </c>
      <c r="M370" s="17">
        <v>49.6</v>
      </c>
      <c r="N370" s="19">
        <v>1010.8</v>
      </c>
      <c r="O370" s="17">
        <v>630</v>
      </c>
      <c r="P370" s="16">
        <v>5.27</v>
      </c>
      <c r="Q370" s="16">
        <v>65.36</v>
      </c>
      <c r="R370" s="18">
        <v>0</v>
      </c>
      <c r="S370">
        <v>1</v>
      </c>
    </row>
    <row r="371" spans="1:19">
      <c r="A371" s="1">
        <v>12</v>
      </c>
      <c r="B371" s="2">
        <v>0.58333333333333304</v>
      </c>
      <c r="C371" s="17">
        <v>25.5</v>
      </c>
      <c r="D371" s="16">
        <v>29.02</v>
      </c>
      <c r="E371" s="16">
        <v>0.09</v>
      </c>
      <c r="F371" s="16">
        <v>1.61</v>
      </c>
      <c r="G371" s="16">
        <v>1.1499999999999999</v>
      </c>
      <c r="H371" s="16">
        <v>2.75</v>
      </c>
      <c r="I371" s="16">
        <v>4.1100000000000003</v>
      </c>
      <c r="J371" s="16">
        <v>21</v>
      </c>
      <c r="K371" s="16">
        <v>5</v>
      </c>
      <c r="L371" s="17">
        <v>29.9</v>
      </c>
      <c r="M371" s="17">
        <v>52</v>
      </c>
      <c r="N371" s="19">
        <v>1009.6</v>
      </c>
      <c r="O371" s="17">
        <v>296</v>
      </c>
      <c r="P371" s="16">
        <v>4.93</v>
      </c>
      <c r="Q371" s="16">
        <v>58.52</v>
      </c>
      <c r="R371" s="18">
        <v>0</v>
      </c>
      <c r="S371">
        <v>1</v>
      </c>
    </row>
    <row r="372" spans="1:19">
      <c r="A372" s="1">
        <v>12</v>
      </c>
      <c r="B372" s="2">
        <v>0.625</v>
      </c>
      <c r="C372" s="17">
        <v>25.4</v>
      </c>
      <c r="D372" s="16">
        <v>27.97</v>
      </c>
      <c r="E372" s="16">
        <v>0.11</v>
      </c>
      <c r="F372" s="16">
        <v>1.33</v>
      </c>
      <c r="G372" s="16">
        <v>1.3</v>
      </c>
      <c r="H372" s="16">
        <v>2.63</v>
      </c>
      <c r="I372" s="16">
        <v>3.89</v>
      </c>
      <c r="J372" s="16">
        <v>23</v>
      </c>
      <c r="K372" s="16">
        <v>4</v>
      </c>
      <c r="L372" s="17">
        <v>29.9</v>
      </c>
      <c r="M372" s="17">
        <v>53.8</v>
      </c>
      <c r="N372" s="19">
        <v>1008.8</v>
      </c>
      <c r="O372" s="17">
        <v>240</v>
      </c>
      <c r="P372" s="16">
        <v>4.83</v>
      </c>
      <c r="Q372" s="16">
        <v>53.44</v>
      </c>
      <c r="R372" s="18">
        <v>0</v>
      </c>
      <c r="S372">
        <v>1</v>
      </c>
    </row>
    <row r="373" spans="1:19">
      <c r="A373" s="1">
        <v>12</v>
      </c>
      <c r="B373" s="2">
        <v>0.66666666666666696</v>
      </c>
      <c r="C373" s="17">
        <v>25.7</v>
      </c>
      <c r="D373" s="16">
        <v>28.28</v>
      </c>
      <c r="E373" s="16">
        <v>0.11</v>
      </c>
      <c r="F373" s="16">
        <v>1.5</v>
      </c>
      <c r="G373" s="16">
        <v>1.37</v>
      </c>
      <c r="H373" s="16">
        <v>2.87</v>
      </c>
      <c r="I373" s="16">
        <v>3.8</v>
      </c>
      <c r="J373" s="16">
        <v>20</v>
      </c>
      <c r="K373" s="16">
        <v>6</v>
      </c>
      <c r="L373" s="17">
        <v>29.8</v>
      </c>
      <c r="M373" s="17">
        <v>55.1</v>
      </c>
      <c r="N373" s="19">
        <v>1008.3</v>
      </c>
      <c r="O373" s="17">
        <v>392</v>
      </c>
      <c r="P373" s="16">
        <v>4.4400000000000004</v>
      </c>
      <c r="Q373" s="16">
        <v>43.59</v>
      </c>
      <c r="R373" s="18">
        <v>0</v>
      </c>
      <c r="S373">
        <v>1</v>
      </c>
    </row>
    <row r="374" spans="1:19">
      <c r="A374" s="1">
        <v>12</v>
      </c>
      <c r="B374" s="2">
        <v>0.70833333333333304</v>
      </c>
      <c r="C374" s="17">
        <v>25.8</v>
      </c>
      <c r="D374" s="16">
        <v>26.44</v>
      </c>
      <c r="E374" s="16">
        <v>0.13</v>
      </c>
      <c r="F374" s="16">
        <v>1.42</v>
      </c>
      <c r="G374" s="16">
        <v>1.53</v>
      </c>
      <c r="H374" s="16">
        <v>2.95</v>
      </c>
      <c r="I374" s="16">
        <v>4.22</v>
      </c>
      <c r="J374" s="16">
        <v>25</v>
      </c>
      <c r="K374" s="16">
        <v>6</v>
      </c>
      <c r="L374" s="17">
        <v>29</v>
      </c>
      <c r="M374" s="17">
        <v>60.2</v>
      </c>
      <c r="N374" s="19">
        <v>1008.3</v>
      </c>
      <c r="O374" s="17">
        <v>165</v>
      </c>
      <c r="P374" s="16">
        <v>3.94</v>
      </c>
      <c r="Q374" s="16">
        <v>51.64</v>
      </c>
      <c r="R374" s="18">
        <v>0</v>
      </c>
      <c r="S374">
        <v>1</v>
      </c>
    </row>
    <row r="375" spans="1:19">
      <c r="A375" s="1">
        <v>12</v>
      </c>
      <c r="B375" s="2">
        <v>0.75</v>
      </c>
      <c r="C375" s="17">
        <v>25.7</v>
      </c>
      <c r="D375" s="16">
        <v>25.46</v>
      </c>
      <c r="E375" s="16">
        <v>0.13</v>
      </c>
      <c r="F375" s="16">
        <v>1.2</v>
      </c>
      <c r="G375" s="16">
        <v>2.1800000000000002</v>
      </c>
      <c r="H375" s="16">
        <v>3.38</v>
      </c>
      <c r="I375" s="16">
        <v>4.16</v>
      </c>
      <c r="J375" s="16">
        <v>25</v>
      </c>
      <c r="K375" s="16">
        <v>12</v>
      </c>
      <c r="L375" s="17">
        <v>28.2</v>
      </c>
      <c r="M375" s="17">
        <v>63</v>
      </c>
      <c r="N375" s="19">
        <v>1008.8</v>
      </c>
      <c r="O375" s="17">
        <v>13</v>
      </c>
      <c r="P375" s="16">
        <v>3.58</v>
      </c>
      <c r="Q375" s="16">
        <v>52.24</v>
      </c>
      <c r="R375" s="18">
        <v>0</v>
      </c>
      <c r="S375">
        <v>1</v>
      </c>
    </row>
    <row r="376" spans="1:19">
      <c r="A376" s="1">
        <v>12</v>
      </c>
      <c r="B376" s="2">
        <v>0.79166666666666696</v>
      </c>
      <c r="C376" s="17">
        <v>25.9</v>
      </c>
      <c r="D376" s="16">
        <v>23.01</v>
      </c>
      <c r="E376" s="16">
        <v>0.14000000000000001</v>
      </c>
      <c r="F376" s="16">
        <v>1.1000000000000001</v>
      </c>
      <c r="G376" s="16">
        <v>2.52</v>
      </c>
      <c r="H376" s="16">
        <v>3.62</v>
      </c>
      <c r="I376" s="16">
        <v>4.21</v>
      </c>
      <c r="J376" s="16">
        <v>29</v>
      </c>
      <c r="K376" s="16">
        <v>11</v>
      </c>
      <c r="L376" s="17">
        <v>27.6</v>
      </c>
      <c r="M376" s="17">
        <v>67.3</v>
      </c>
      <c r="N376" s="19">
        <v>1009.3</v>
      </c>
      <c r="O376" s="17">
        <v>2</v>
      </c>
      <c r="P376" s="16">
        <v>3.33</v>
      </c>
      <c r="Q376" s="16">
        <v>41.57</v>
      </c>
      <c r="R376" s="18">
        <v>0</v>
      </c>
      <c r="S376">
        <v>1</v>
      </c>
    </row>
    <row r="377" spans="1:19">
      <c r="A377" s="1">
        <v>12</v>
      </c>
      <c r="B377" s="2">
        <v>0.83333333333333304</v>
      </c>
      <c r="C377" s="17">
        <v>26.1</v>
      </c>
      <c r="D377" s="16">
        <v>21.29</v>
      </c>
      <c r="E377" s="16">
        <v>0.14000000000000001</v>
      </c>
      <c r="F377" s="16">
        <v>1.07</v>
      </c>
      <c r="G377" s="16">
        <v>1.96</v>
      </c>
      <c r="H377" s="16">
        <v>3.03</v>
      </c>
      <c r="I377" s="16">
        <v>4</v>
      </c>
      <c r="J377" s="16">
        <v>29</v>
      </c>
      <c r="K377" s="16">
        <v>12</v>
      </c>
      <c r="L377" s="17">
        <v>27.5</v>
      </c>
      <c r="M377" s="17">
        <v>68.3</v>
      </c>
      <c r="N377" s="19">
        <v>1010</v>
      </c>
      <c r="O377" s="17">
        <v>2</v>
      </c>
      <c r="P377" s="16">
        <v>3.15</v>
      </c>
      <c r="Q377" s="16">
        <v>41.31</v>
      </c>
      <c r="R377" s="18">
        <v>0</v>
      </c>
      <c r="S377">
        <v>1</v>
      </c>
    </row>
    <row r="378" spans="1:19">
      <c r="A378" s="1">
        <v>12</v>
      </c>
      <c r="B378" s="2">
        <v>0.875</v>
      </c>
      <c r="C378" s="17">
        <v>26</v>
      </c>
      <c r="D378" s="16">
        <v>22.08</v>
      </c>
      <c r="E378" s="16">
        <v>0.12</v>
      </c>
      <c r="F378" s="16">
        <v>1.05</v>
      </c>
      <c r="G378" s="16">
        <v>1.43</v>
      </c>
      <c r="H378" s="16">
        <v>2.48</v>
      </c>
      <c r="I378" s="16">
        <v>4.0999999999999996</v>
      </c>
      <c r="J378" s="16">
        <v>25</v>
      </c>
      <c r="K378" s="16">
        <v>10</v>
      </c>
      <c r="L378" s="17">
        <v>27.5</v>
      </c>
      <c r="M378" s="17">
        <v>67.599999999999994</v>
      </c>
      <c r="N378" s="19">
        <v>1010.5</v>
      </c>
      <c r="O378" s="17">
        <v>2</v>
      </c>
      <c r="P378" s="16">
        <v>3.1</v>
      </c>
      <c r="Q378" s="16">
        <v>42.47</v>
      </c>
      <c r="R378" s="18">
        <v>0</v>
      </c>
      <c r="S378">
        <v>1</v>
      </c>
    </row>
    <row r="379" spans="1:19">
      <c r="A379" s="1">
        <v>12</v>
      </c>
      <c r="B379" s="2">
        <v>0.91666666666666696</v>
      </c>
      <c r="C379" s="17">
        <v>26.1</v>
      </c>
      <c r="D379" s="16">
        <v>21.97</v>
      </c>
      <c r="E379" s="16">
        <v>0.13</v>
      </c>
      <c r="F379" s="16">
        <v>1.02</v>
      </c>
      <c r="G379" s="16">
        <v>1.83</v>
      </c>
      <c r="H379" s="16">
        <v>2.85</v>
      </c>
      <c r="I379" s="16">
        <v>4.1399999999999997</v>
      </c>
      <c r="J379" s="16">
        <v>22</v>
      </c>
      <c r="K379" s="16">
        <v>8</v>
      </c>
      <c r="L379" s="17">
        <v>27.2</v>
      </c>
      <c r="M379" s="17">
        <v>70.5</v>
      </c>
      <c r="N379" s="19">
        <v>1010.6</v>
      </c>
      <c r="O379" s="17">
        <v>2</v>
      </c>
      <c r="P379" s="16">
        <v>3.05</v>
      </c>
      <c r="Q379" s="16">
        <v>51.36</v>
      </c>
      <c r="R379" s="18">
        <v>0</v>
      </c>
      <c r="S379">
        <v>1</v>
      </c>
    </row>
    <row r="380" spans="1:19">
      <c r="A380" s="1">
        <v>12</v>
      </c>
      <c r="B380" s="2">
        <v>0.95833333333333304</v>
      </c>
      <c r="C380" s="17">
        <v>26.3</v>
      </c>
      <c r="D380" s="16">
        <v>21.94</v>
      </c>
      <c r="E380" s="16">
        <v>0.15</v>
      </c>
      <c r="F380" s="16">
        <v>1.1599999999999999</v>
      </c>
      <c r="G380" s="16">
        <v>1.97</v>
      </c>
      <c r="H380" s="16">
        <v>3.13</v>
      </c>
      <c r="I380" s="16">
        <v>4.16</v>
      </c>
      <c r="J380" s="16">
        <v>24</v>
      </c>
      <c r="K380" s="16">
        <v>9</v>
      </c>
      <c r="L380" s="17">
        <v>27.1</v>
      </c>
      <c r="M380" s="17">
        <v>71.2</v>
      </c>
      <c r="N380" s="19">
        <v>1010.4</v>
      </c>
      <c r="O380" s="17">
        <v>2</v>
      </c>
      <c r="P380" s="16">
        <v>2.78</v>
      </c>
      <c r="Q380" s="16">
        <v>51.4</v>
      </c>
      <c r="R380" s="18">
        <v>0</v>
      </c>
      <c r="S380">
        <v>1</v>
      </c>
    </row>
    <row r="382" spans="1:19">
      <c r="A382" s="163" t="s">
        <v>39</v>
      </c>
      <c r="B382" s="164"/>
      <c r="C382" s="17">
        <v>0</v>
      </c>
      <c r="D382" s="17">
        <v>0</v>
      </c>
      <c r="E382" s="17">
        <v>0</v>
      </c>
      <c r="F382" s="17">
        <v>0</v>
      </c>
      <c r="G382" s="17">
        <v>0</v>
      </c>
      <c r="H382" s="17">
        <v>0</v>
      </c>
      <c r="I382" s="17">
        <v>0</v>
      </c>
      <c r="J382" s="17">
        <v>0</v>
      </c>
      <c r="K382" s="17">
        <v>0</v>
      </c>
      <c r="L382" s="17">
        <v>0</v>
      </c>
      <c r="M382" s="17">
        <v>0</v>
      </c>
      <c r="N382" s="17">
        <v>0</v>
      </c>
      <c r="O382" s="17">
        <v>0</v>
      </c>
      <c r="P382" s="17">
        <v>0</v>
      </c>
      <c r="Q382" s="17">
        <v>0</v>
      </c>
      <c r="R382" s="17">
        <v>0</v>
      </c>
    </row>
    <row r="383" spans="1:19">
      <c r="A383" s="159" t="s">
        <v>2</v>
      </c>
      <c r="B383" s="160"/>
      <c r="C383" s="17">
        <v>0</v>
      </c>
      <c r="D383" s="17">
        <v>0</v>
      </c>
      <c r="E383" s="17">
        <v>0</v>
      </c>
      <c r="F383" s="17">
        <v>0</v>
      </c>
      <c r="G383" s="17">
        <v>0</v>
      </c>
      <c r="H383" s="17">
        <v>0</v>
      </c>
      <c r="I383" s="17">
        <v>0</v>
      </c>
      <c r="J383" s="17">
        <v>0</v>
      </c>
      <c r="K383" s="17">
        <v>0</v>
      </c>
      <c r="L383" s="17">
        <v>0</v>
      </c>
      <c r="M383" s="17">
        <v>0</v>
      </c>
      <c r="N383" s="17">
        <v>0</v>
      </c>
      <c r="O383" s="17">
        <v>0</v>
      </c>
      <c r="P383" s="17">
        <v>0</v>
      </c>
      <c r="Q383" s="17">
        <v>0</v>
      </c>
      <c r="R383" s="17">
        <v>0</v>
      </c>
    </row>
    <row r="384" spans="1:19">
      <c r="A384" s="153" t="s">
        <v>3</v>
      </c>
      <c r="B384" s="154"/>
      <c r="C384" s="17">
        <v>0</v>
      </c>
      <c r="D384" s="17">
        <v>0</v>
      </c>
      <c r="E384" s="17">
        <v>0</v>
      </c>
      <c r="F384" s="17">
        <v>0</v>
      </c>
      <c r="G384" s="17">
        <v>0</v>
      </c>
      <c r="H384" s="17">
        <v>0</v>
      </c>
      <c r="I384" s="17">
        <v>0</v>
      </c>
      <c r="J384" s="17">
        <v>0</v>
      </c>
      <c r="K384" s="17">
        <v>0</v>
      </c>
      <c r="L384" s="17">
        <v>0</v>
      </c>
      <c r="M384" s="17">
        <v>0</v>
      </c>
      <c r="N384" s="17">
        <v>0</v>
      </c>
      <c r="O384" s="17">
        <v>0</v>
      </c>
      <c r="P384" s="17">
        <v>0</v>
      </c>
      <c r="Q384" s="17">
        <v>0</v>
      </c>
      <c r="R384" s="17">
        <v>0</v>
      </c>
    </row>
    <row r="385" spans="1:19">
      <c r="A385" s="161" t="s">
        <v>4</v>
      </c>
      <c r="B385" s="162"/>
      <c r="C385" s="17">
        <v>0</v>
      </c>
      <c r="D385" s="17">
        <v>0</v>
      </c>
      <c r="E385" s="17">
        <v>0</v>
      </c>
      <c r="F385" s="17">
        <v>0</v>
      </c>
      <c r="G385" s="17">
        <v>0</v>
      </c>
      <c r="H385" s="17">
        <v>0</v>
      </c>
      <c r="I385" s="17">
        <v>0</v>
      </c>
      <c r="J385" s="17">
        <v>0</v>
      </c>
      <c r="K385" s="17">
        <v>0</v>
      </c>
      <c r="L385" s="17">
        <v>0</v>
      </c>
      <c r="M385" s="17">
        <v>0</v>
      </c>
      <c r="N385" s="17">
        <v>0</v>
      </c>
      <c r="O385" s="17">
        <v>0</v>
      </c>
      <c r="P385" s="17">
        <v>0</v>
      </c>
      <c r="Q385" s="17">
        <v>0</v>
      </c>
      <c r="R385" s="17">
        <v>0</v>
      </c>
    </row>
    <row r="386" spans="1:19">
      <c r="A386" s="155" t="s">
        <v>27</v>
      </c>
      <c r="B386" s="156"/>
      <c r="C386" s="20">
        <f t="shared" ref="C386:R386" si="11">24-C382-C383-C384-C385</f>
        <v>24</v>
      </c>
      <c r="D386" s="20">
        <f t="shared" si="11"/>
        <v>24</v>
      </c>
      <c r="E386" s="20">
        <f t="shared" si="11"/>
        <v>24</v>
      </c>
      <c r="F386" s="20">
        <f t="shared" si="11"/>
        <v>24</v>
      </c>
      <c r="G386" s="20">
        <f t="shared" si="11"/>
        <v>24</v>
      </c>
      <c r="H386" s="20">
        <f t="shared" si="11"/>
        <v>24</v>
      </c>
      <c r="I386" s="20">
        <f t="shared" si="11"/>
        <v>24</v>
      </c>
      <c r="J386" s="20">
        <f t="shared" si="11"/>
        <v>24</v>
      </c>
      <c r="K386" s="20">
        <f t="shared" si="11"/>
        <v>24</v>
      </c>
      <c r="L386" s="20">
        <f t="shared" si="11"/>
        <v>24</v>
      </c>
      <c r="M386" s="20">
        <f t="shared" si="11"/>
        <v>24</v>
      </c>
      <c r="N386" s="20">
        <f t="shared" si="11"/>
        <v>24</v>
      </c>
      <c r="O386" s="20">
        <f t="shared" si="11"/>
        <v>24</v>
      </c>
      <c r="P386" s="20">
        <f t="shared" si="11"/>
        <v>24</v>
      </c>
      <c r="Q386" s="20">
        <f t="shared" si="11"/>
        <v>24</v>
      </c>
      <c r="R386" s="20">
        <f t="shared" si="11"/>
        <v>24</v>
      </c>
    </row>
    <row r="387" spans="1:19">
      <c r="A387" s="157" t="s">
        <v>28</v>
      </c>
      <c r="B387" s="158"/>
      <c r="C387" s="21">
        <f>C386/(SUM(S357:S380))</f>
        <v>1</v>
      </c>
      <c r="D387" s="21">
        <f>D386/(SUM(S357:S380))</f>
        <v>1</v>
      </c>
      <c r="E387" s="21">
        <f>E386/(SUM(S357:S380))</f>
        <v>1</v>
      </c>
      <c r="F387" s="21">
        <f>F386/(SUM(S357:S380))</f>
        <v>1</v>
      </c>
      <c r="G387" s="21">
        <f>G386/(SUM(S357:S380))</f>
        <v>1</v>
      </c>
      <c r="H387" s="21">
        <f>H386/(SUM(S357:S380))</f>
        <v>1</v>
      </c>
      <c r="I387" s="21">
        <f>I386/(SUM(S357:S380))</f>
        <v>1</v>
      </c>
      <c r="J387" s="21">
        <f>J386/(SUM(S357:S380))</f>
        <v>1</v>
      </c>
      <c r="K387" s="21">
        <f>K386/(SUM(S357:S380))</f>
        <v>1</v>
      </c>
      <c r="L387" s="21">
        <f>L386/(SUM(S357:S380))</f>
        <v>1</v>
      </c>
      <c r="M387" s="21">
        <f>M386/(SUM(S357:S380))</f>
        <v>1</v>
      </c>
      <c r="N387" s="21">
        <f>N386/(SUM(S357:S380))</f>
        <v>1</v>
      </c>
      <c r="O387" s="21">
        <f>O386/(SUM(S357:S380))</f>
        <v>1</v>
      </c>
      <c r="P387" s="21">
        <f>P386/(SUM(S357:S380))</f>
        <v>1</v>
      </c>
      <c r="Q387" s="21">
        <f>Q386/(SUM(S357:S380))</f>
        <v>1</v>
      </c>
      <c r="R387" s="21">
        <f>R386/(SUM(S357:S380))</f>
        <v>1</v>
      </c>
    </row>
    <row r="389" spans="1:19">
      <c r="A389" s="1">
        <v>13</v>
      </c>
      <c r="B389" s="2">
        <v>0</v>
      </c>
      <c r="C389" s="17">
        <v>26.2</v>
      </c>
      <c r="D389" s="16">
        <v>21.93</v>
      </c>
      <c r="E389" s="16">
        <v>0.13</v>
      </c>
      <c r="F389" s="16">
        <v>1.08</v>
      </c>
      <c r="G389" s="16">
        <v>1.61</v>
      </c>
      <c r="H389" s="16">
        <v>2.69</v>
      </c>
      <c r="I389" s="16">
        <v>4.37</v>
      </c>
      <c r="J389" s="16">
        <v>25</v>
      </c>
      <c r="K389" s="16">
        <v>9</v>
      </c>
      <c r="L389" s="17">
        <v>27.1</v>
      </c>
      <c r="M389" s="17">
        <v>70</v>
      </c>
      <c r="N389" s="19">
        <v>1009.9</v>
      </c>
      <c r="O389" s="17">
        <v>2</v>
      </c>
      <c r="P389" s="17">
        <v>3.4</v>
      </c>
      <c r="Q389" s="16">
        <v>50.27</v>
      </c>
      <c r="R389" s="18">
        <v>0</v>
      </c>
      <c r="S389">
        <v>1</v>
      </c>
    </row>
    <row r="390" spans="1:19">
      <c r="A390" s="1">
        <v>13</v>
      </c>
      <c r="B390" s="2">
        <v>4.1666666666666664E-2</v>
      </c>
      <c r="C390" s="17">
        <v>26.2</v>
      </c>
      <c r="D390" s="16">
        <v>25.55</v>
      </c>
      <c r="E390" s="16">
        <v>0.1</v>
      </c>
      <c r="F390" s="16">
        <v>1.02</v>
      </c>
      <c r="G390" s="16">
        <v>1.1299999999999999</v>
      </c>
      <c r="H390" s="16">
        <v>2.15</v>
      </c>
      <c r="I390" s="16">
        <v>3.83</v>
      </c>
      <c r="J390" s="16">
        <v>19</v>
      </c>
      <c r="K390" s="16">
        <v>6</v>
      </c>
      <c r="L390" s="17">
        <v>27.2</v>
      </c>
      <c r="M390" s="17">
        <v>66.400000000000006</v>
      </c>
      <c r="N390" s="19">
        <v>1009.4</v>
      </c>
      <c r="O390" s="17">
        <v>2</v>
      </c>
      <c r="P390" s="17">
        <v>3.14</v>
      </c>
      <c r="Q390" s="16">
        <v>59.19</v>
      </c>
      <c r="R390" s="18">
        <v>0</v>
      </c>
      <c r="S390">
        <v>1</v>
      </c>
    </row>
    <row r="391" spans="1:19">
      <c r="A391" s="1">
        <v>13</v>
      </c>
      <c r="B391" s="2">
        <v>8.3333333333333301E-2</v>
      </c>
      <c r="C391" s="17">
        <v>26.2</v>
      </c>
      <c r="D391" s="16">
        <v>26.16</v>
      </c>
      <c r="E391" s="16">
        <v>0.1</v>
      </c>
      <c r="F391" s="16">
        <v>1.07</v>
      </c>
      <c r="G391" s="16">
        <v>0.78</v>
      </c>
      <c r="H391" s="16">
        <v>1.85</v>
      </c>
      <c r="I391" s="16">
        <v>3.72</v>
      </c>
      <c r="J391" s="16">
        <v>28</v>
      </c>
      <c r="K391" s="16">
        <v>10</v>
      </c>
      <c r="L391" s="17">
        <v>27.2</v>
      </c>
      <c r="M391" s="17">
        <v>67.8</v>
      </c>
      <c r="N391" s="19">
        <v>1008.9</v>
      </c>
      <c r="O391" s="17">
        <v>2</v>
      </c>
      <c r="P391" s="17">
        <v>3.09</v>
      </c>
      <c r="Q391" s="16">
        <v>62.17</v>
      </c>
      <c r="R391" s="18">
        <v>0</v>
      </c>
      <c r="S391">
        <v>1</v>
      </c>
    </row>
    <row r="392" spans="1:19">
      <c r="A392" s="1">
        <v>13</v>
      </c>
      <c r="B392" s="2">
        <v>0.125</v>
      </c>
      <c r="C392" s="17">
        <v>26.3</v>
      </c>
      <c r="D392" s="16">
        <v>26.09</v>
      </c>
      <c r="E392" s="16">
        <v>0.1</v>
      </c>
      <c r="F392" s="16">
        <v>1.17</v>
      </c>
      <c r="G392" s="16">
        <v>0.5</v>
      </c>
      <c r="H392" s="16">
        <v>1.67</v>
      </c>
      <c r="I392" s="16">
        <v>3.88</v>
      </c>
      <c r="J392" s="16">
        <v>26</v>
      </c>
      <c r="K392" s="16">
        <v>7</v>
      </c>
      <c r="L392" s="17">
        <v>27.1</v>
      </c>
      <c r="M392" s="17">
        <v>69.099999999999994</v>
      </c>
      <c r="N392" s="19">
        <v>1008.6</v>
      </c>
      <c r="O392" s="17">
        <v>2</v>
      </c>
      <c r="P392" s="17">
        <v>2.63</v>
      </c>
      <c r="Q392" s="16">
        <v>67.16</v>
      </c>
      <c r="R392" s="18">
        <v>0</v>
      </c>
      <c r="S392">
        <v>1</v>
      </c>
    </row>
    <row r="393" spans="1:19">
      <c r="A393" s="1">
        <v>13</v>
      </c>
      <c r="B393" s="2">
        <v>0.16666666666666699</v>
      </c>
      <c r="C393" s="17">
        <v>26.3</v>
      </c>
      <c r="D393" s="16">
        <v>22.91</v>
      </c>
      <c r="E393" s="16">
        <v>0.12</v>
      </c>
      <c r="F393" s="16">
        <v>1.0900000000000001</v>
      </c>
      <c r="G393" s="16">
        <v>0.83</v>
      </c>
      <c r="H393" s="16">
        <v>1.91</v>
      </c>
      <c r="I393" s="16">
        <v>3.59</v>
      </c>
      <c r="J393" s="16">
        <v>27</v>
      </c>
      <c r="K393" s="16">
        <v>3</v>
      </c>
      <c r="L393" s="17">
        <v>26.5</v>
      </c>
      <c r="M393" s="17">
        <v>71.7</v>
      </c>
      <c r="N393" s="19">
        <v>1008.8</v>
      </c>
      <c r="O393" s="17">
        <v>2</v>
      </c>
      <c r="P393" s="17">
        <v>1.53</v>
      </c>
      <c r="Q393" s="16">
        <v>107.35</v>
      </c>
      <c r="R393" s="18">
        <v>0</v>
      </c>
      <c r="S393">
        <v>1</v>
      </c>
    </row>
    <row r="394" spans="1:19">
      <c r="A394" s="1">
        <v>13</v>
      </c>
      <c r="B394" s="2">
        <v>0.20833333333333301</v>
      </c>
      <c r="C394" s="17">
        <v>26.1</v>
      </c>
      <c r="D394" s="16">
        <v>17.93</v>
      </c>
      <c r="E394" s="16">
        <v>0.15</v>
      </c>
      <c r="F394" s="16">
        <v>1.08</v>
      </c>
      <c r="G394" s="16">
        <v>2.62</v>
      </c>
      <c r="H394" s="16">
        <v>3.69</v>
      </c>
      <c r="I394" s="16">
        <v>3.45</v>
      </c>
      <c r="J394" s="16">
        <v>33</v>
      </c>
      <c r="K394" s="16">
        <v>6</v>
      </c>
      <c r="L394" s="17">
        <v>25.3</v>
      </c>
      <c r="M394" s="17">
        <v>74.3</v>
      </c>
      <c r="N394" s="19">
        <v>1009.3</v>
      </c>
      <c r="O394" s="17">
        <v>2</v>
      </c>
      <c r="P394" s="17">
        <v>1.6</v>
      </c>
      <c r="Q394" s="16">
        <v>133.27000000000001</v>
      </c>
      <c r="R394" s="18">
        <v>0</v>
      </c>
      <c r="S394">
        <v>1</v>
      </c>
    </row>
    <row r="395" spans="1:19">
      <c r="A395" s="1">
        <v>13</v>
      </c>
      <c r="B395" s="2">
        <v>0.25</v>
      </c>
      <c r="C395" s="17">
        <v>26.2</v>
      </c>
      <c r="D395" s="16">
        <v>16.399999999999999</v>
      </c>
      <c r="E395" s="16">
        <v>0.16</v>
      </c>
      <c r="F395" s="16">
        <v>1.28</v>
      </c>
      <c r="G395" s="16">
        <v>3.89</v>
      </c>
      <c r="H395" s="16">
        <v>5.17</v>
      </c>
      <c r="I395" s="16">
        <v>3.42</v>
      </c>
      <c r="J395" s="16">
        <v>30</v>
      </c>
      <c r="K395" s="16">
        <v>10</v>
      </c>
      <c r="L395" s="17">
        <v>25.3</v>
      </c>
      <c r="M395" s="17">
        <v>75.400000000000006</v>
      </c>
      <c r="N395" s="19">
        <v>1009.8</v>
      </c>
      <c r="O395" s="17">
        <v>21</v>
      </c>
      <c r="P395" s="17">
        <v>2.06</v>
      </c>
      <c r="Q395" s="16">
        <v>136.46</v>
      </c>
      <c r="R395" s="18">
        <v>0</v>
      </c>
      <c r="S395">
        <v>1</v>
      </c>
    </row>
    <row r="396" spans="1:19">
      <c r="A396" s="1">
        <v>13</v>
      </c>
      <c r="B396" s="2">
        <v>0.29166666666666702</v>
      </c>
      <c r="C396" s="17">
        <v>26.3</v>
      </c>
      <c r="D396" s="16">
        <v>19.100000000000001</v>
      </c>
      <c r="E396" s="16">
        <v>0.16</v>
      </c>
      <c r="F396" s="16">
        <v>1.74</v>
      </c>
      <c r="G396" s="16">
        <v>3.15</v>
      </c>
      <c r="H396" s="16">
        <v>4.8899999999999997</v>
      </c>
      <c r="I396" s="16">
        <v>3.48</v>
      </c>
      <c r="J396" s="16">
        <v>35</v>
      </c>
      <c r="K396" s="16">
        <v>9</v>
      </c>
      <c r="L396" s="17">
        <v>26.3</v>
      </c>
      <c r="M396" s="17">
        <v>72.3</v>
      </c>
      <c r="N396" s="19">
        <v>1010.4</v>
      </c>
      <c r="O396" s="17">
        <v>107</v>
      </c>
      <c r="P396" s="17">
        <v>2.59</v>
      </c>
      <c r="Q396" s="16">
        <v>141.38</v>
      </c>
      <c r="R396" s="18">
        <v>0</v>
      </c>
      <c r="S396">
        <v>1</v>
      </c>
    </row>
    <row r="397" spans="1:19">
      <c r="A397" s="1">
        <v>13</v>
      </c>
      <c r="B397" s="2">
        <v>0.33333333333333298</v>
      </c>
      <c r="C397" s="17">
        <v>26.1</v>
      </c>
      <c r="D397" s="16">
        <v>23.49</v>
      </c>
      <c r="E397" s="16">
        <v>0.13</v>
      </c>
      <c r="F397" s="16">
        <v>1.84</v>
      </c>
      <c r="G397" s="16">
        <v>1.94</v>
      </c>
      <c r="H397" s="16">
        <v>3.78</v>
      </c>
      <c r="I397" s="16">
        <v>3.46</v>
      </c>
      <c r="J397" s="16">
        <v>20</v>
      </c>
      <c r="K397" s="16">
        <v>8</v>
      </c>
      <c r="L397" s="17">
        <v>27.3</v>
      </c>
      <c r="M397" s="17">
        <v>67.900000000000006</v>
      </c>
      <c r="N397" s="19">
        <v>1010.7</v>
      </c>
      <c r="O397" s="17">
        <v>260</v>
      </c>
      <c r="P397" s="16">
        <v>3.82</v>
      </c>
      <c r="Q397" s="16">
        <v>114.42</v>
      </c>
      <c r="R397" s="18">
        <v>0</v>
      </c>
      <c r="S397">
        <v>1</v>
      </c>
    </row>
    <row r="398" spans="1:19">
      <c r="A398" s="1">
        <v>13</v>
      </c>
      <c r="B398" s="2">
        <v>0.375</v>
      </c>
      <c r="C398" s="17">
        <v>25.9</v>
      </c>
      <c r="D398" s="16">
        <v>26.75</v>
      </c>
      <c r="E398" s="16">
        <v>0.12</v>
      </c>
      <c r="F398" s="16">
        <v>1.48</v>
      </c>
      <c r="G398" s="16">
        <v>1.48</v>
      </c>
      <c r="H398" s="16">
        <v>2.96</v>
      </c>
      <c r="I398" s="16">
        <v>3.76</v>
      </c>
      <c r="J398" s="16">
        <v>20</v>
      </c>
      <c r="K398" s="16">
        <v>8</v>
      </c>
      <c r="L398" s="17">
        <v>28.6</v>
      </c>
      <c r="M398" s="17">
        <v>58.9</v>
      </c>
      <c r="N398" s="19">
        <v>1011</v>
      </c>
      <c r="O398" s="17">
        <v>557</v>
      </c>
      <c r="P398" s="16">
        <v>3.74</v>
      </c>
      <c r="Q398" s="16">
        <v>92.78</v>
      </c>
      <c r="R398" s="18">
        <v>0</v>
      </c>
      <c r="S398">
        <v>1</v>
      </c>
    </row>
    <row r="399" spans="1:19">
      <c r="A399" s="1">
        <v>13</v>
      </c>
      <c r="B399" s="2">
        <v>0.41666666666666702</v>
      </c>
      <c r="C399" s="17">
        <v>25.8</v>
      </c>
      <c r="D399" s="16">
        <v>28.8</v>
      </c>
      <c r="E399" s="16">
        <v>0.1</v>
      </c>
      <c r="F399" s="16">
        <v>1.63</v>
      </c>
      <c r="G399" s="16">
        <v>1.41</v>
      </c>
      <c r="H399" s="16">
        <v>3.04</v>
      </c>
      <c r="I399" s="16">
        <v>4.03</v>
      </c>
      <c r="J399" s="16">
        <v>21</v>
      </c>
      <c r="K399" s="16">
        <v>4</v>
      </c>
      <c r="L399" s="17">
        <v>30</v>
      </c>
      <c r="M399" s="17">
        <v>51.2</v>
      </c>
      <c r="N399" s="19">
        <v>1011.3</v>
      </c>
      <c r="O399" s="17">
        <v>825</v>
      </c>
      <c r="P399" s="16">
        <v>4.24</v>
      </c>
      <c r="Q399" s="16">
        <v>73.069999999999993</v>
      </c>
      <c r="R399" s="18">
        <v>0</v>
      </c>
      <c r="S399">
        <v>1</v>
      </c>
    </row>
    <row r="400" spans="1:19">
      <c r="A400" s="1">
        <v>13</v>
      </c>
      <c r="B400" s="2">
        <v>0.45833333333333298</v>
      </c>
      <c r="C400" s="17">
        <v>25.7</v>
      </c>
      <c r="D400" s="16">
        <v>29.78</v>
      </c>
      <c r="E400" s="16">
        <v>0.09</v>
      </c>
      <c r="F400" s="16">
        <v>1.53</v>
      </c>
      <c r="G400" s="16">
        <v>1.19</v>
      </c>
      <c r="H400" s="16">
        <v>2.72</v>
      </c>
      <c r="I400" s="16">
        <v>3.55</v>
      </c>
      <c r="J400" s="16">
        <v>21</v>
      </c>
      <c r="K400" s="16">
        <v>0</v>
      </c>
      <c r="L400" s="17">
        <v>30.1</v>
      </c>
      <c r="M400" s="17">
        <v>49.1</v>
      </c>
      <c r="N400" s="19">
        <v>1011.2</v>
      </c>
      <c r="O400" s="17">
        <v>922</v>
      </c>
      <c r="P400" s="16">
        <v>5.21</v>
      </c>
      <c r="Q400" s="16">
        <v>69.48</v>
      </c>
      <c r="R400" s="18">
        <v>0</v>
      </c>
      <c r="S400">
        <v>1</v>
      </c>
    </row>
    <row r="401" spans="1:19">
      <c r="A401" s="1">
        <v>13</v>
      </c>
      <c r="B401" s="2">
        <v>0.5</v>
      </c>
      <c r="C401" s="17">
        <v>25.7</v>
      </c>
      <c r="D401" s="16">
        <v>29.17</v>
      </c>
      <c r="E401" s="16">
        <v>0.1</v>
      </c>
      <c r="F401" s="16">
        <v>1.48</v>
      </c>
      <c r="G401" s="16">
        <v>1.18</v>
      </c>
      <c r="H401" s="16">
        <v>2.66</v>
      </c>
      <c r="I401" s="16">
        <v>3.79</v>
      </c>
      <c r="J401" s="16">
        <v>17</v>
      </c>
      <c r="K401" s="16">
        <v>4</v>
      </c>
      <c r="L401" s="17">
        <v>30.8</v>
      </c>
      <c r="M401" s="17">
        <v>46.4</v>
      </c>
      <c r="N401" s="19">
        <v>1010.7</v>
      </c>
      <c r="O401" s="17">
        <v>1027</v>
      </c>
      <c r="P401" s="16">
        <v>4.82</v>
      </c>
      <c r="Q401" s="16">
        <v>68.19</v>
      </c>
      <c r="R401" s="18">
        <v>0</v>
      </c>
      <c r="S401">
        <v>1</v>
      </c>
    </row>
    <row r="402" spans="1:19">
      <c r="A402" s="1">
        <v>13</v>
      </c>
      <c r="B402" s="2">
        <v>0.54166666666666696</v>
      </c>
      <c r="C402" s="17">
        <v>25.6</v>
      </c>
      <c r="D402" s="16">
        <v>28.14</v>
      </c>
      <c r="E402" s="16">
        <v>0.12</v>
      </c>
      <c r="F402" s="16">
        <v>1.48</v>
      </c>
      <c r="G402" s="16">
        <v>0.92</v>
      </c>
      <c r="H402" s="16">
        <v>2.4</v>
      </c>
      <c r="I402" s="16">
        <v>3.8</v>
      </c>
      <c r="J402" s="16">
        <v>22</v>
      </c>
      <c r="K402" s="16">
        <v>4</v>
      </c>
      <c r="L402" s="17">
        <v>30.2</v>
      </c>
      <c r="M402" s="17">
        <v>52.4</v>
      </c>
      <c r="N402" s="19">
        <v>1010</v>
      </c>
      <c r="O402" s="17">
        <v>626</v>
      </c>
      <c r="P402" s="16">
        <v>5.08</v>
      </c>
      <c r="Q402" s="16">
        <v>57.06</v>
      </c>
      <c r="R402" s="18">
        <v>0</v>
      </c>
      <c r="S402">
        <v>1</v>
      </c>
    </row>
    <row r="403" spans="1:19">
      <c r="A403" s="1">
        <v>13</v>
      </c>
      <c r="B403" s="2">
        <v>0.58333333333333304</v>
      </c>
      <c r="C403" s="17">
        <v>25.6</v>
      </c>
      <c r="D403" s="16">
        <v>27.38</v>
      </c>
      <c r="E403" s="16">
        <v>0.13</v>
      </c>
      <c r="F403" s="16">
        <v>1.27</v>
      </c>
      <c r="G403" s="16">
        <v>0.92</v>
      </c>
      <c r="H403" s="16">
        <v>2.19</v>
      </c>
      <c r="I403" s="16">
        <v>3.82</v>
      </c>
      <c r="J403" s="16">
        <v>18</v>
      </c>
      <c r="K403" s="16">
        <v>5</v>
      </c>
      <c r="L403" s="17">
        <v>30.1</v>
      </c>
      <c r="M403" s="17">
        <v>54.1</v>
      </c>
      <c r="N403" s="19">
        <v>1009.2</v>
      </c>
      <c r="O403" s="17">
        <v>422</v>
      </c>
      <c r="P403" s="16">
        <v>4.42</v>
      </c>
      <c r="Q403" s="16">
        <v>58.35</v>
      </c>
      <c r="R403" s="18">
        <v>0</v>
      </c>
      <c r="S403">
        <v>1</v>
      </c>
    </row>
    <row r="404" spans="1:19">
      <c r="A404" s="1">
        <v>13</v>
      </c>
      <c r="B404" s="2">
        <v>0.625</v>
      </c>
      <c r="C404" s="17">
        <v>25.5</v>
      </c>
      <c r="D404" s="16">
        <v>27.77</v>
      </c>
      <c r="E404" s="16">
        <v>0.13</v>
      </c>
      <c r="F404" s="16">
        <v>1.39</v>
      </c>
      <c r="G404" s="16">
        <v>0.91</v>
      </c>
      <c r="H404" s="16">
        <v>2.29</v>
      </c>
      <c r="I404" s="16">
        <v>3.6</v>
      </c>
      <c r="J404" s="16">
        <v>18</v>
      </c>
      <c r="K404" s="16">
        <v>7</v>
      </c>
      <c r="L404" s="17">
        <v>29.9</v>
      </c>
      <c r="M404" s="17">
        <v>55.4</v>
      </c>
      <c r="N404" s="19">
        <v>1008.4</v>
      </c>
      <c r="O404" s="17">
        <v>310</v>
      </c>
      <c r="P404" s="16">
        <v>4.58</v>
      </c>
      <c r="Q404" s="16">
        <v>44.69</v>
      </c>
      <c r="R404" s="18">
        <v>0</v>
      </c>
      <c r="S404">
        <v>1</v>
      </c>
    </row>
    <row r="405" spans="1:19">
      <c r="A405" s="1">
        <v>13</v>
      </c>
      <c r="B405" s="2">
        <v>0.66666666666666696</v>
      </c>
      <c r="C405" s="17">
        <v>25.7</v>
      </c>
      <c r="D405" s="16">
        <v>27.16</v>
      </c>
      <c r="E405" s="16">
        <v>0.13</v>
      </c>
      <c r="F405" s="16">
        <v>1.27</v>
      </c>
      <c r="G405" s="16">
        <v>0.94</v>
      </c>
      <c r="H405" s="16">
        <v>2.21</v>
      </c>
      <c r="I405" s="16">
        <v>3.5</v>
      </c>
      <c r="J405" s="16">
        <v>24</v>
      </c>
      <c r="K405" s="16">
        <v>11</v>
      </c>
      <c r="L405" s="17">
        <v>29.5</v>
      </c>
      <c r="M405" s="17">
        <v>59</v>
      </c>
      <c r="N405" s="19">
        <v>1008.1</v>
      </c>
      <c r="O405" s="17">
        <v>346</v>
      </c>
      <c r="P405" s="16">
        <v>4.5199999999999996</v>
      </c>
      <c r="Q405" s="16">
        <v>37.42</v>
      </c>
      <c r="R405" s="18">
        <v>0</v>
      </c>
      <c r="S405">
        <v>1</v>
      </c>
    </row>
    <row r="406" spans="1:19">
      <c r="A406" s="1">
        <v>13</v>
      </c>
      <c r="B406" s="2">
        <v>0.70833333333333304</v>
      </c>
      <c r="C406" s="17">
        <v>25.9</v>
      </c>
      <c r="D406" s="16">
        <v>26.59</v>
      </c>
      <c r="E406" s="16">
        <v>0.13</v>
      </c>
      <c r="F406" s="16">
        <v>1.23</v>
      </c>
      <c r="G406" s="16">
        <v>1.1599999999999999</v>
      </c>
      <c r="H406" s="16">
        <v>2.4</v>
      </c>
      <c r="I406" s="16">
        <v>3.77</v>
      </c>
      <c r="J406" s="16">
        <v>27</v>
      </c>
      <c r="K406" s="16">
        <v>9</v>
      </c>
      <c r="L406" s="17">
        <v>28.7</v>
      </c>
      <c r="M406" s="17">
        <v>64.599999999999994</v>
      </c>
      <c r="N406" s="19">
        <v>1008.1</v>
      </c>
      <c r="O406" s="17">
        <v>83</v>
      </c>
      <c r="P406" s="16">
        <v>4.58</v>
      </c>
      <c r="Q406" s="16">
        <v>31.89</v>
      </c>
      <c r="R406" s="18">
        <v>0</v>
      </c>
      <c r="S406">
        <v>1</v>
      </c>
    </row>
    <row r="407" spans="1:19">
      <c r="A407" s="1">
        <v>13</v>
      </c>
      <c r="B407" s="2">
        <v>0.75</v>
      </c>
      <c r="C407" s="17">
        <v>25.9</v>
      </c>
      <c r="D407" s="16">
        <v>24.87</v>
      </c>
      <c r="E407" s="16">
        <v>0.14000000000000001</v>
      </c>
      <c r="F407" s="16">
        <v>1.07</v>
      </c>
      <c r="G407" s="16">
        <v>1</v>
      </c>
      <c r="H407" s="16">
        <v>2.0699999999999998</v>
      </c>
      <c r="I407" s="16">
        <v>3.94</v>
      </c>
      <c r="J407" s="16">
        <v>21</v>
      </c>
      <c r="K407" s="16">
        <v>7</v>
      </c>
      <c r="L407" s="17">
        <v>27.9</v>
      </c>
      <c r="M407" s="17">
        <v>70.2</v>
      </c>
      <c r="N407" s="19">
        <v>1008.8</v>
      </c>
      <c r="O407" s="17">
        <v>9</v>
      </c>
      <c r="P407" s="16">
        <v>3.56</v>
      </c>
      <c r="Q407" s="16">
        <v>40.58</v>
      </c>
      <c r="R407" s="18">
        <v>0</v>
      </c>
      <c r="S407">
        <v>1</v>
      </c>
    </row>
    <row r="408" spans="1:19">
      <c r="A408" s="1">
        <v>13</v>
      </c>
      <c r="B408" s="2">
        <v>0.79166666666666696</v>
      </c>
      <c r="C408" s="17">
        <v>26.1</v>
      </c>
      <c r="D408" s="16">
        <v>23.85</v>
      </c>
      <c r="E408" s="16">
        <v>0.15</v>
      </c>
      <c r="F408" s="16">
        <v>1.1000000000000001</v>
      </c>
      <c r="G408" s="16">
        <v>1.49</v>
      </c>
      <c r="H408" s="16">
        <v>2.6</v>
      </c>
      <c r="I408" s="16">
        <v>3.67</v>
      </c>
      <c r="J408" s="16">
        <v>27</v>
      </c>
      <c r="K408" s="16">
        <v>5</v>
      </c>
      <c r="L408" s="17">
        <v>27.9</v>
      </c>
      <c r="M408" s="17">
        <v>69.3</v>
      </c>
      <c r="N408" s="19">
        <v>1009.7</v>
      </c>
      <c r="O408" s="17">
        <v>3</v>
      </c>
      <c r="P408" s="16">
        <v>2.5099999999999998</v>
      </c>
      <c r="Q408" s="16">
        <v>49.84</v>
      </c>
      <c r="R408" s="18">
        <v>0</v>
      </c>
      <c r="S408">
        <v>1</v>
      </c>
    </row>
    <row r="409" spans="1:19">
      <c r="A409" s="1">
        <v>13</v>
      </c>
      <c r="B409" s="2">
        <v>0.83333333333333304</v>
      </c>
      <c r="C409" s="17">
        <v>26.3</v>
      </c>
      <c r="D409" s="16">
        <v>23.22</v>
      </c>
      <c r="E409" s="16">
        <v>0.16</v>
      </c>
      <c r="F409" s="16">
        <v>1.04</v>
      </c>
      <c r="G409" s="16">
        <v>2.56</v>
      </c>
      <c r="H409" s="16">
        <v>3.6</v>
      </c>
      <c r="I409" s="16">
        <v>3.65</v>
      </c>
      <c r="J409" s="16">
        <v>19</v>
      </c>
      <c r="K409" s="16">
        <v>9</v>
      </c>
      <c r="L409" s="17">
        <v>28</v>
      </c>
      <c r="M409" s="17">
        <v>67.099999999999994</v>
      </c>
      <c r="N409" s="19">
        <v>1010.5</v>
      </c>
      <c r="O409" s="17">
        <v>2</v>
      </c>
      <c r="P409" s="16">
        <v>2.2599999999999998</v>
      </c>
      <c r="Q409" s="16">
        <v>52.22</v>
      </c>
      <c r="R409" s="18">
        <v>0</v>
      </c>
      <c r="S409">
        <v>1</v>
      </c>
    </row>
    <row r="410" spans="1:19">
      <c r="A410" s="1">
        <v>13</v>
      </c>
      <c r="B410" s="2">
        <v>0.875</v>
      </c>
      <c r="C410" s="17">
        <v>26.2</v>
      </c>
      <c r="D410" s="16">
        <v>21.67</v>
      </c>
      <c r="E410" s="16">
        <v>0.17</v>
      </c>
      <c r="F410" s="16">
        <v>1.0900000000000001</v>
      </c>
      <c r="G410" s="16">
        <v>2.71</v>
      </c>
      <c r="H410" s="16">
        <v>3.81</v>
      </c>
      <c r="I410" s="16">
        <v>3.89</v>
      </c>
      <c r="J410" s="16">
        <v>31</v>
      </c>
      <c r="K410" s="16">
        <v>10</v>
      </c>
      <c r="L410" s="17">
        <v>27.9</v>
      </c>
      <c r="M410" s="17">
        <v>71</v>
      </c>
      <c r="N410" s="19">
        <v>1011.3</v>
      </c>
      <c r="O410" s="17">
        <v>2</v>
      </c>
      <c r="P410" s="16">
        <v>2.69</v>
      </c>
      <c r="Q410" s="16">
        <v>53.98</v>
      </c>
      <c r="R410" s="18">
        <v>0</v>
      </c>
      <c r="S410">
        <v>1</v>
      </c>
    </row>
    <row r="411" spans="1:19">
      <c r="A411" s="1">
        <v>13</v>
      </c>
      <c r="B411" s="2">
        <v>0.91666666666666696</v>
      </c>
      <c r="C411" s="17">
        <v>26.2</v>
      </c>
      <c r="D411" s="16">
        <v>23.42</v>
      </c>
      <c r="E411" s="16">
        <v>0.15</v>
      </c>
      <c r="F411" s="16">
        <v>1.1299999999999999</v>
      </c>
      <c r="G411" s="16">
        <v>1.87</v>
      </c>
      <c r="H411" s="16">
        <v>3</v>
      </c>
      <c r="I411" s="16">
        <v>3.92</v>
      </c>
      <c r="J411" s="16">
        <v>23</v>
      </c>
      <c r="K411" s="16">
        <v>11</v>
      </c>
      <c r="L411" s="17">
        <v>27.6</v>
      </c>
      <c r="M411" s="17">
        <v>72.5</v>
      </c>
      <c r="N411" s="19">
        <v>1011.5</v>
      </c>
      <c r="O411" s="17">
        <v>2</v>
      </c>
      <c r="P411" s="16">
        <v>3.18</v>
      </c>
      <c r="Q411" s="16">
        <v>49.28</v>
      </c>
      <c r="R411" s="18">
        <v>0</v>
      </c>
      <c r="S411">
        <v>1</v>
      </c>
    </row>
    <row r="412" spans="1:19">
      <c r="A412" s="1">
        <v>13</v>
      </c>
      <c r="B412" s="2">
        <v>0.95833333333333304</v>
      </c>
      <c r="C412" s="17">
        <v>26.1</v>
      </c>
      <c r="D412" s="16">
        <v>21.85</v>
      </c>
      <c r="E412" s="16">
        <v>0.14000000000000001</v>
      </c>
      <c r="F412" s="16">
        <v>1.1200000000000001</v>
      </c>
      <c r="G412" s="16">
        <v>1.27</v>
      </c>
      <c r="H412" s="16">
        <v>2.39</v>
      </c>
      <c r="I412" s="16">
        <v>3.86</v>
      </c>
      <c r="J412" s="16">
        <v>27</v>
      </c>
      <c r="K412" s="16">
        <v>8</v>
      </c>
      <c r="L412" s="17">
        <v>27.7</v>
      </c>
      <c r="M412" s="17">
        <v>71.5</v>
      </c>
      <c r="N412" s="19">
        <v>1011.3</v>
      </c>
      <c r="O412" s="17">
        <v>3</v>
      </c>
      <c r="P412" s="16">
        <v>3.52</v>
      </c>
      <c r="Q412" s="16">
        <v>56.75</v>
      </c>
      <c r="R412" s="18">
        <v>0</v>
      </c>
      <c r="S412">
        <v>1</v>
      </c>
    </row>
    <row r="414" spans="1:19">
      <c r="A414" s="163" t="s">
        <v>39</v>
      </c>
      <c r="B414" s="164"/>
      <c r="C414" s="17">
        <v>0</v>
      </c>
      <c r="D414" s="17">
        <v>0</v>
      </c>
      <c r="E414" s="17">
        <v>0</v>
      </c>
      <c r="F414" s="17">
        <v>0</v>
      </c>
      <c r="G414" s="17">
        <v>0</v>
      </c>
      <c r="H414" s="17">
        <v>0</v>
      </c>
      <c r="I414" s="17">
        <v>0</v>
      </c>
      <c r="J414" s="17">
        <v>0</v>
      </c>
      <c r="K414" s="17">
        <v>0</v>
      </c>
      <c r="L414" s="17">
        <v>0</v>
      </c>
      <c r="M414" s="17">
        <v>0</v>
      </c>
      <c r="N414" s="17">
        <v>0</v>
      </c>
      <c r="O414" s="17">
        <v>0</v>
      </c>
      <c r="P414" s="17">
        <v>0</v>
      </c>
      <c r="Q414" s="17">
        <v>0</v>
      </c>
      <c r="R414" s="17">
        <v>0</v>
      </c>
    </row>
    <row r="415" spans="1:19">
      <c r="A415" s="159" t="s">
        <v>2</v>
      </c>
      <c r="B415" s="160"/>
      <c r="C415" s="17">
        <v>0</v>
      </c>
      <c r="D415" s="17">
        <v>0</v>
      </c>
      <c r="E415" s="17">
        <v>0</v>
      </c>
      <c r="F415" s="17">
        <v>0</v>
      </c>
      <c r="G415" s="17">
        <v>0</v>
      </c>
      <c r="H415" s="17">
        <v>0</v>
      </c>
      <c r="I415" s="17">
        <v>0</v>
      </c>
      <c r="J415" s="17">
        <v>0</v>
      </c>
      <c r="K415" s="17">
        <v>0</v>
      </c>
      <c r="L415" s="17">
        <v>0</v>
      </c>
      <c r="M415" s="17">
        <v>0</v>
      </c>
      <c r="N415" s="17">
        <v>0</v>
      </c>
      <c r="O415" s="17">
        <v>0</v>
      </c>
      <c r="P415" s="17">
        <v>0</v>
      </c>
      <c r="Q415" s="17">
        <v>0</v>
      </c>
      <c r="R415" s="17">
        <v>0</v>
      </c>
    </row>
    <row r="416" spans="1:19">
      <c r="A416" s="153" t="s">
        <v>3</v>
      </c>
      <c r="B416" s="154"/>
      <c r="C416" s="17">
        <v>0</v>
      </c>
      <c r="D416" s="17">
        <v>0</v>
      </c>
      <c r="E416" s="17">
        <v>0</v>
      </c>
      <c r="F416" s="17">
        <v>0</v>
      </c>
      <c r="G416" s="17">
        <v>0</v>
      </c>
      <c r="H416" s="17">
        <v>0</v>
      </c>
      <c r="I416" s="17">
        <v>0</v>
      </c>
      <c r="J416" s="17">
        <v>0</v>
      </c>
      <c r="K416" s="17">
        <v>0</v>
      </c>
      <c r="L416" s="17">
        <v>0</v>
      </c>
      <c r="M416" s="17">
        <v>0</v>
      </c>
      <c r="N416" s="17">
        <v>0</v>
      </c>
      <c r="O416" s="17">
        <v>0</v>
      </c>
      <c r="P416" s="17">
        <v>0</v>
      </c>
      <c r="Q416" s="17">
        <v>0</v>
      </c>
      <c r="R416" s="17">
        <v>0</v>
      </c>
    </row>
    <row r="417" spans="1:19">
      <c r="A417" s="161" t="s">
        <v>4</v>
      </c>
      <c r="B417" s="162"/>
      <c r="C417" s="17">
        <v>0</v>
      </c>
      <c r="D417" s="17">
        <v>0</v>
      </c>
      <c r="E417" s="17">
        <v>0</v>
      </c>
      <c r="F417" s="17">
        <v>0</v>
      </c>
      <c r="G417" s="17">
        <v>0</v>
      </c>
      <c r="H417" s="17">
        <v>0</v>
      </c>
      <c r="I417" s="17">
        <v>0</v>
      </c>
      <c r="J417" s="17">
        <v>0</v>
      </c>
      <c r="K417" s="17">
        <v>0</v>
      </c>
      <c r="L417" s="17">
        <v>0</v>
      </c>
      <c r="M417" s="17">
        <v>0</v>
      </c>
      <c r="N417" s="17">
        <v>0</v>
      </c>
      <c r="O417" s="17">
        <v>0</v>
      </c>
      <c r="P417" s="17">
        <v>0</v>
      </c>
      <c r="Q417" s="17">
        <v>0</v>
      </c>
      <c r="R417" s="17">
        <v>0</v>
      </c>
    </row>
    <row r="418" spans="1:19">
      <c r="A418" s="155" t="s">
        <v>27</v>
      </c>
      <c r="B418" s="156"/>
      <c r="C418" s="20">
        <f t="shared" ref="C418:R418" si="12">24-C414-C415-C416-C417</f>
        <v>24</v>
      </c>
      <c r="D418" s="20">
        <f t="shared" si="12"/>
        <v>24</v>
      </c>
      <c r="E418" s="20">
        <f t="shared" si="12"/>
        <v>24</v>
      </c>
      <c r="F418" s="20">
        <f t="shared" si="12"/>
        <v>24</v>
      </c>
      <c r="G418" s="20">
        <f t="shared" si="12"/>
        <v>24</v>
      </c>
      <c r="H418" s="20">
        <f t="shared" si="12"/>
        <v>24</v>
      </c>
      <c r="I418" s="20">
        <f t="shared" si="12"/>
        <v>24</v>
      </c>
      <c r="J418" s="20">
        <f t="shared" si="12"/>
        <v>24</v>
      </c>
      <c r="K418" s="20">
        <f t="shared" si="12"/>
        <v>24</v>
      </c>
      <c r="L418" s="20">
        <f t="shared" si="12"/>
        <v>24</v>
      </c>
      <c r="M418" s="20">
        <f t="shared" si="12"/>
        <v>24</v>
      </c>
      <c r="N418" s="20">
        <f t="shared" si="12"/>
        <v>24</v>
      </c>
      <c r="O418" s="20">
        <f t="shared" si="12"/>
        <v>24</v>
      </c>
      <c r="P418" s="20">
        <f t="shared" si="12"/>
        <v>24</v>
      </c>
      <c r="Q418" s="20">
        <f t="shared" si="12"/>
        <v>24</v>
      </c>
      <c r="R418" s="20">
        <f t="shared" si="12"/>
        <v>24</v>
      </c>
    </row>
    <row r="419" spans="1:19">
      <c r="A419" s="157" t="s">
        <v>28</v>
      </c>
      <c r="B419" s="158"/>
      <c r="C419" s="21">
        <f>C418/(SUM(S389:S412))</f>
        <v>1</v>
      </c>
      <c r="D419" s="21">
        <f>D418/(SUM(S389:S412))</f>
        <v>1</v>
      </c>
      <c r="E419" s="21">
        <f>E418/(SUM(S389:S412))</f>
        <v>1</v>
      </c>
      <c r="F419" s="21">
        <f>F418/(SUM(S389:S412))</f>
        <v>1</v>
      </c>
      <c r="G419" s="21">
        <f>G418/(SUM(S389:S412))</f>
        <v>1</v>
      </c>
      <c r="H419" s="21">
        <f>H418/(SUM(S389:S412))</f>
        <v>1</v>
      </c>
      <c r="I419" s="21">
        <f>I418/(SUM(S389:S412))</f>
        <v>1</v>
      </c>
      <c r="J419" s="21">
        <f>J418/(SUM(S389:S412))</f>
        <v>1</v>
      </c>
      <c r="K419" s="21">
        <f>K418/(SUM(S389:S412))</f>
        <v>1</v>
      </c>
      <c r="L419" s="21">
        <f>L418/(SUM(S389:S412))</f>
        <v>1</v>
      </c>
      <c r="M419" s="21">
        <f>M418/(SUM(S389:S412))</f>
        <v>1</v>
      </c>
      <c r="N419" s="21">
        <f>N418/(SUM(S389:S412))</f>
        <v>1</v>
      </c>
      <c r="O419" s="21">
        <f>O418/(SUM(S389:S412))</f>
        <v>1</v>
      </c>
      <c r="P419" s="21">
        <f>P418/(SUM(S389:S412))</f>
        <v>1</v>
      </c>
      <c r="Q419" s="21">
        <f>Q418/(SUM(S389:S412))</f>
        <v>1</v>
      </c>
      <c r="R419" s="21">
        <f>R418/(SUM(S389:S412))</f>
        <v>1</v>
      </c>
    </row>
    <row r="421" spans="1:19">
      <c r="A421" s="1">
        <v>14</v>
      </c>
      <c r="B421" s="2">
        <v>0</v>
      </c>
      <c r="C421" s="17">
        <v>26.2</v>
      </c>
      <c r="D421" s="16">
        <v>23.54</v>
      </c>
      <c r="E421" s="16">
        <v>0.12</v>
      </c>
      <c r="F421" s="16">
        <v>1.17</v>
      </c>
      <c r="G421" s="16">
        <v>0.86</v>
      </c>
      <c r="H421" s="16">
        <v>2.0299999999999998</v>
      </c>
      <c r="I421" s="16">
        <v>4.03</v>
      </c>
      <c r="J421" s="16">
        <v>22</v>
      </c>
      <c r="K421" s="16">
        <v>8</v>
      </c>
      <c r="L421" s="17">
        <v>27.4</v>
      </c>
      <c r="M421" s="17">
        <v>72.5</v>
      </c>
      <c r="N421" s="19">
        <v>1010.8</v>
      </c>
      <c r="O421" s="17">
        <v>3</v>
      </c>
      <c r="P421" s="17">
        <v>3.73</v>
      </c>
      <c r="Q421" s="16">
        <v>57.02</v>
      </c>
      <c r="R421" s="18">
        <v>0</v>
      </c>
      <c r="S421">
        <v>1</v>
      </c>
    </row>
    <row r="422" spans="1:19">
      <c r="A422" s="1">
        <v>14</v>
      </c>
      <c r="B422" s="2">
        <v>4.1666666666666664E-2</v>
      </c>
      <c r="C422" s="17">
        <v>26.2</v>
      </c>
      <c r="D422" s="16">
        <v>21.94</v>
      </c>
      <c r="E422" s="16">
        <v>0.13</v>
      </c>
      <c r="F422" s="16">
        <v>1.18</v>
      </c>
      <c r="G422" s="16">
        <v>0.74</v>
      </c>
      <c r="H422" s="16">
        <v>1.92</v>
      </c>
      <c r="I422" s="16">
        <v>3.66</v>
      </c>
      <c r="J422" s="16">
        <v>29</v>
      </c>
      <c r="K422" s="16">
        <v>7</v>
      </c>
      <c r="L422" s="17">
        <v>27.2</v>
      </c>
      <c r="M422" s="17">
        <v>75.2</v>
      </c>
      <c r="N422" s="19">
        <v>1010.1</v>
      </c>
      <c r="O422" s="17">
        <v>3</v>
      </c>
      <c r="P422" s="17">
        <v>3.22</v>
      </c>
      <c r="Q422" s="16">
        <v>55.33</v>
      </c>
      <c r="R422" s="18">
        <v>0</v>
      </c>
      <c r="S422">
        <v>1</v>
      </c>
    </row>
    <row r="423" spans="1:19">
      <c r="A423" s="1">
        <v>14</v>
      </c>
      <c r="B423" s="2">
        <v>8.3333333333333301E-2</v>
      </c>
      <c r="C423" s="17">
        <v>26.2</v>
      </c>
      <c r="D423" s="16">
        <v>22.7</v>
      </c>
      <c r="E423" s="16">
        <v>0.16</v>
      </c>
      <c r="F423" s="16">
        <v>1.01</v>
      </c>
      <c r="G423" s="16">
        <v>0.38</v>
      </c>
      <c r="H423" s="16">
        <v>1.39</v>
      </c>
      <c r="I423" s="16">
        <v>3.87</v>
      </c>
      <c r="J423" s="16">
        <v>27</v>
      </c>
      <c r="K423" s="16">
        <v>12</v>
      </c>
      <c r="L423" s="17">
        <v>27.4</v>
      </c>
      <c r="M423" s="17">
        <v>73.099999999999994</v>
      </c>
      <c r="N423" s="19">
        <v>1009.7</v>
      </c>
      <c r="O423" s="17">
        <v>3</v>
      </c>
      <c r="P423" s="17">
        <v>3.35</v>
      </c>
      <c r="Q423" s="16">
        <v>68.14</v>
      </c>
      <c r="R423" s="18">
        <v>0</v>
      </c>
      <c r="S423">
        <v>1</v>
      </c>
    </row>
    <row r="424" spans="1:19">
      <c r="A424" s="1">
        <v>14</v>
      </c>
      <c r="B424" s="2">
        <v>0.125</v>
      </c>
      <c r="C424" s="17">
        <v>26.2</v>
      </c>
      <c r="D424" s="16">
        <v>23.29</v>
      </c>
      <c r="E424" s="16">
        <v>0.17</v>
      </c>
      <c r="F424" s="16">
        <v>1.01</v>
      </c>
      <c r="G424" s="16">
        <v>0.17</v>
      </c>
      <c r="H424" s="16">
        <v>1.18</v>
      </c>
      <c r="I424" s="16">
        <v>3.93</v>
      </c>
      <c r="J424" s="16">
        <v>27</v>
      </c>
      <c r="K424" s="16">
        <v>8</v>
      </c>
      <c r="L424" s="17">
        <v>27.4</v>
      </c>
      <c r="M424" s="17">
        <v>72.900000000000006</v>
      </c>
      <c r="N424" s="19">
        <v>1009.4</v>
      </c>
      <c r="O424" s="17">
        <v>3</v>
      </c>
      <c r="P424" s="17">
        <v>3.3</v>
      </c>
      <c r="Q424" s="16">
        <v>70.760000000000005</v>
      </c>
      <c r="R424" s="18">
        <v>0</v>
      </c>
      <c r="S424">
        <v>1</v>
      </c>
    </row>
    <row r="425" spans="1:19">
      <c r="A425" s="1">
        <v>14</v>
      </c>
      <c r="B425" s="2">
        <v>0.16666666666666699</v>
      </c>
      <c r="C425" s="17">
        <v>26.2</v>
      </c>
      <c r="D425" s="16">
        <v>23.15</v>
      </c>
      <c r="E425" s="16">
        <v>0.17</v>
      </c>
      <c r="F425" s="16">
        <v>1.24</v>
      </c>
      <c r="G425" s="16">
        <v>0.19</v>
      </c>
      <c r="H425" s="16">
        <v>1.43</v>
      </c>
      <c r="I425" s="16">
        <v>3.87</v>
      </c>
      <c r="J425" s="16">
        <v>28</v>
      </c>
      <c r="K425" s="16">
        <v>8</v>
      </c>
      <c r="L425" s="17">
        <v>27.1</v>
      </c>
      <c r="M425" s="17">
        <v>72.900000000000006</v>
      </c>
      <c r="N425" s="19">
        <v>1009.3</v>
      </c>
      <c r="O425" s="17">
        <v>3</v>
      </c>
      <c r="P425" s="17">
        <v>3.71</v>
      </c>
      <c r="Q425" s="16">
        <v>84.88</v>
      </c>
      <c r="R425" s="18">
        <v>0</v>
      </c>
      <c r="S425">
        <v>1</v>
      </c>
    </row>
    <row r="426" spans="1:19">
      <c r="A426" s="1">
        <v>14</v>
      </c>
      <c r="B426" s="2">
        <v>0.20833333333333301</v>
      </c>
      <c r="C426" s="17">
        <v>26.2</v>
      </c>
      <c r="D426" s="16">
        <v>23.07</v>
      </c>
      <c r="E426" s="16">
        <v>0.17</v>
      </c>
      <c r="F426" s="16">
        <v>1.1100000000000001</v>
      </c>
      <c r="G426" s="16">
        <v>0.52</v>
      </c>
      <c r="H426" s="16">
        <v>1.63</v>
      </c>
      <c r="I426" s="16">
        <v>3.87</v>
      </c>
      <c r="J426" s="16">
        <v>23</v>
      </c>
      <c r="K426" s="16">
        <v>5</v>
      </c>
      <c r="L426" s="17">
        <v>27.1</v>
      </c>
      <c r="M426" s="17">
        <v>71.599999999999994</v>
      </c>
      <c r="N426" s="19">
        <v>1009.4</v>
      </c>
      <c r="O426" s="17">
        <v>3</v>
      </c>
      <c r="P426" s="17">
        <v>3.67</v>
      </c>
      <c r="Q426" s="16">
        <v>86.79</v>
      </c>
      <c r="R426" s="18">
        <v>0</v>
      </c>
      <c r="S426">
        <v>1</v>
      </c>
    </row>
    <row r="427" spans="1:19">
      <c r="A427" s="1">
        <v>14</v>
      </c>
      <c r="B427" s="2">
        <v>0.25</v>
      </c>
      <c r="C427" s="17">
        <v>26.2</v>
      </c>
      <c r="D427" s="16">
        <v>22.52</v>
      </c>
      <c r="E427" s="16">
        <v>0.17</v>
      </c>
      <c r="F427" s="16">
        <v>1.21</v>
      </c>
      <c r="G427" s="16">
        <v>1.25</v>
      </c>
      <c r="H427" s="16">
        <v>2.46</v>
      </c>
      <c r="I427" s="16">
        <v>3.96</v>
      </c>
      <c r="J427" s="16">
        <v>28</v>
      </c>
      <c r="K427" s="16">
        <v>6</v>
      </c>
      <c r="L427" s="17">
        <v>27.1</v>
      </c>
      <c r="M427" s="17">
        <v>68.7</v>
      </c>
      <c r="N427" s="19">
        <v>1010</v>
      </c>
      <c r="O427" s="17">
        <v>19</v>
      </c>
      <c r="P427" s="17">
        <v>3.37</v>
      </c>
      <c r="Q427" s="16">
        <v>89.77</v>
      </c>
      <c r="R427" s="18">
        <v>0</v>
      </c>
      <c r="S427">
        <v>1</v>
      </c>
    </row>
    <row r="428" spans="1:19">
      <c r="A428" s="1">
        <v>14</v>
      </c>
      <c r="B428" s="2">
        <v>0.29166666666666702</v>
      </c>
      <c r="C428" s="17">
        <v>26.3</v>
      </c>
      <c r="D428" s="16">
        <v>20.04</v>
      </c>
      <c r="E428" s="16">
        <v>0.22</v>
      </c>
      <c r="F428" s="16">
        <v>1.74</v>
      </c>
      <c r="G428" s="16">
        <v>3.62</v>
      </c>
      <c r="H428" s="16">
        <v>5.36</v>
      </c>
      <c r="I428" s="16">
        <v>3.95</v>
      </c>
      <c r="J428" s="16">
        <v>23</v>
      </c>
      <c r="K428" s="16">
        <v>8</v>
      </c>
      <c r="L428" s="17">
        <v>27.3</v>
      </c>
      <c r="M428" s="17">
        <v>68.900000000000006</v>
      </c>
      <c r="N428" s="19">
        <v>1010.6</v>
      </c>
      <c r="O428" s="17">
        <v>108</v>
      </c>
      <c r="P428" s="17">
        <v>3.67</v>
      </c>
      <c r="Q428" s="16">
        <v>98.36</v>
      </c>
      <c r="R428" s="18">
        <v>0</v>
      </c>
      <c r="S428">
        <v>1</v>
      </c>
    </row>
    <row r="429" spans="1:19">
      <c r="A429" s="1">
        <v>14</v>
      </c>
      <c r="B429" s="2">
        <v>0.33333333333333298</v>
      </c>
      <c r="C429" s="17">
        <v>26</v>
      </c>
      <c r="D429" s="16">
        <v>22.78</v>
      </c>
      <c r="E429" s="16">
        <v>0.22</v>
      </c>
      <c r="F429" s="16">
        <v>2.96</v>
      </c>
      <c r="G429" s="16">
        <v>2.74</v>
      </c>
      <c r="H429" s="16">
        <v>5.7</v>
      </c>
      <c r="I429" s="16">
        <v>3.72</v>
      </c>
      <c r="J429" s="16">
        <v>25</v>
      </c>
      <c r="K429" s="16">
        <v>7</v>
      </c>
      <c r="L429" s="17">
        <v>28.1</v>
      </c>
      <c r="M429" s="17">
        <v>64.2</v>
      </c>
      <c r="N429" s="19">
        <v>1010.9</v>
      </c>
      <c r="O429" s="17">
        <v>237</v>
      </c>
      <c r="P429" s="16">
        <v>4.1399999999999997</v>
      </c>
      <c r="Q429" s="16">
        <v>85.38</v>
      </c>
      <c r="R429" s="18">
        <v>0</v>
      </c>
      <c r="S429">
        <v>1</v>
      </c>
    </row>
    <row r="430" spans="1:19">
      <c r="A430" s="1">
        <v>14</v>
      </c>
      <c r="B430" s="2">
        <v>0.375</v>
      </c>
      <c r="C430" s="17">
        <v>26</v>
      </c>
      <c r="D430" s="16">
        <v>22.88</v>
      </c>
      <c r="E430" s="16">
        <v>0.23</v>
      </c>
      <c r="F430" s="16">
        <v>2.85</v>
      </c>
      <c r="G430" s="16">
        <v>3.46</v>
      </c>
      <c r="H430" s="16">
        <v>6.3</v>
      </c>
      <c r="I430" s="16">
        <v>3.96</v>
      </c>
      <c r="J430" s="16">
        <v>31</v>
      </c>
      <c r="K430" s="16">
        <v>8</v>
      </c>
      <c r="L430" s="17">
        <v>28.8</v>
      </c>
      <c r="M430" s="17">
        <v>61</v>
      </c>
      <c r="N430" s="19">
        <v>1011</v>
      </c>
      <c r="O430" s="17">
        <v>421</v>
      </c>
      <c r="P430" s="16">
        <v>4.28</v>
      </c>
      <c r="Q430" s="16">
        <v>99.11</v>
      </c>
      <c r="R430" s="18">
        <v>0</v>
      </c>
      <c r="S430">
        <v>1</v>
      </c>
    </row>
    <row r="431" spans="1:19">
      <c r="A431" s="1">
        <v>14</v>
      </c>
      <c r="B431" s="2">
        <v>0.41666666666666702</v>
      </c>
      <c r="C431" s="17">
        <v>26.1</v>
      </c>
      <c r="D431" s="16">
        <v>25.38</v>
      </c>
      <c r="E431" s="16">
        <v>0.2</v>
      </c>
      <c r="F431" s="16">
        <v>2.5299999999999998</v>
      </c>
      <c r="G431" s="16">
        <v>2.42</v>
      </c>
      <c r="H431" s="16">
        <v>4.95</v>
      </c>
      <c r="I431" s="16">
        <v>4.13</v>
      </c>
      <c r="J431" s="16">
        <v>24</v>
      </c>
      <c r="K431" s="16">
        <v>10</v>
      </c>
      <c r="L431" s="17">
        <v>29.9</v>
      </c>
      <c r="M431" s="17">
        <v>54.2</v>
      </c>
      <c r="N431" s="19">
        <v>1011.1</v>
      </c>
      <c r="O431" s="17">
        <v>735</v>
      </c>
      <c r="P431" s="16">
        <v>4.82</v>
      </c>
      <c r="Q431" s="16">
        <v>82.98</v>
      </c>
      <c r="R431" s="18">
        <v>0</v>
      </c>
      <c r="S431">
        <v>1</v>
      </c>
    </row>
    <row r="432" spans="1:19">
      <c r="A432" s="1">
        <v>14</v>
      </c>
      <c r="B432" s="2">
        <v>0.45833333333333298</v>
      </c>
      <c r="C432" s="17">
        <v>26.1</v>
      </c>
      <c r="D432" s="16">
        <v>26.34</v>
      </c>
      <c r="E432" s="16">
        <v>0.19</v>
      </c>
      <c r="F432" s="16">
        <v>2.2400000000000002</v>
      </c>
      <c r="G432" s="16">
        <v>1.72</v>
      </c>
      <c r="H432" s="16">
        <v>3.96</v>
      </c>
      <c r="I432" s="16">
        <v>3.77</v>
      </c>
      <c r="J432" s="16">
        <v>23</v>
      </c>
      <c r="K432" s="16">
        <v>7</v>
      </c>
      <c r="L432" s="17">
        <v>30</v>
      </c>
      <c r="M432" s="17">
        <v>54</v>
      </c>
      <c r="N432" s="19">
        <v>1010.8</v>
      </c>
      <c r="O432" s="17">
        <v>905</v>
      </c>
      <c r="P432" s="16">
        <v>4.8</v>
      </c>
      <c r="Q432" s="16">
        <v>68.680000000000007</v>
      </c>
      <c r="R432" s="18">
        <v>0</v>
      </c>
      <c r="S432">
        <v>1</v>
      </c>
    </row>
    <row r="433" spans="1:19">
      <c r="A433" s="1">
        <v>14</v>
      </c>
      <c r="B433" s="2">
        <v>0.5</v>
      </c>
      <c r="C433" s="17">
        <v>26.2</v>
      </c>
      <c r="D433" s="16">
        <v>26.28</v>
      </c>
      <c r="E433" s="16">
        <v>0.2</v>
      </c>
      <c r="F433" s="16">
        <v>1.59</v>
      </c>
      <c r="G433" s="16">
        <v>1.23</v>
      </c>
      <c r="H433" s="16">
        <v>2.82</v>
      </c>
      <c r="I433" s="16">
        <v>3.71</v>
      </c>
      <c r="J433" s="16">
        <v>18</v>
      </c>
      <c r="K433" s="16">
        <v>8</v>
      </c>
      <c r="L433" s="17">
        <v>30.1</v>
      </c>
      <c r="M433" s="17">
        <v>54.8</v>
      </c>
      <c r="N433" s="19">
        <v>1010.3</v>
      </c>
      <c r="O433" s="17">
        <v>978</v>
      </c>
      <c r="P433" s="16">
        <v>4.67</v>
      </c>
      <c r="Q433" s="16">
        <v>65.88</v>
      </c>
      <c r="R433" s="18">
        <v>0</v>
      </c>
      <c r="S433">
        <v>1</v>
      </c>
    </row>
    <row r="434" spans="1:19">
      <c r="A434" s="1">
        <v>14</v>
      </c>
      <c r="B434" s="2">
        <v>0.54166666666666696</v>
      </c>
      <c r="C434" s="17">
        <v>26.1</v>
      </c>
      <c r="D434" s="16">
        <v>25.6</v>
      </c>
      <c r="E434" s="16">
        <v>0.23</v>
      </c>
      <c r="F434" s="16">
        <v>2.12</v>
      </c>
      <c r="G434" s="16">
        <v>1.56</v>
      </c>
      <c r="H434" s="16">
        <v>3.68</v>
      </c>
      <c r="I434" s="16">
        <v>3.64</v>
      </c>
      <c r="J434" s="16">
        <v>17</v>
      </c>
      <c r="K434" s="16">
        <v>9</v>
      </c>
      <c r="L434" s="17">
        <v>30.1</v>
      </c>
      <c r="M434" s="17">
        <v>57.4</v>
      </c>
      <c r="N434" s="19">
        <v>1009.3</v>
      </c>
      <c r="O434" s="17">
        <v>590</v>
      </c>
      <c r="P434" s="16">
        <v>4.2</v>
      </c>
      <c r="Q434" s="16">
        <v>61.59</v>
      </c>
      <c r="R434" s="18">
        <v>0</v>
      </c>
      <c r="S434">
        <v>1</v>
      </c>
    </row>
    <row r="435" spans="1:19">
      <c r="A435" s="1">
        <v>14</v>
      </c>
      <c r="B435" s="2">
        <v>0.58333333333333304</v>
      </c>
      <c r="C435" s="17">
        <v>26.2</v>
      </c>
      <c r="D435" s="16">
        <v>25.09</v>
      </c>
      <c r="E435" s="16">
        <v>0.22</v>
      </c>
      <c r="F435" s="16">
        <v>1.92</v>
      </c>
      <c r="G435" s="16">
        <v>1.61</v>
      </c>
      <c r="H435" s="16">
        <v>3.53</v>
      </c>
      <c r="I435" s="16">
        <v>3.75</v>
      </c>
      <c r="J435" s="16">
        <v>26</v>
      </c>
      <c r="K435" s="16">
        <v>9</v>
      </c>
      <c r="L435" s="17">
        <v>30</v>
      </c>
      <c r="M435" s="17">
        <v>57.4</v>
      </c>
      <c r="N435" s="19">
        <v>1008.3</v>
      </c>
      <c r="O435" s="17">
        <v>294</v>
      </c>
      <c r="P435" s="16">
        <v>4.55</v>
      </c>
      <c r="Q435" s="16">
        <v>61.54</v>
      </c>
      <c r="R435" s="18">
        <v>0</v>
      </c>
      <c r="S435">
        <v>1</v>
      </c>
    </row>
    <row r="436" spans="1:19">
      <c r="A436" s="1">
        <v>14</v>
      </c>
      <c r="B436" s="2">
        <v>0.625</v>
      </c>
      <c r="C436" s="17">
        <v>26.2</v>
      </c>
      <c r="D436" s="16">
        <v>24.04</v>
      </c>
      <c r="E436" s="16">
        <v>0.22</v>
      </c>
      <c r="F436" s="16">
        <v>1.89</v>
      </c>
      <c r="G436" s="16">
        <v>1.7</v>
      </c>
      <c r="H436" s="16">
        <v>3.59</v>
      </c>
      <c r="I436" s="16">
        <v>3.72</v>
      </c>
      <c r="J436" s="16">
        <v>26</v>
      </c>
      <c r="K436" s="16">
        <v>9</v>
      </c>
      <c r="L436" s="17">
        <v>30</v>
      </c>
      <c r="M436" s="17">
        <v>58.2</v>
      </c>
      <c r="N436" s="19">
        <v>1007.4</v>
      </c>
      <c r="O436" s="17">
        <v>227</v>
      </c>
      <c r="P436" s="16">
        <v>4.03</v>
      </c>
      <c r="Q436" s="16">
        <v>56.52</v>
      </c>
      <c r="R436" s="18">
        <v>0</v>
      </c>
      <c r="S436">
        <v>1</v>
      </c>
    </row>
    <row r="437" spans="1:19">
      <c r="A437" s="1">
        <v>14</v>
      </c>
      <c r="B437" s="2">
        <v>0.66666666666666696</v>
      </c>
      <c r="C437" s="17">
        <v>26.3</v>
      </c>
      <c r="D437" s="16">
        <v>25.49</v>
      </c>
      <c r="E437" s="16">
        <v>0.23</v>
      </c>
      <c r="F437" s="16">
        <v>1.84</v>
      </c>
      <c r="G437" s="16">
        <v>2.11</v>
      </c>
      <c r="H437" s="16">
        <v>3.95</v>
      </c>
      <c r="I437" s="16">
        <v>3.74</v>
      </c>
      <c r="J437" s="16">
        <v>19</v>
      </c>
      <c r="K437" s="16">
        <v>7</v>
      </c>
      <c r="L437" s="17">
        <v>29.7</v>
      </c>
      <c r="M437" s="17">
        <v>59.3</v>
      </c>
      <c r="N437" s="19">
        <v>1007</v>
      </c>
      <c r="O437" s="17">
        <v>339</v>
      </c>
      <c r="P437" s="16">
        <v>3.79</v>
      </c>
      <c r="Q437" s="16">
        <v>43.12</v>
      </c>
      <c r="R437" s="18">
        <v>0</v>
      </c>
      <c r="S437">
        <v>1</v>
      </c>
    </row>
    <row r="438" spans="1:19">
      <c r="A438" s="1">
        <v>14</v>
      </c>
      <c r="B438" s="2">
        <v>0.70833333333333304</v>
      </c>
      <c r="C438" s="17">
        <v>26.2</v>
      </c>
      <c r="D438" s="16">
        <v>22.21</v>
      </c>
      <c r="E438" s="16">
        <v>0.23</v>
      </c>
      <c r="F438" s="16">
        <v>1.98</v>
      </c>
      <c r="G438" s="16">
        <v>2.52</v>
      </c>
      <c r="H438" s="16">
        <v>4.5</v>
      </c>
      <c r="I438" s="16">
        <v>4.0199999999999996</v>
      </c>
      <c r="J438" s="16">
        <v>22</v>
      </c>
      <c r="K438" s="16">
        <v>6</v>
      </c>
      <c r="L438" s="17">
        <v>28.7</v>
      </c>
      <c r="M438" s="17">
        <v>63.4</v>
      </c>
      <c r="N438" s="19">
        <v>1006.8</v>
      </c>
      <c r="O438" s="17">
        <v>126</v>
      </c>
      <c r="P438" s="16">
        <v>3.41</v>
      </c>
      <c r="Q438" s="16">
        <v>44.87</v>
      </c>
      <c r="R438" s="18">
        <v>0</v>
      </c>
      <c r="S438">
        <v>1</v>
      </c>
    </row>
    <row r="439" spans="1:19">
      <c r="A439" s="1">
        <v>14</v>
      </c>
      <c r="B439" s="2">
        <v>0.75</v>
      </c>
      <c r="C439" s="17">
        <v>25.9</v>
      </c>
      <c r="D439" s="16">
        <v>17.59</v>
      </c>
      <c r="E439" s="16">
        <v>0.36</v>
      </c>
      <c r="F439" s="16">
        <v>3.49</v>
      </c>
      <c r="G439" s="16">
        <v>4.82</v>
      </c>
      <c r="H439" s="16">
        <v>8.31</v>
      </c>
      <c r="I439" s="16">
        <v>4.03</v>
      </c>
      <c r="J439" s="16">
        <v>24</v>
      </c>
      <c r="K439" s="16">
        <v>8</v>
      </c>
      <c r="L439" s="17">
        <v>27.8</v>
      </c>
      <c r="M439" s="17">
        <v>70</v>
      </c>
      <c r="N439" s="19">
        <v>1007.1</v>
      </c>
      <c r="O439" s="17">
        <v>13</v>
      </c>
      <c r="P439" s="16">
        <v>3.12</v>
      </c>
      <c r="Q439" s="16">
        <v>36.369999999999997</v>
      </c>
      <c r="R439" s="18">
        <v>0</v>
      </c>
      <c r="S439">
        <v>1</v>
      </c>
    </row>
    <row r="440" spans="1:19">
      <c r="A440" s="1">
        <v>14</v>
      </c>
      <c r="B440" s="2">
        <v>0.79166666666666696</v>
      </c>
      <c r="C440" s="17">
        <v>26.1</v>
      </c>
      <c r="D440" s="16">
        <v>15.96</v>
      </c>
      <c r="E440" s="16">
        <v>0.31</v>
      </c>
      <c r="F440" s="16">
        <v>1.55</v>
      </c>
      <c r="G440" s="16">
        <v>5.01</v>
      </c>
      <c r="H440" s="16">
        <v>6.57</v>
      </c>
      <c r="I440" s="16">
        <v>3.83</v>
      </c>
      <c r="J440" s="16">
        <v>30</v>
      </c>
      <c r="K440" s="16">
        <v>14</v>
      </c>
      <c r="L440" s="17">
        <v>27.4</v>
      </c>
      <c r="M440" s="17">
        <v>72.599999999999994</v>
      </c>
      <c r="N440" s="19">
        <v>1007.9</v>
      </c>
      <c r="O440" s="17">
        <v>2</v>
      </c>
      <c r="P440" s="16">
        <v>2.11</v>
      </c>
      <c r="Q440" s="16">
        <v>45.29</v>
      </c>
      <c r="R440" s="18">
        <v>0</v>
      </c>
      <c r="S440">
        <v>1</v>
      </c>
    </row>
    <row r="441" spans="1:19">
      <c r="A441" s="1">
        <v>14</v>
      </c>
      <c r="B441" s="2">
        <v>0.83333333333333304</v>
      </c>
      <c r="C441" s="17">
        <v>26.1</v>
      </c>
      <c r="D441" s="16">
        <v>16.48</v>
      </c>
      <c r="E441" s="16">
        <v>0.31</v>
      </c>
      <c r="F441" s="16">
        <v>1.25</v>
      </c>
      <c r="G441" s="16">
        <v>4.6100000000000003</v>
      </c>
      <c r="H441" s="16">
        <v>5.85</v>
      </c>
      <c r="I441" s="16">
        <v>3.91</v>
      </c>
      <c r="J441" s="16">
        <v>24</v>
      </c>
      <c r="K441" s="16">
        <v>10</v>
      </c>
      <c r="L441" s="17">
        <v>27.3</v>
      </c>
      <c r="M441" s="17">
        <v>73.5</v>
      </c>
      <c r="N441" s="19">
        <v>1008.4</v>
      </c>
      <c r="O441" s="17">
        <v>2</v>
      </c>
      <c r="P441" s="16">
        <v>2.17</v>
      </c>
      <c r="Q441" s="16">
        <v>48.03</v>
      </c>
      <c r="R441" s="18">
        <v>0</v>
      </c>
      <c r="S441">
        <v>1</v>
      </c>
    </row>
    <row r="442" spans="1:19">
      <c r="A442" s="1">
        <v>14</v>
      </c>
      <c r="B442" s="2">
        <v>0.875</v>
      </c>
      <c r="C442" s="17">
        <v>26</v>
      </c>
      <c r="D442" s="16">
        <v>19.61</v>
      </c>
      <c r="E442" s="16">
        <v>0.23</v>
      </c>
      <c r="F442" s="16">
        <v>1.28</v>
      </c>
      <c r="G442" s="16">
        <v>3.2</v>
      </c>
      <c r="H442" s="16">
        <v>4.4800000000000004</v>
      </c>
      <c r="I442" s="16">
        <v>3.93</v>
      </c>
      <c r="J442" s="16">
        <v>25</v>
      </c>
      <c r="K442" s="16">
        <v>6</v>
      </c>
      <c r="L442" s="17">
        <v>27.1</v>
      </c>
      <c r="M442" s="17">
        <v>73.3</v>
      </c>
      <c r="N442" s="19">
        <v>1009.1</v>
      </c>
      <c r="O442" s="17">
        <v>2</v>
      </c>
      <c r="P442" s="16">
        <v>2.19</v>
      </c>
      <c r="Q442" s="16">
        <v>45.83</v>
      </c>
      <c r="R442" s="18">
        <v>0</v>
      </c>
      <c r="S442">
        <v>1</v>
      </c>
    </row>
    <row r="443" spans="1:19">
      <c r="A443" s="1">
        <v>14</v>
      </c>
      <c r="B443" s="2">
        <v>0.91666666666666696</v>
      </c>
      <c r="C443" s="17">
        <v>26.1</v>
      </c>
      <c r="D443" s="16">
        <v>20.55</v>
      </c>
      <c r="E443" s="16">
        <v>0.19</v>
      </c>
      <c r="F443" s="16">
        <v>1.08</v>
      </c>
      <c r="G443" s="16">
        <v>2.95</v>
      </c>
      <c r="H443" s="16">
        <v>4.03</v>
      </c>
      <c r="I443" s="16">
        <v>3.99</v>
      </c>
      <c r="J443" s="16">
        <v>15</v>
      </c>
      <c r="K443" s="16">
        <v>3</v>
      </c>
      <c r="L443" s="17">
        <v>27.1</v>
      </c>
      <c r="M443" s="17">
        <v>72.599999999999994</v>
      </c>
      <c r="N443" s="19">
        <v>1009.7</v>
      </c>
      <c r="O443" s="17">
        <v>2</v>
      </c>
      <c r="P443" s="16">
        <v>2.0299999999999998</v>
      </c>
      <c r="Q443" s="16">
        <v>48.55</v>
      </c>
      <c r="R443" s="18">
        <v>0</v>
      </c>
      <c r="S443">
        <v>1</v>
      </c>
    </row>
    <row r="444" spans="1:19">
      <c r="A444" s="1">
        <v>14</v>
      </c>
      <c r="B444" s="2">
        <v>0.95833333333333304</v>
      </c>
      <c r="C444" s="17">
        <v>26.2</v>
      </c>
      <c r="D444" s="16">
        <v>19.190000000000001</v>
      </c>
      <c r="E444" s="16">
        <v>0.19</v>
      </c>
      <c r="F444" s="16">
        <v>1.07</v>
      </c>
      <c r="G444" s="16">
        <v>3.55</v>
      </c>
      <c r="H444" s="16">
        <v>4.62</v>
      </c>
      <c r="I444" s="16">
        <v>3.75</v>
      </c>
      <c r="J444" s="16">
        <v>20</v>
      </c>
      <c r="K444" s="16">
        <v>11</v>
      </c>
      <c r="L444" s="17">
        <v>27</v>
      </c>
      <c r="M444" s="17">
        <v>73.5</v>
      </c>
      <c r="N444" s="19">
        <v>1009.6</v>
      </c>
      <c r="O444" s="17">
        <v>2</v>
      </c>
      <c r="P444" s="16">
        <v>2</v>
      </c>
      <c r="Q444" s="16">
        <v>58.25</v>
      </c>
      <c r="R444" s="18">
        <v>0</v>
      </c>
      <c r="S444">
        <v>1</v>
      </c>
    </row>
    <row r="446" spans="1:19">
      <c r="A446" s="163" t="s">
        <v>39</v>
      </c>
      <c r="B446" s="164"/>
      <c r="C446" s="17">
        <v>0</v>
      </c>
      <c r="D446" s="17">
        <v>0</v>
      </c>
      <c r="E446" s="17">
        <v>0</v>
      </c>
      <c r="F446" s="17">
        <v>0</v>
      </c>
      <c r="G446" s="17">
        <v>0</v>
      </c>
      <c r="H446" s="17">
        <v>0</v>
      </c>
      <c r="I446" s="17">
        <v>0</v>
      </c>
      <c r="J446" s="17">
        <v>0</v>
      </c>
      <c r="K446" s="17">
        <v>0</v>
      </c>
      <c r="L446" s="17">
        <v>0</v>
      </c>
      <c r="M446" s="17">
        <v>0</v>
      </c>
      <c r="N446" s="17">
        <v>0</v>
      </c>
      <c r="O446" s="17">
        <v>0</v>
      </c>
      <c r="P446" s="17">
        <v>0</v>
      </c>
      <c r="Q446" s="17">
        <v>0</v>
      </c>
      <c r="R446" s="17">
        <v>0</v>
      </c>
    </row>
    <row r="447" spans="1:19">
      <c r="A447" s="159" t="s">
        <v>2</v>
      </c>
      <c r="B447" s="160"/>
      <c r="C447" s="17">
        <v>0</v>
      </c>
      <c r="D447" s="17">
        <v>0</v>
      </c>
      <c r="E447" s="17">
        <v>0</v>
      </c>
      <c r="F447" s="17">
        <v>0</v>
      </c>
      <c r="G447" s="17">
        <v>0</v>
      </c>
      <c r="H447" s="17">
        <v>0</v>
      </c>
      <c r="I447" s="17">
        <v>0</v>
      </c>
      <c r="J447" s="17">
        <v>0</v>
      </c>
      <c r="K447" s="17">
        <v>0</v>
      </c>
      <c r="L447" s="17">
        <v>0</v>
      </c>
      <c r="M447" s="17">
        <v>0</v>
      </c>
      <c r="N447" s="17">
        <v>0</v>
      </c>
      <c r="O447" s="17">
        <v>0</v>
      </c>
      <c r="P447" s="17">
        <v>0</v>
      </c>
      <c r="Q447" s="17">
        <v>0</v>
      </c>
      <c r="R447" s="17">
        <v>0</v>
      </c>
    </row>
    <row r="448" spans="1:19">
      <c r="A448" s="153" t="s">
        <v>3</v>
      </c>
      <c r="B448" s="154"/>
      <c r="C448" s="17">
        <v>0</v>
      </c>
      <c r="D448" s="17">
        <v>0</v>
      </c>
      <c r="E448" s="17">
        <v>0</v>
      </c>
      <c r="F448" s="17">
        <v>0</v>
      </c>
      <c r="G448" s="17">
        <v>0</v>
      </c>
      <c r="H448" s="17">
        <v>0</v>
      </c>
      <c r="I448" s="17">
        <v>0</v>
      </c>
      <c r="J448" s="17">
        <v>0</v>
      </c>
      <c r="K448" s="17">
        <v>0</v>
      </c>
      <c r="L448" s="17">
        <v>0</v>
      </c>
      <c r="M448" s="17">
        <v>0</v>
      </c>
      <c r="N448" s="17">
        <v>0</v>
      </c>
      <c r="O448" s="17">
        <v>0</v>
      </c>
      <c r="P448" s="17">
        <v>0</v>
      </c>
      <c r="Q448" s="17">
        <v>0</v>
      </c>
      <c r="R448" s="17">
        <v>0</v>
      </c>
    </row>
    <row r="449" spans="1:19">
      <c r="A449" s="161" t="s">
        <v>4</v>
      </c>
      <c r="B449" s="162"/>
      <c r="C449" s="17">
        <v>0</v>
      </c>
      <c r="D449" s="17">
        <v>0</v>
      </c>
      <c r="E449" s="17">
        <v>0</v>
      </c>
      <c r="F449" s="17">
        <v>0</v>
      </c>
      <c r="G449" s="17">
        <v>0</v>
      </c>
      <c r="H449" s="17">
        <v>0</v>
      </c>
      <c r="I449" s="17">
        <v>0</v>
      </c>
      <c r="J449" s="17">
        <v>0</v>
      </c>
      <c r="K449" s="17">
        <v>0</v>
      </c>
      <c r="L449" s="17">
        <v>0</v>
      </c>
      <c r="M449" s="17">
        <v>0</v>
      </c>
      <c r="N449" s="17">
        <v>0</v>
      </c>
      <c r="O449" s="17">
        <v>0</v>
      </c>
      <c r="P449" s="17">
        <v>0</v>
      </c>
      <c r="Q449" s="17">
        <v>0</v>
      </c>
      <c r="R449" s="17">
        <v>0</v>
      </c>
    </row>
    <row r="450" spans="1:19">
      <c r="A450" s="155" t="s">
        <v>27</v>
      </c>
      <c r="B450" s="156"/>
      <c r="C450" s="20">
        <f t="shared" ref="C450:R450" si="13">24-C446-C447-C448-C449</f>
        <v>24</v>
      </c>
      <c r="D450" s="20">
        <f t="shared" si="13"/>
        <v>24</v>
      </c>
      <c r="E450" s="20">
        <f t="shared" si="13"/>
        <v>24</v>
      </c>
      <c r="F450" s="20">
        <f t="shared" si="13"/>
        <v>24</v>
      </c>
      <c r="G450" s="20">
        <f t="shared" si="13"/>
        <v>24</v>
      </c>
      <c r="H450" s="20">
        <f t="shared" si="13"/>
        <v>24</v>
      </c>
      <c r="I450" s="20">
        <f t="shared" si="13"/>
        <v>24</v>
      </c>
      <c r="J450" s="20">
        <f t="shared" si="13"/>
        <v>24</v>
      </c>
      <c r="K450" s="20">
        <f t="shared" si="13"/>
        <v>24</v>
      </c>
      <c r="L450" s="20">
        <f t="shared" si="13"/>
        <v>24</v>
      </c>
      <c r="M450" s="20">
        <f t="shared" si="13"/>
        <v>24</v>
      </c>
      <c r="N450" s="20">
        <f t="shared" si="13"/>
        <v>24</v>
      </c>
      <c r="O450" s="20">
        <f t="shared" si="13"/>
        <v>24</v>
      </c>
      <c r="P450" s="20">
        <f t="shared" si="13"/>
        <v>24</v>
      </c>
      <c r="Q450" s="20">
        <f t="shared" si="13"/>
        <v>24</v>
      </c>
      <c r="R450" s="20">
        <f t="shared" si="13"/>
        <v>24</v>
      </c>
    </row>
    <row r="451" spans="1:19">
      <c r="A451" s="157" t="s">
        <v>28</v>
      </c>
      <c r="B451" s="158"/>
      <c r="C451" s="21">
        <f>C450/(SUM(S421:S444))</f>
        <v>1</v>
      </c>
      <c r="D451" s="21">
        <f>D450/(SUM(S421:S444))</f>
        <v>1</v>
      </c>
      <c r="E451" s="21">
        <f>E450/(SUM(S421:S444))</f>
        <v>1</v>
      </c>
      <c r="F451" s="21">
        <f>F450/(SUM(S421:S444))</f>
        <v>1</v>
      </c>
      <c r="G451" s="21">
        <f>G450/(SUM(S421:S444))</f>
        <v>1</v>
      </c>
      <c r="H451" s="21">
        <f>H450/(SUM(S421:S444))</f>
        <v>1</v>
      </c>
      <c r="I451" s="21">
        <f>I450/(SUM(S421:S444))</f>
        <v>1</v>
      </c>
      <c r="J451" s="21">
        <f>J450/(SUM(S421:S444))</f>
        <v>1</v>
      </c>
      <c r="K451" s="21">
        <f>K450/(SUM(S421:S444))</f>
        <v>1</v>
      </c>
      <c r="L451" s="21">
        <f>L450/(SUM(S421:S444))</f>
        <v>1</v>
      </c>
      <c r="M451" s="21">
        <f>M450/(SUM(S421:S444))</f>
        <v>1</v>
      </c>
      <c r="N451" s="21">
        <f>N450/(SUM(S421:S444))</f>
        <v>1</v>
      </c>
      <c r="O451" s="21">
        <f>O450/(SUM(S421:S444))</f>
        <v>1</v>
      </c>
      <c r="P451" s="21">
        <f>P450/(SUM(S421:S444))</f>
        <v>1</v>
      </c>
      <c r="Q451" s="21">
        <f>Q450/(SUM(S421:S444))</f>
        <v>1</v>
      </c>
      <c r="R451" s="21">
        <f>R450/(SUM(S421:S444))</f>
        <v>1</v>
      </c>
    </row>
    <row r="453" spans="1:19">
      <c r="A453" s="1">
        <v>15</v>
      </c>
      <c r="B453" s="2">
        <v>0</v>
      </c>
      <c r="C453" s="17">
        <v>26.1</v>
      </c>
      <c r="D453" s="16">
        <v>20.239999999999998</v>
      </c>
      <c r="E453" s="16">
        <v>0.17</v>
      </c>
      <c r="F453" s="16">
        <v>0.96</v>
      </c>
      <c r="G453" s="16">
        <v>2.48</v>
      </c>
      <c r="H453" s="16">
        <v>3.44</v>
      </c>
      <c r="I453" s="16">
        <v>4.0199999999999996</v>
      </c>
      <c r="J453" s="16">
        <v>19</v>
      </c>
      <c r="K453" s="16">
        <v>5</v>
      </c>
      <c r="L453" s="17">
        <v>26.9</v>
      </c>
      <c r="M453" s="17">
        <v>74</v>
      </c>
      <c r="N453" s="19">
        <v>1008.8</v>
      </c>
      <c r="O453" s="17">
        <v>2</v>
      </c>
      <c r="P453" s="17">
        <v>2.48</v>
      </c>
      <c r="Q453" s="16">
        <v>55.01</v>
      </c>
      <c r="R453" s="18">
        <v>0</v>
      </c>
      <c r="S453">
        <v>1</v>
      </c>
    </row>
    <row r="454" spans="1:19">
      <c r="A454" s="1">
        <v>15</v>
      </c>
      <c r="B454" s="2">
        <v>4.1666666666666664E-2</v>
      </c>
      <c r="C454" s="17">
        <v>26.2</v>
      </c>
      <c r="D454" s="16">
        <v>22.03</v>
      </c>
      <c r="E454" s="16">
        <v>0.1</v>
      </c>
      <c r="F454" s="16">
        <v>1.06</v>
      </c>
      <c r="G454" s="16">
        <v>1.17</v>
      </c>
      <c r="H454" s="16">
        <v>2.2400000000000002</v>
      </c>
      <c r="I454" s="16">
        <v>3.32</v>
      </c>
      <c r="J454" s="16">
        <v>15</v>
      </c>
      <c r="K454" s="16">
        <v>1</v>
      </c>
      <c r="L454" s="17">
        <v>26.8</v>
      </c>
      <c r="M454" s="17">
        <v>73.7</v>
      </c>
      <c r="N454" s="19">
        <v>1008.4</v>
      </c>
      <c r="O454" s="17">
        <v>2</v>
      </c>
      <c r="P454" s="17">
        <v>2.74</v>
      </c>
      <c r="Q454" s="16">
        <v>57.32</v>
      </c>
      <c r="R454" s="18">
        <v>0</v>
      </c>
      <c r="S454">
        <v>1</v>
      </c>
    </row>
    <row r="455" spans="1:19">
      <c r="A455" s="1">
        <v>15</v>
      </c>
      <c r="B455" s="2">
        <v>8.3333333333333301E-2</v>
      </c>
      <c r="C455" s="17">
        <v>26.1</v>
      </c>
      <c r="D455" s="16">
        <v>22.7</v>
      </c>
      <c r="E455" s="16">
        <v>0.12</v>
      </c>
      <c r="F455" s="16">
        <v>1.04</v>
      </c>
      <c r="G455" s="16">
        <v>0.43</v>
      </c>
      <c r="H455" s="16">
        <v>1.47</v>
      </c>
      <c r="I455" s="16">
        <v>3.45</v>
      </c>
      <c r="J455" s="16">
        <v>20</v>
      </c>
      <c r="K455" s="16">
        <v>3</v>
      </c>
      <c r="L455" s="17">
        <v>26.8</v>
      </c>
      <c r="M455" s="17">
        <v>73.2</v>
      </c>
      <c r="N455" s="19">
        <v>1008.1</v>
      </c>
      <c r="O455" s="17">
        <v>2</v>
      </c>
      <c r="P455" s="17">
        <v>2.69</v>
      </c>
      <c r="Q455" s="16">
        <v>63.44</v>
      </c>
      <c r="R455" s="18">
        <v>0</v>
      </c>
      <c r="S455">
        <v>1</v>
      </c>
    </row>
    <row r="456" spans="1:19">
      <c r="A456" s="1">
        <v>15</v>
      </c>
      <c r="B456" s="2">
        <v>0.125</v>
      </c>
      <c r="C456" s="17">
        <v>26</v>
      </c>
      <c r="D456" s="16">
        <v>22.22</v>
      </c>
      <c r="E456" s="16">
        <v>0.12</v>
      </c>
      <c r="F456" s="16">
        <v>1.22</v>
      </c>
      <c r="G456" s="16">
        <v>0.82</v>
      </c>
      <c r="H456" s="16">
        <v>2.04</v>
      </c>
      <c r="I456" s="16">
        <v>3.54</v>
      </c>
      <c r="J456" s="16">
        <v>21</v>
      </c>
      <c r="K456" s="16">
        <v>9</v>
      </c>
      <c r="L456" s="17">
        <v>26.7</v>
      </c>
      <c r="M456" s="17">
        <v>73.900000000000006</v>
      </c>
      <c r="N456" s="19">
        <v>1008.1</v>
      </c>
      <c r="O456" s="17">
        <v>2</v>
      </c>
      <c r="P456" s="17">
        <v>2.67</v>
      </c>
      <c r="Q456" s="16">
        <v>67.180000000000007</v>
      </c>
      <c r="R456" s="18">
        <v>0</v>
      </c>
      <c r="S456">
        <v>1</v>
      </c>
    </row>
    <row r="457" spans="1:19">
      <c r="A457" s="1">
        <v>15</v>
      </c>
      <c r="B457" s="2">
        <v>0.16666666666666699</v>
      </c>
      <c r="C457" s="17">
        <v>26</v>
      </c>
      <c r="D457" s="16">
        <v>23.2</v>
      </c>
      <c r="E457" s="16">
        <v>0.12</v>
      </c>
      <c r="F457" s="16">
        <v>1.08</v>
      </c>
      <c r="G457" s="16">
        <v>0.73</v>
      </c>
      <c r="H457" s="16">
        <v>1.81</v>
      </c>
      <c r="I457" s="16">
        <v>3.49</v>
      </c>
      <c r="J457" s="16">
        <v>13</v>
      </c>
      <c r="K457" s="16">
        <v>6</v>
      </c>
      <c r="L457" s="17">
        <v>26.7</v>
      </c>
      <c r="M457" s="17">
        <v>74.5</v>
      </c>
      <c r="N457" s="19">
        <v>1007.8</v>
      </c>
      <c r="O457" s="17">
        <v>3</v>
      </c>
      <c r="P457" s="17">
        <v>2.79</v>
      </c>
      <c r="Q457" s="16">
        <v>69.959999999999994</v>
      </c>
      <c r="R457" s="18">
        <v>0</v>
      </c>
      <c r="S457">
        <v>1</v>
      </c>
    </row>
    <row r="458" spans="1:19">
      <c r="A458" s="1">
        <v>15</v>
      </c>
      <c r="B458" s="2">
        <v>0.20833333333333301</v>
      </c>
      <c r="C458" s="17">
        <v>26.1</v>
      </c>
      <c r="D458" s="16">
        <v>23.16</v>
      </c>
      <c r="E458" s="16">
        <v>0.12</v>
      </c>
      <c r="F458" s="16">
        <v>1.1599999999999999</v>
      </c>
      <c r="G458" s="16">
        <v>0.69</v>
      </c>
      <c r="H458" s="16">
        <v>1.84</v>
      </c>
      <c r="I458" s="16">
        <v>3.62</v>
      </c>
      <c r="J458" s="16">
        <v>21</v>
      </c>
      <c r="K458" s="16">
        <v>6</v>
      </c>
      <c r="L458" s="17">
        <v>26.6</v>
      </c>
      <c r="M458" s="17">
        <v>74</v>
      </c>
      <c r="N458" s="19">
        <v>1008</v>
      </c>
      <c r="O458" s="17">
        <v>3</v>
      </c>
      <c r="P458" s="17">
        <v>2.88</v>
      </c>
      <c r="Q458" s="16">
        <v>74.7</v>
      </c>
      <c r="R458" s="18">
        <v>0</v>
      </c>
      <c r="S458">
        <v>1</v>
      </c>
    </row>
    <row r="459" spans="1:19">
      <c r="A459" s="1">
        <v>15</v>
      </c>
      <c r="B459" s="2">
        <v>0.25</v>
      </c>
      <c r="C459" s="17">
        <v>26.1</v>
      </c>
      <c r="D459" s="16">
        <v>21.24</v>
      </c>
      <c r="E459" s="16">
        <v>0.15</v>
      </c>
      <c r="F459" s="16">
        <v>1.1100000000000001</v>
      </c>
      <c r="G459" s="16">
        <v>1.72</v>
      </c>
      <c r="H459" s="16">
        <v>2.83</v>
      </c>
      <c r="I459" s="16">
        <v>3.64</v>
      </c>
      <c r="J459" s="16">
        <v>22</v>
      </c>
      <c r="K459" s="16">
        <v>9</v>
      </c>
      <c r="L459" s="17">
        <v>26.3</v>
      </c>
      <c r="M459" s="17">
        <v>76.8</v>
      </c>
      <c r="N459" s="19">
        <v>1008.4</v>
      </c>
      <c r="O459" s="17">
        <v>28</v>
      </c>
      <c r="P459" s="17">
        <v>2.72</v>
      </c>
      <c r="Q459" s="16">
        <v>76.08</v>
      </c>
      <c r="R459" s="18">
        <v>0.4</v>
      </c>
      <c r="S459">
        <v>1</v>
      </c>
    </row>
    <row r="460" spans="1:19">
      <c r="A460" s="1">
        <v>15</v>
      </c>
      <c r="B460" s="2">
        <v>0.29166666666666702</v>
      </c>
      <c r="C460" s="17">
        <v>26.2</v>
      </c>
      <c r="D460" s="16">
        <v>18.440000000000001</v>
      </c>
      <c r="E460" s="16">
        <v>0.18</v>
      </c>
      <c r="F460" s="16">
        <v>1.96</v>
      </c>
      <c r="G460" s="16">
        <v>3.52</v>
      </c>
      <c r="H460" s="16">
        <v>5.48</v>
      </c>
      <c r="I460" s="16">
        <v>3.43</v>
      </c>
      <c r="J460" s="16">
        <v>20</v>
      </c>
      <c r="K460" s="16">
        <v>9</v>
      </c>
      <c r="L460" s="17">
        <v>26.7</v>
      </c>
      <c r="M460" s="17">
        <v>75.7</v>
      </c>
      <c r="N460" s="19">
        <v>1009.3</v>
      </c>
      <c r="O460" s="17">
        <v>131</v>
      </c>
      <c r="P460" s="17">
        <v>2.48</v>
      </c>
      <c r="Q460" s="16">
        <v>77.84</v>
      </c>
      <c r="R460" s="18">
        <v>0</v>
      </c>
      <c r="S460">
        <v>1</v>
      </c>
    </row>
    <row r="461" spans="1:19">
      <c r="A461" s="1">
        <v>15</v>
      </c>
      <c r="B461" s="2">
        <v>0.33333333333333298</v>
      </c>
      <c r="C461" s="17">
        <v>25.9</v>
      </c>
      <c r="D461" s="16">
        <v>17.22</v>
      </c>
      <c r="E461" s="16">
        <v>0.21</v>
      </c>
      <c r="F461" s="16">
        <v>3.7</v>
      </c>
      <c r="G461" s="16">
        <v>4.4800000000000004</v>
      </c>
      <c r="H461" s="16">
        <v>8.18</v>
      </c>
      <c r="I461" s="16">
        <v>3.36</v>
      </c>
      <c r="J461" s="16">
        <v>22</v>
      </c>
      <c r="K461" s="16">
        <v>10</v>
      </c>
      <c r="L461" s="17">
        <v>27.3</v>
      </c>
      <c r="M461" s="17">
        <v>72.3</v>
      </c>
      <c r="N461" s="19">
        <v>1010</v>
      </c>
      <c r="O461" s="17">
        <v>264</v>
      </c>
      <c r="P461" s="16">
        <v>3.76</v>
      </c>
      <c r="Q461" s="16">
        <v>107.72</v>
      </c>
      <c r="R461" s="18">
        <v>0</v>
      </c>
      <c r="S461">
        <v>1</v>
      </c>
    </row>
    <row r="462" spans="1:19">
      <c r="A462" s="1">
        <v>15</v>
      </c>
      <c r="B462" s="2">
        <v>0.375</v>
      </c>
      <c r="C462" s="17">
        <v>26.1</v>
      </c>
      <c r="D462" s="16">
        <v>19.420000000000002</v>
      </c>
      <c r="E462" s="16">
        <v>0.18</v>
      </c>
      <c r="F462" s="16">
        <v>3.37</v>
      </c>
      <c r="G462" s="16">
        <v>4.25</v>
      </c>
      <c r="H462" s="16">
        <v>7.62</v>
      </c>
      <c r="I462" s="16">
        <v>3.45</v>
      </c>
      <c r="J462" s="16">
        <v>25</v>
      </c>
      <c r="K462" s="16">
        <v>8</v>
      </c>
      <c r="L462" s="17">
        <v>28.4</v>
      </c>
      <c r="M462" s="17">
        <v>66.900000000000006</v>
      </c>
      <c r="N462" s="19">
        <v>1010.3</v>
      </c>
      <c r="O462" s="17">
        <v>594</v>
      </c>
      <c r="P462" s="16">
        <v>3.56</v>
      </c>
      <c r="Q462" s="16">
        <v>108.72</v>
      </c>
      <c r="R462" s="18">
        <v>0</v>
      </c>
      <c r="S462">
        <v>1</v>
      </c>
    </row>
    <row r="463" spans="1:19">
      <c r="A463" s="1">
        <v>15</v>
      </c>
      <c r="B463" s="2">
        <v>0.41666666666666702</v>
      </c>
      <c r="C463" s="17">
        <v>26.1</v>
      </c>
      <c r="D463" s="16">
        <v>22.89</v>
      </c>
      <c r="E463" s="16">
        <v>0.14000000000000001</v>
      </c>
      <c r="F463" s="16">
        <v>2.68</v>
      </c>
      <c r="G463" s="16">
        <v>3.12</v>
      </c>
      <c r="H463" s="16">
        <v>5.8</v>
      </c>
      <c r="I463" s="16">
        <v>3.54</v>
      </c>
      <c r="J463" s="16">
        <v>19</v>
      </c>
      <c r="K463" s="16">
        <v>8</v>
      </c>
      <c r="L463" s="17">
        <v>28.9</v>
      </c>
      <c r="M463" s="17">
        <v>62.1</v>
      </c>
      <c r="N463" s="19">
        <v>1010.5</v>
      </c>
      <c r="O463" s="17">
        <v>502</v>
      </c>
      <c r="P463" s="16">
        <v>4.2</v>
      </c>
      <c r="Q463" s="16">
        <v>79.069999999999993</v>
      </c>
      <c r="R463" s="18">
        <v>0</v>
      </c>
      <c r="S463">
        <v>1</v>
      </c>
    </row>
    <row r="464" spans="1:19">
      <c r="A464" s="1">
        <v>15</v>
      </c>
      <c r="B464" s="2">
        <v>0.45833333333333298</v>
      </c>
      <c r="C464" s="17">
        <v>26</v>
      </c>
      <c r="D464" s="16">
        <v>23</v>
      </c>
      <c r="E464" s="16">
        <v>0.14000000000000001</v>
      </c>
      <c r="F464" s="16">
        <v>2.34</v>
      </c>
      <c r="G464" s="16">
        <v>2.81</v>
      </c>
      <c r="H464" s="16">
        <v>5.15</v>
      </c>
      <c r="I464" s="16">
        <v>3.9</v>
      </c>
      <c r="J464" s="16">
        <v>22</v>
      </c>
      <c r="K464" s="16">
        <v>5</v>
      </c>
      <c r="L464" s="17">
        <v>28.7</v>
      </c>
      <c r="M464" s="17">
        <v>63.3</v>
      </c>
      <c r="N464" s="19">
        <v>1010.3</v>
      </c>
      <c r="O464" s="17">
        <v>656</v>
      </c>
      <c r="P464" s="16">
        <v>3.83</v>
      </c>
      <c r="Q464" s="16">
        <v>61.18</v>
      </c>
      <c r="R464" s="18">
        <v>0</v>
      </c>
      <c r="S464">
        <v>1</v>
      </c>
    </row>
    <row r="465" spans="1:19">
      <c r="A465" s="1">
        <v>15</v>
      </c>
      <c r="B465" s="2">
        <v>0.5</v>
      </c>
      <c r="C465" s="17">
        <v>26.2</v>
      </c>
      <c r="D465" s="16">
        <v>24.07</v>
      </c>
      <c r="E465" s="16">
        <v>0.14000000000000001</v>
      </c>
      <c r="F465" s="16">
        <v>2</v>
      </c>
      <c r="G465" s="16">
        <v>1.75</v>
      </c>
      <c r="H465" s="16">
        <v>3.75</v>
      </c>
      <c r="I465" s="16">
        <v>3.59</v>
      </c>
      <c r="J465" s="16">
        <v>11</v>
      </c>
      <c r="K465" s="16">
        <v>6</v>
      </c>
      <c r="L465" s="17">
        <v>29.6</v>
      </c>
      <c r="M465" s="17">
        <v>60.9</v>
      </c>
      <c r="N465" s="19">
        <v>1009.9</v>
      </c>
      <c r="O465" s="17">
        <v>905</v>
      </c>
      <c r="P465" s="16">
        <v>4.79</v>
      </c>
      <c r="Q465" s="16">
        <v>57.44</v>
      </c>
      <c r="R465" s="18">
        <v>0</v>
      </c>
      <c r="S465">
        <v>1</v>
      </c>
    </row>
    <row r="466" spans="1:19">
      <c r="A466" s="1">
        <v>15</v>
      </c>
      <c r="B466" s="2">
        <v>0.54166666666666696</v>
      </c>
      <c r="C466" s="17">
        <v>25.8</v>
      </c>
      <c r="D466" s="16">
        <v>24.13</v>
      </c>
      <c r="E466" s="16">
        <v>0.16</v>
      </c>
      <c r="F466" s="16">
        <v>2.4500000000000002</v>
      </c>
      <c r="G466" s="16">
        <v>1.8</v>
      </c>
      <c r="H466" s="16">
        <v>4.26</v>
      </c>
      <c r="I466" s="16">
        <v>3.72</v>
      </c>
      <c r="J466" s="16">
        <v>17</v>
      </c>
      <c r="K466" s="16">
        <v>6</v>
      </c>
      <c r="L466" s="17">
        <v>30.1</v>
      </c>
      <c r="M466" s="17">
        <v>58.7</v>
      </c>
      <c r="N466" s="19">
        <v>1008.8</v>
      </c>
      <c r="O466" s="17">
        <v>605</v>
      </c>
      <c r="P466" s="16">
        <v>4.62</v>
      </c>
      <c r="Q466" s="16">
        <v>47.58</v>
      </c>
      <c r="R466" s="18">
        <v>0</v>
      </c>
      <c r="S466">
        <v>1</v>
      </c>
    </row>
    <row r="467" spans="1:19">
      <c r="A467" s="1">
        <v>15</v>
      </c>
      <c r="B467" s="2">
        <v>0.58333333333333304</v>
      </c>
      <c r="C467" s="17">
        <v>25.8</v>
      </c>
      <c r="D467" s="16">
        <v>23.94</v>
      </c>
      <c r="E467" s="16">
        <v>0.15</v>
      </c>
      <c r="F467" s="16">
        <v>1.88</v>
      </c>
      <c r="G467" s="16">
        <v>1.63</v>
      </c>
      <c r="H467" s="16">
        <v>3.51</v>
      </c>
      <c r="I467" s="16">
        <v>3.73</v>
      </c>
      <c r="J467" s="16">
        <v>20</v>
      </c>
      <c r="K467" s="16">
        <v>5</v>
      </c>
      <c r="L467" s="17">
        <v>30.1</v>
      </c>
      <c r="M467" s="17">
        <v>59.1</v>
      </c>
      <c r="N467" s="19">
        <v>1007.9</v>
      </c>
      <c r="O467" s="17">
        <v>307</v>
      </c>
      <c r="P467" s="16">
        <v>4.72</v>
      </c>
      <c r="Q467" s="16">
        <v>52.25</v>
      </c>
      <c r="R467" s="18">
        <v>0</v>
      </c>
      <c r="S467">
        <v>1</v>
      </c>
    </row>
    <row r="468" spans="1:19">
      <c r="A468" s="1">
        <v>15</v>
      </c>
      <c r="B468" s="2">
        <v>0.625</v>
      </c>
      <c r="C468" s="17">
        <v>26.1</v>
      </c>
      <c r="D468" s="16">
        <v>23.5</v>
      </c>
      <c r="E468" s="16">
        <v>0.13</v>
      </c>
      <c r="F468" s="16">
        <v>1.91</v>
      </c>
      <c r="G468" s="16">
        <v>1.75</v>
      </c>
      <c r="H468" s="16">
        <v>3.66</v>
      </c>
      <c r="I468" s="16">
        <v>3.56</v>
      </c>
      <c r="J468" s="16">
        <v>21</v>
      </c>
      <c r="K468" s="16">
        <v>5</v>
      </c>
      <c r="L468" s="17">
        <v>30.2</v>
      </c>
      <c r="M468" s="17">
        <v>59.6</v>
      </c>
      <c r="N468" s="19">
        <v>1006.9</v>
      </c>
      <c r="O468" s="17">
        <v>214</v>
      </c>
      <c r="P468" s="16">
        <v>3.83</v>
      </c>
      <c r="Q468" s="16">
        <v>49.83</v>
      </c>
      <c r="R468" s="18">
        <v>0</v>
      </c>
      <c r="S468">
        <v>1</v>
      </c>
    </row>
    <row r="469" spans="1:19">
      <c r="A469" s="1">
        <v>15</v>
      </c>
      <c r="B469" s="2">
        <v>0.66666666666666696</v>
      </c>
      <c r="C469" s="17">
        <v>26.4</v>
      </c>
      <c r="D469" s="16">
        <v>22.91</v>
      </c>
      <c r="E469" s="16">
        <v>0.13</v>
      </c>
      <c r="F469" s="16">
        <v>1.89</v>
      </c>
      <c r="G469" s="16">
        <v>1.66</v>
      </c>
      <c r="H469" s="16">
        <v>3.55</v>
      </c>
      <c r="I469" s="16">
        <v>3.64</v>
      </c>
      <c r="J469" s="16">
        <v>20</v>
      </c>
      <c r="K469" s="16">
        <v>8</v>
      </c>
      <c r="L469" s="17">
        <v>29.7</v>
      </c>
      <c r="M469" s="17">
        <v>61.4</v>
      </c>
      <c r="N469" s="19">
        <v>1006.6</v>
      </c>
      <c r="O469" s="17">
        <v>386</v>
      </c>
      <c r="P469" s="16">
        <v>4.09</v>
      </c>
      <c r="Q469" s="16">
        <v>40.07</v>
      </c>
      <c r="R469" s="18">
        <v>0</v>
      </c>
      <c r="S469">
        <v>1</v>
      </c>
    </row>
    <row r="470" spans="1:19">
      <c r="A470" s="1">
        <v>15</v>
      </c>
      <c r="B470" s="2">
        <v>0.70833333333333304</v>
      </c>
      <c r="C470" s="17">
        <v>26.1</v>
      </c>
      <c r="D470" s="16">
        <v>20.81</v>
      </c>
      <c r="E470" s="16">
        <v>0.17</v>
      </c>
      <c r="F470" s="16">
        <v>2.25</v>
      </c>
      <c r="G470" s="16">
        <v>2.71</v>
      </c>
      <c r="H470" s="16">
        <v>4.96</v>
      </c>
      <c r="I470" s="16">
        <v>3.51</v>
      </c>
      <c r="J470" s="16">
        <v>26</v>
      </c>
      <c r="K470" s="16">
        <v>7</v>
      </c>
      <c r="L470" s="17">
        <v>29.5</v>
      </c>
      <c r="M470" s="17">
        <v>62.2</v>
      </c>
      <c r="N470" s="19">
        <v>1006.5</v>
      </c>
      <c r="O470" s="17">
        <v>180</v>
      </c>
      <c r="P470" s="16">
        <v>3.5</v>
      </c>
      <c r="Q470" s="16">
        <v>23.44</v>
      </c>
      <c r="R470" s="18">
        <v>0</v>
      </c>
      <c r="S470">
        <v>1</v>
      </c>
    </row>
    <row r="471" spans="1:19">
      <c r="A471" s="1">
        <v>15</v>
      </c>
      <c r="B471" s="2">
        <v>0.75</v>
      </c>
      <c r="C471" s="17">
        <v>25.9</v>
      </c>
      <c r="D471" s="16">
        <v>17.79</v>
      </c>
      <c r="E471" s="16">
        <v>0.24</v>
      </c>
      <c r="F471" s="16">
        <v>3.46</v>
      </c>
      <c r="G471" s="16">
        <v>5.5</v>
      </c>
      <c r="H471" s="16">
        <v>8.9600000000000009</v>
      </c>
      <c r="I471" s="16">
        <v>3.48</v>
      </c>
      <c r="J471" s="16">
        <v>18</v>
      </c>
      <c r="K471" s="16">
        <v>6</v>
      </c>
      <c r="L471" s="17">
        <v>28.1</v>
      </c>
      <c r="M471" s="17">
        <v>69.8</v>
      </c>
      <c r="N471" s="19">
        <v>1006.9</v>
      </c>
      <c r="O471" s="17">
        <v>17</v>
      </c>
      <c r="P471" s="16">
        <v>3.5</v>
      </c>
      <c r="Q471" s="16">
        <v>27.34</v>
      </c>
      <c r="R471" s="18">
        <v>0</v>
      </c>
      <c r="S471">
        <v>1</v>
      </c>
    </row>
    <row r="472" spans="1:19">
      <c r="A472" s="1">
        <v>15</v>
      </c>
      <c r="B472" s="2">
        <v>0.79166666666666696</v>
      </c>
      <c r="C472" s="17">
        <v>26.1</v>
      </c>
      <c r="D472" s="16">
        <v>18.149999999999999</v>
      </c>
      <c r="E472" s="16">
        <v>0.2</v>
      </c>
      <c r="F472" s="16">
        <v>2.0099999999999998</v>
      </c>
      <c r="G472" s="16">
        <v>6.23</v>
      </c>
      <c r="H472" s="16">
        <v>8.24</v>
      </c>
      <c r="I472" s="16">
        <v>3.68</v>
      </c>
      <c r="J472" s="16">
        <v>21</v>
      </c>
      <c r="K472" s="16">
        <v>4</v>
      </c>
      <c r="L472" s="17">
        <v>27.5</v>
      </c>
      <c r="M472" s="17">
        <v>72.7</v>
      </c>
      <c r="N472" s="19">
        <v>1007.5</v>
      </c>
      <c r="O472" s="17">
        <v>2</v>
      </c>
      <c r="P472" s="16">
        <v>3.06</v>
      </c>
      <c r="Q472" s="16">
        <v>24.45</v>
      </c>
      <c r="R472" s="18">
        <v>0</v>
      </c>
      <c r="S472">
        <v>1</v>
      </c>
    </row>
    <row r="473" spans="1:19">
      <c r="A473" s="1">
        <v>15</v>
      </c>
      <c r="B473" s="2">
        <v>0.83333333333333304</v>
      </c>
      <c r="C473" s="17">
        <v>26.2</v>
      </c>
      <c r="D473" s="16">
        <v>16.329999999999998</v>
      </c>
      <c r="E473" s="16">
        <v>0.16</v>
      </c>
      <c r="F473" s="16">
        <v>1.7</v>
      </c>
      <c r="G473" s="16">
        <v>5.98</v>
      </c>
      <c r="H473" s="16">
        <v>7.67</v>
      </c>
      <c r="I473" s="16">
        <v>3.74</v>
      </c>
      <c r="J473" s="16">
        <v>20</v>
      </c>
      <c r="K473" s="16">
        <v>4</v>
      </c>
      <c r="L473" s="17">
        <v>27.3</v>
      </c>
      <c r="M473" s="17">
        <v>73.099999999999994</v>
      </c>
      <c r="N473" s="19">
        <v>1008.1</v>
      </c>
      <c r="O473" s="17">
        <v>2</v>
      </c>
      <c r="P473" s="16">
        <v>2.64</v>
      </c>
      <c r="Q473" s="16">
        <v>32.1</v>
      </c>
      <c r="R473" s="18">
        <v>0</v>
      </c>
      <c r="S473">
        <v>1</v>
      </c>
    </row>
    <row r="474" spans="1:19">
      <c r="A474" s="1">
        <v>15</v>
      </c>
      <c r="B474" s="2">
        <v>0.875</v>
      </c>
      <c r="C474" s="17">
        <v>26.2</v>
      </c>
      <c r="D474" s="16">
        <v>23.69</v>
      </c>
      <c r="E474" s="16">
        <v>0.14000000000000001</v>
      </c>
      <c r="F474" s="16">
        <v>1.43</v>
      </c>
      <c r="G474" s="16">
        <v>3.97</v>
      </c>
      <c r="H474" s="16">
        <v>5.41</v>
      </c>
      <c r="I474" s="16">
        <v>3.54</v>
      </c>
      <c r="J474" s="16">
        <v>21</v>
      </c>
      <c r="K474" s="16">
        <v>4</v>
      </c>
      <c r="L474" s="17">
        <v>27.1</v>
      </c>
      <c r="M474" s="17">
        <v>75</v>
      </c>
      <c r="N474" s="19">
        <v>1008.8</v>
      </c>
      <c r="O474" s="17">
        <v>3</v>
      </c>
      <c r="P474" s="16">
        <v>3.08</v>
      </c>
      <c r="Q474" s="16">
        <v>38.14</v>
      </c>
      <c r="R474" s="18">
        <v>0</v>
      </c>
      <c r="S474">
        <v>1</v>
      </c>
    </row>
    <row r="475" spans="1:19">
      <c r="A475" s="1">
        <v>15</v>
      </c>
      <c r="B475" s="2">
        <v>0.91666666666666696</v>
      </c>
      <c r="C475" s="17">
        <v>26.3</v>
      </c>
      <c r="D475" s="16">
        <v>21.22</v>
      </c>
      <c r="E475" s="16">
        <v>0.12</v>
      </c>
      <c r="F475" s="16">
        <v>1.1399999999999999</v>
      </c>
      <c r="G475" s="16">
        <v>2.0699999999999998</v>
      </c>
      <c r="H475" s="16">
        <v>3.21</v>
      </c>
      <c r="I475" s="16">
        <v>3.63</v>
      </c>
      <c r="J475" s="16">
        <v>19</v>
      </c>
      <c r="K475" s="16">
        <v>5</v>
      </c>
      <c r="L475" s="17">
        <v>27</v>
      </c>
      <c r="M475" s="17">
        <v>74.400000000000006</v>
      </c>
      <c r="N475" s="19">
        <v>1009.1</v>
      </c>
      <c r="O475" s="17">
        <v>3</v>
      </c>
      <c r="P475" s="16">
        <v>3.02</v>
      </c>
      <c r="Q475" s="16">
        <v>44.71</v>
      </c>
      <c r="R475" s="18">
        <v>0</v>
      </c>
      <c r="S475">
        <v>1</v>
      </c>
    </row>
    <row r="476" spans="1:19">
      <c r="A476" s="1">
        <v>15</v>
      </c>
      <c r="B476" s="2">
        <v>0.95833333333333304</v>
      </c>
      <c r="C476" s="17">
        <v>26.3</v>
      </c>
      <c r="D476" s="16">
        <v>21.71</v>
      </c>
      <c r="E476" s="16">
        <v>0.12</v>
      </c>
      <c r="F476" s="16">
        <v>1.04</v>
      </c>
      <c r="G476" s="16">
        <v>1.37</v>
      </c>
      <c r="H476" s="16">
        <v>2.41</v>
      </c>
      <c r="I476" s="16">
        <v>3.35</v>
      </c>
      <c r="J476" s="16">
        <v>22</v>
      </c>
      <c r="K476" s="16">
        <v>3</v>
      </c>
      <c r="L476" s="17">
        <v>27.1</v>
      </c>
      <c r="M476" s="17">
        <v>74.099999999999994</v>
      </c>
      <c r="N476" s="19">
        <v>1009.2</v>
      </c>
      <c r="O476" s="17">
        <v>3</v>
      </c>
      <c r="P476" s="16">
        <v>2.96</v>
      </c>
      <c r="Q476" s="16">
        <v>42.14</v>
      </c>
      <c r="R476" s="18">
        <v>0</v>
      </c>
      <c r="S476">
        <v>1</v>
      </c>
    </row>
    <row r="478" spans="1:19">
      <c r="A478" s="163" t="s">
        <v>39</v>
      </c>
      <c r="B478" s="164"/>
      <c r="C478" s="17">
        <v>0</v>
      </c>
      <c r="D478" s="17">
        <v>0</v>
      </c>
      <c r="E478" s="17">
        <v>0</v>
      </c>
      <c r="F478" s="17">
        <v>0</v>
      </c>
      <c r="G478" s="17">
        <v>0</v>
      </c>
      <c r="H478" s="17">
        <v>0</v>
      </c>
      <c r="I478" s="17">
        <v>0</v>
      </c>
      <c r="J478" s="17">
        <v>0</v>
      </c>
      <c r="K478" s="17">
        <v>0</v>
      </c>
      <c r="L478" s="17">
        <v>0</v>
      </c>
      <c r="M478" s="17">
        <v>0</v>
      </c>
      <c r="N478" s="17">
        <v>0</v>
      </c>
      <c r="O478" s="17">
        <v>0</v>
      </c>
      <c r="P478" s="17">
        <v>0</v>
      </c>
      <c r="Q478" s="17">
        <v>0</v>
      </c>
      <c r="R478" s="17">
        <v>0</v>
      </c>
    </row>
    <row r="479" spans="1:19">
      <c r="A479" s="159" t="s">
        <v>2</v>
      </c>
      <c r="B479" s="160"/>
      <c r="C479" s="17">
        <v>0</v>
      </c>
      <c r="D479" s="17">
        <v>0</v>
      </c>
      <c r="E479" s="17">
        <v>0</v>
      </c>
      <c r="F479" s="17">
        <v>0</v>
      </c>
      <c r="G479" s="17">
        <v>0</v>
      </c>
      <c r="H479" s="17">
        <v>0</v>
      </c>
      <c r="I479" s="17">
        <v>0</v>
      </c>
      <c r="J479" s="17">
        <v>0</v>
      </c>
      <c r="K479" s="17">
        <v>0</v>
      </c>
      <c r="L479" s="17">
        <v>0</v>
      </c>
      <c r="M479" s="17">
        <v>0</v>
      </c>
      <c r="N479" s="17">
        <v>0</v>
      </c>
      <c r="O479" s="17">
        <v>0</v>
      </c>
      <c r="P479" s="17">
        <v>0</v>
      </c>
      <c r="Q479" s="17">
        <v>0</v>
      </c>
      <c r="R479" s="17">
        <v>0</v>
      </c>
    </row>
    <row r="480" spans="1:19">
      <c r="A480" s="153" t="s">
        <v>3</v>
      </c>
      <c r="B480" s="154"/>
      <c r="C480" s="17">
        <v>0</v>
      </c>
      <c r="D480" s="17">
        <v>0</v>
      </c>
      <c r="E480" s="17">
        <v>0</v>
      </c>
      <c r="F480" s="17">
        <v>0</v>
      </c>
      <c r="G480" s="17">
        <v>0</v>
      </c>
      <c r="H480" s="17">
        <v>0</v>
      </c>
      <c r="I480" s="17">
        <v>0</v>
      </c>
      <c r="J480" s="17">
        <v>0</v>
      </c>
      <c r="K480" s="17">
        <v>0</v>
      </c>
      <c r="L480" s="17">
        <v>0</v>
      </c>
      <c r="M480" s="17">
        <v>0</v>
      </c>
      <c r="N480" s="17">
        <v>0</v>
      </c>
      <c r="O480" s="17">
        <v>0</v>
      </c>
      <c r="P480" s="17">
        <v>0</v>
      </c>
      <c r="Q480" s="17">
        <v>0</v>
      </c>
      <c r="R480" s="17">
        <v>0</v>
      </c>
    </row>
    <row r="481" spans="1:19">
      <c r="A481" s="161" t="s">
        <v>4</v>
      </c>
      <c r="B481" s="162"/>
      <c r="C481" s="17">
        <v>0</v>
      </c>
      <c r="D481" s="17">
        <v>0</v>
      </c>
      <c r="E481" s="17">
        <v>0</v>
      </c>
      <c r="F481" s="17">
        <v>0</v>
      </c>
      <c r="G481" s="17">
        <v>0</v>
      </c>
      <c r="H481" s="17">
        <v>0</v>
      </c>
      <c r="I481" s="17">
        <v>0</v>
      </c>
      <c r="J481" s="17">
        <v>0</v>
      </c>
      <c r="K481" s="17">
        <v>0</v>
      </c>
      <c r="L481" s="17">
        <v>0</v>
      </c>
      <c r="M481" s="17">
        <v>0</v>
      </c>
      <c r="N481" s="17">
        <v>0</v>
      </c>
      <c r="O481" s="17">
        <v>0</v>
      </c>
      <c r="P481" s="17">
        <v>0</v>
      </c>
      <c r="Q481" s="17">
        <v>0</v>
      </c>
      <c r="R481" s="17">
        <v>0</v>
      </c>
    </row>
    <row r="482" spans="1:19">
      <c r="A482" s="155" t="s">
        <v>27</v>
      </c>
      <c r="B482" s="156"/>
      <c r="C482" s="20">
        <f t="shared" ref="C482:R482" si="14">24-C478-C479-C480-C481</f>
        <v>24</v>
      </c>
      <c r="D482" s="20">
        <f t="shared" si="14"/>
        <v>24</v>
      </c>
      <c r="E482" s="20">
        <f t="shared" si="14"/>
        <v>24</v>
      </c>
      <c r="F482" s="20">
        <f t="shared" si="14"/>
        <v>24</v>
      </c>
      <c r="G482" s="20">
        <f t="shared" si="14"/>
        <v>24</v>
      </c>
      <c r="H482" s="20">
        <f t="shared" si="14"/>
        <v>24</v>
      </c>
      <c r="I482" s="20">
        <f t="shared" si="14"/>
        <v>24</v>
      </c>
      <c r="J482" s="20">
        <f t="shared" si="14"/>
        <v>24</v>
      </c>
      <c r="K482" s="20">
        <f t="shared" si="14"/>
        <v>24</v>
      </c>
      <c r="L482" s="20">
        <f t="shared" si="14"/>
        <v>24</v>
      </c>
      <c r="M482" s="20">
        <f t="shared" si="14"/>
        <v>24</v>
      </c>
      <c r="N482" s="20">
        <f t="shared" si="14"/>
        <v>24</v>
      </c>
      <c r="O482" s="20">
        <f t="shared" si="14"/>
        <v>24</v>
      </c>
      <c r="P482" s="20">
        <f t="shared" si="14"/>
        <v>24</v>
      </c>
      <c r="Q482" s="20">
        <f t="shared" si="14"/>
        <v>24</v>
      </c>
      <c r="R482" s="20">
        <f t="shared" si="14"/>
        <v>24</v>
      </c>
    </row>
    <row r="483" spans="1:19">
      <c r="A483" s="157" t="s">
        <v>28</v>
      </c>
      <c r="B483" s="158"/>
      <c r="C483" s="21">
        <f>C482/(SUM(S453:S476))</f>
        <v>1</v>
      </c>
      <c r="D483" s="21">
        <f>D482/(SUM(S453:S476))</f>
        <v>1</v>
      </c>
      <c r="E483" s="21">
        <f>E482/(SUM(S453:S476))</f>
        <v>1</v>
      </c>
      <c r="F483" s="21">
        <f>F482/(SUM(S453:S476))</f>
        <v>1</v>
      </c>
      <c r="G483" s="21">
        <f>G482/(SUM(S453:S476))</f>
        <v>1</v>
      </c>
      <c r="H483" s="21">
        <f>H482/(SUM(S453:S476))</f>
        <v>1</v>
      </c>
      <c r="I483" s="21">
        <f>I482/(SUM(S453:S476))</f>
        <v>1</v>
      </c>
      <c r="J483" s="21">
        <f>J482/(SUM(S453:S476))</f>
        <v>1</v>
      </c>
      <c r="K483" s="21">
        <f>K482/(SUM(S453:S476))</f>
        <v>1</v>
      </c>
      <c r="L483" s="21">
        <f>L482/(SUM(S453:S476))</f>
        <v>1</v>
      </c>
      <c r="M483" s="21">
        <f>M482/(SUM(S453:S476))</f>
        <v>1</v>
      </c>
      <c r="N483" s="21">
        <f>N482/(SUM(S453:S476))</f>
        <v>1</v>
      </c>
      <c r="O483" s="21">
        <f>O482/(SUM(S453:S476))</f>
        <v>1</v>
      </c>
      <c r="P483" s="21">
        <f>P482/(SUM(S453:S476))</f>
        <v>1</v>
      </c>
      <c r="Q483" s="21">
        <f>Q482/(SUM(S453:S476))</f>
        <v>1</v>
      </c>
      <c r="R483" s="21">
        <f>R482/(SUM(S453:S476))</f>
        <v>1</v>
      </c>
    </row>
    <row r="485" spans="1:19">
      <c r="A485" s="1">
        <v>16</v>
      </c>
      <c r="B485" s="2">
        <v>0</v>
      </c>
      <c r="C485" s="17">
        <v>26.3</v>
      </c>
      <c r="D485" s="16">
        <v>22.23</v>
      </c>
      <c r="E485" s="16">
        <v>0.1</v>
      </c>
      <c r="F485" s="16">
        <v>1.02</v>
      </c>
      <c r="G485" s="16">
        <v>1.1399999999999999</v>
      </c>
      <c r="H485" s="16">
        <v>2.16</v>
      </c>
      <c r="I485" s="16">
        <v>3</v>
      </c>
      <c r="J485" s="16">
        <v>19</v>
      </c>
      <c r="K485" s="16">
        <v>4</v>
      </c>
      <c r="L485" s="17">
        <v>27</v>
      </c>
      <c r="M485" s="17">
        <v>74.099999999999994</v>
      </c>
      <c r="N485" s="19">
        <v>1009.1</v>
      </c>
      <c r="O485" s="17">
        <v>3</v>
      </c>
      <c r="P485" s="17">
        <v>2.76</v>
      </c>
      <c r="Q485" s="16">
        <v>47.79</v>
      </c>
      <c r="R485" s="18">
        <v>0</v>
      </c>
      <c r="S485">
        <v>1</v>
      </c>
    </row>
    <row r="486" spans="1:19">
      <c r="A486" s="1">
        <v>16</v>
      </c>
      <c r="B486" s="2">
        <v>4.1666666666666664E-2</v>
      </c>
      <c r="C486" s="17">
        <v>26.3</v>
      </c>
      <c r="D486" s="16">
        <v>22.57</v>
      </c>
      <c r="E486" s="16">
        <v>0.08</v>
      </c>
      <c r="F486" s="16">
        <v>1.08</v>
      </c>
      <c r="G486" s="16">
        <v>1.17</v>
      </c>
      <c r="H486" s="16">
        <v>2.25</v>
      </c>
      <c r="I486" s="16">
        <v>3.13</v>
      </c>
      <c r="J486" s="16">
        <v>25</v>
      </c>
      <c r="K486" s="16">
        <v>2</v>
      </c>
      <c r="L486" s="17">
        <v>26.9</v>
      </c>
      <c r="M486" s="17">
        <v>74.400000000000006</v>
      </c>
      <c r="N486" s="19">
        <v>1008.6</v>
      </c>
      <c r="O486" s="17">
        <v>3</v>
      </c>
      <c r="P486" s="17">
        <v>2.84</v>
      </c>
      <c r="Q486" s="16">
        <v>49.69</v>
      </c>
      <c r="R486" s="18">
        <v>0</v>
      </c>
      <c r="S486">
        <v>1</v>
      </c>
    </row>
    <row r="487" spans="1:19">
      <c r="A487" s="1">
        <v>16</v>
      </c>
      <c r="B487" s="2">
        <v>8.3333333333333301E-2</v>
      </c>
      <c r="C487" s="17">
        <v>26.3</v>
      </c>
      <c r="D487" s="16">
        <v>22.86</v>
      </c>
      <c r="E487" s="16">
        <v>0.08</v>
      </c>
      <c r="F487" s="16">
        <v>1.1299999999999999</v>
      </c>
      <c r="G487" s="16">
        <v>0.73</v>
      </c>
      <c r="H487" s="16">
        <v>1.86</v>
      </c>
      <c r="I487" s="16">
        <v>3.71</v>
      </c>
      <c r="J487" s="16">
        <v>14</v>
      </c>
      <c r="K487" s="16">
        <v>3</v>
      </c>
      <c r="L487" s="17">
        <v>26.8</v>
      </c>
      <c r="M487" s="17">
        <v>74.5</v>
      </c>
      <c r="N487" s="19">
        <v>1008.2</v>
      </c>
      <c r="O487" s="17">
        <v>2</v>
      </c>
      <c r="P487" s="17">
        <v>2.71</v>
      </c>
      <c r="Q487" s="16">
        <v>48.04</v>
      </c>
      <c r="R487" s="18">
        <v>0</v>
      </c>
      <c r="S487">
        <v>1</v>
      </c>
    </row>
    <row r="488" spans="1:19">
      <c r="A488" s="1">
        <v>16</v>
      </c>
      <c r="B488" s="2">
        <v>0.125</v>
      </c>
      <c r="C488" s="17">
        <v>26.4</v>
      </c>
      <c r="D488" s="16">
        <v>22.88</v>
      </c>
      <c r="E488" s="16">
        <v>7.0000000000000007E-2</v>
      </c>
      <c r="F488" s="16">
        <v>1.1599999999999999</v>
      </c>
      <c r="G488" s="16">
        <v>0.61</v>
      </c>
      <c r="H488" s="16">
        <v>1.77</v>
      </c>
      <c r="I488" s="16">
        <v>3.48</v>
      </c>
      <c r="J488" s="16">
        <v>22</v>
      </c>
      <c r="K488" s="16">
        <v>6</v>
      </c>
      <c r="L488" s="17">
        <v>26.7</v>
      </c>
      <c r="M488" s="17">
        <v>75</v>
      </c>
      <c r="N488" s="19">
        <v>1008.2</v>
      </c>
      <c r="O488" s="17">
        <v>3</v>
      </c>
      <c r="P488" s="17">
        <v>2.5</v>
      </c>
      <c r="Q488" s="16">
        <v>48.76</v>
      </c>
      <c r="R488" s="18">
        <v>0</v>
      </c>
      <c r="S488">
        <v>1</v>
      </c>
    </row>
    <row r="489" spans="1:19">
      <c r="A489" s="1">
        <v>16</v>
      </c>
      <c r="B489" s="2">
        <v>0.16666666666666699</v>
      </c>
      <c r="C489" s="17">
        <v>26.5</v>
      </c>
      <c r="D489" s="16">
        <v>21.94</v>
      </c>
      <c r="E489" s="16">
        <v>0.08</v>
      </c>
      <c r="F489" s="16">
        <v>1.1599999999999999</v>
      </c>
      <c r="G489" s="16">
        <v>0.68</v>
      </c>
      <c r="H489" s="16">
        <v>1.84</v>
      </c>
      <c r="I489" s="16">
        <v>3.8</v>
      </c>
      <c r="J489" s="16">
        <v>21</v>
      </c>
      <c r="K489" s="16">
        <v>9</v>
      </c>
      <c r="L489" s="17">
        <v>26.1</v>
      </c>
      <c r="M489" s="17">
        <v>79.5</v>
      </c>
      <c r="N489" s="19">
        <v>1008.5</v>
      </c>
      <c r="O489" s="17">
        <v>4</v>
      </c>
      <c r="P489" s="17">
        <v>2.42</v>
      </c>
      <c r="Q489" s="16">
        <v>54.31</v>
      </c>
      <c r="R489" s="18">
        <v>0.2</v>
      </c>
      <c r="S489">
        <v>1</v>
      </c>
    </row>
    <row r="490" spans="1:19">
      <c r="A490" s="1">
        <v>16</v>
      </c>
      <c r="B490" s="2">
        <v>0.20833333333333301</v>
      </c>
      <c r="C490" s="17">
        <v>26.5</v>
      </c>
      <c r="D490" s="16">
        <v>20.66</v>
      </c>
      <c r="E490" s="16">
        <v>0.08</v>
      </c>
      <c r="F490" s="16">
        <v>1.07</v>
      </c>
      <c r="G490" s="16">
        <v>0.85</v>
      </c>
      <c r="H490" s="16">
        <v>1.92</v>
      </c>
      <c r="I490" s="16">
        <v>5.0999999999999996</v>
      </c>
      <c r="J490" s="16">
        <v>18</v>
      </c>
      <c r="K490" s="16">
        <v>5</v>
      </c>
      <c r="L490" s="17">
        <v>26.1</v>
      </c>
      <c r="M490" s="17">
        <v>79.599999999999994</v>
      </c>
      <c r="N490" s="19">
        <v>1008.8</v>
      </c>
      <c r="O490" s="17">
        <v>5</v>
      </c>
      <c r="P490" s="17">
        <v>2.23</v>
      </c>
      <c r="Q490" s="16">
        <v>67.7</v>
      </c>
      <c r="R490" s="18">
        <v>0</v>
      </c>
      <c r="S490">
        <v>1</v>
      </c>
    </row>
    <row r="491" spans="1:19">
      <c r="A491" s="1">
        <v>16</v>
      </c>
      <c r="B491" s="2">
        <v>0.25</v>
      </c>
      <c r="C491" s="17">
        <v>26.4</v>
      </c>
      <c r="D491" s="16">
        <v>19.09</v>
      </c>
      <c r="E491" s="16">
        <v>0.1</v>
      </c>
      <c r="F491" s="16">
        <v>1.18</v>
      </c>
      <c r="G491" s="16">
        <v>2.35</v>
      </c>
      <c r="H491" s="16">
        <v>3.53</v>
      </c>
      <c r="I491" s="16">
        <v>4.3499999999999996</v>
      </c>
      <c r="J491" s="16">
        <v>20</v>
      </c>
      <c r="K491" s="16">
        <v>3</v>
      </c>
      <c r="L491" s="17">
        <v>26.3</v>
      </c>
      <c r="M491" s="17">
        <v>78.099999999999994</v>
      </c>
      <c r="N491" s="19">
        <v>1009.4</v>
      </c>
      <c r="O491" s="17">
        <v>21</v>
      </c>
      <c r="P491" s="17">
        <v>1.87</v>
      </c>
      <c r="Q491" s="16">
        <v>69.39</v>
      </c>
      <c r="R491" s="18">
        <v>0</v>
      </c>
      <c r="S491">
        <v>1</v>
      </c>
    </row>
    <row r="492" spans="1:19">
      <c r="A492" s="1">
        <v>16</v>
      </c>
      <c r="B492" s="2">
        <v>0.29166666666666702</v>
      </c>
      <c r="C492" s="17">
        <v>26.4</v>
      </c>
      <c r="D492" s="16">
        <v>16.66</v>
      </c>
      <c r="E492" s="16">
        <v>0.17</v>
      </c>
      <c r="F492" s="16">
        <v>2.06</v>
      </c>
      <c r="G492" s="16">
        <v>4.71</v>
      </c>
      <c r="H492" s="16">
        <v>6.77</v>
      </c>
      <c r="I492" s="16">
        <v>3.92</v>
      </c>
      <c r="J492" s="16">
        <v>22</v>
      </c>
      <c r="K492" s="16">
        <v>6</v>
      </c>
      <c r="L492" s="17">
        <v>26.9</v>
      </c>
      <c r="M492" s="17">
        <v>76.5</v>
      </c>
      <c r="N492" s="19">
        <v>1010.1</v>
      </c>
      <c r="O492" s="17">
        <v>86</v>
      </c>
      <c r="P492" s="17">
        <v>1.83</v>
      </c>
      <c r="Q492" s="16">
        <v>72.52</v>
      </c>
      <c r="R492" s="18">
        <v>0</v>
      </c>
      <c r="S492">
        <v>1</v>
      </c>
    </row>
    <row r="493" spans="1:19">
      <c r="A493" s="1">
        <v>16</v>
      </c>
      <c r="B493" s="2">
        <v>0.33333333333333298</v>
      </c>
      <c r="C493" s="17">
        <v>26.3</v>
      </c>
      <c r="D493" s="16">
        <v>19.27</v>
      </c>
      <c r="E493" s="16">
        <v>0.17</v>
      </c>
      <c r="F493" s="16">
        <v>2.38</v>
      </c>
      <c r="G493" s="16">
        <v>4.1500000000000004</v>
      </c>
      <c r="H493" s="16">
        <v>6.52</v>
      </c>
      <c r="I493" s="16">
        <v>3.55</v>
      </c>
      <c r="J493" s="16">
        <v>20</v>
      </c>
      <c r="K493" s="16">
        <v>6</v>
      </c>
      <c r="L493" s="17">
        <v>27.7</v>
      </c>
      <c r="M493" s="17">
        <v>71.900000000000006</v>
      </c>
      <c r="N493" s="19">
        <v>1010.6</v>
      </c>
      <c r="O493" s="17">
        <v>213</v>
      </c>
      <c r="P493" s="16">
        <v>3.09</v>
      </c>
      <c r="Q493" s="16">
        <v>67.36</v>
      </c>
      <c r="R493" s="18">
        <v>0</v>
      </c>
      <c r="S493">
        <v>1</v>
      </c>
    </row>
    <row r="494" spans="1:19">
      <c r="A494" s="1">
        <v>16</v>
      </c>
      <c r="B494" s="2">
        <v>0.375</v>
      </c>
      <c r="C494" s="17">
        <v>26.2</v>
      </c>
      <c r="D494" s="16">
        <v>18.47</v>
      </c>
      <c r="E494" s="16">
        <v>0.17</v>
      </c>
      <c r="F494" s="16">
        <v>2.95</v>
      </c>
      <c r="G494" s="16">
        <v>4.1100000000000003</v>
      </c>
      <c r="H494" s="16">
        <v>7.05</v>
      </c>
      <c r="I494" s="16">
        <v>3.73</v>
      </c>
      <c r="J494" s="16">
        <v>22</v>
      </c>
      <c r="K494" s="16">
        <v>5</v>
      </c>
      <c r="L494" s="17">
        <v>27.2</v>
      </c>
      <c r="M494" s="17">
        <v>76.099999999999994</v>
      </c>
      <c r="N494" s="19">
        <v>1011.2</v>
      </c>
      <c r="O494" s="17">
        <v>350</v>
      </c>
      <c r="P494" s="16">
        <v>3.65</v>
      </c>
      <c r="Q494" s="16">
        <v>93.9</v>
      </c>
      <c r="R494" s="18">
        <v>4</v>
      </c>
      <c r="S494">
        <v>1</v>
      </c>
    </row>
    <row r="495" spans="1:19">
      <c r="A495" s="1">
        <v>16</v>
      </c>
      <c r="B495" s="2">
        <v>0.41666666666666702</v>
      </c>
      <c r="C495" s="17">
        <v>26.3</v>
      </c>
      <c r="D495" s="16">
        <v>22.01</v>
      </c>
      <c r="E495" s="16">
        <v>0.15</v>
      </c>
      <c r="F495" s="16">
        <v>3.39</v>
      </c>
      <c r="G495" s="16">
        <v>4.46</v>
      </c>
      <c r="H495" s="16">
        <v>7.85</v>
      </c>
      <c r="I495" s="16">
        <v>3.67</v>
      </c>
      <c r="J495" s="16">
        <v>10</v>
      </c>
      <c r="K495" s="16">
        <v>8</v>
      </c>
      <c r="L495" s="17">
        <v>26.8</v>
      </c>
      <c r="M495" s="17">
        <v>73.099999999999994</v>
      </c>
      <c r="N495" s="19">
        <v>1011.4</v>
      </c>
      <c r="O495" s="17">
        <v>396</v>
      </c>
      <c r="P495" s="16">
        <v>2.84</v>
      </c>
      <c r="Q495" s="16">
        <v>72.180000000000007</v>
      </c>
      <c r="R495" s="18">
        <v>0</v>
      </c>
      <c r="S495">
        <v>1</v>
      </c>
    </row>
    <row r="496" spans="1:19">
      <c r="A496" s="1">
        <v>16</v>
      </c>
      <c r="B496" s="2">
        <v>0.45833333333333298</v>
      </c>
      <c r="C496" s="17">
        <v>26.3</v>
      </c>
      <c r="D496" s="16">
        <v>22.22</v>
      </c>
      <c r="E496" s="16">
        <v>0.12</v>
      </c>
      <c r="F496" s="16">
        <v>2.74</v>
      </c>
      <c r="G496" s="16">
        <v>2.99</v>
      </c>
      <c r="H496" s="16">
        <v>5.74</v>
      </c>
      <c r="I496" s="16">
        <v>3.85</v>
      </c>
      <c r="J496" s="16">
        <v>15</v>
      </c>
      <c r="K496" s="16">
        <v>5</v>
      </c>
      <c r="L496" s="17">
        <v>28.6</v>
      </c>
      <c r="M496" s="17">
        <v>68.8</v>
      </c>
      <c r="N496" s="19">
        <v>1011.1</v>
      </c>
      <c r="O496" s="17">
        <v>634</v>
      </c>
      <c r="P496" s="16">
        <v>3.37</v>
      </c>
      <c r="Q496" s="16">
        <v>63.67</v>
      </c>
      <c r="R496" s="18">
        <v>0.2</v>
      </c>
      <c r="S496">
        <v>1</v>
      </c>
    </row>
    <row r="497" spans="1:19">
      <c r="A497" s="1">
        <v>16</v>
      </c>
      <c r="B497" s="2">
        <v>0.5</v>
      </c>
      <c r="C497" s="17">
        <v>26.3</v>
      </c>
      <c r="D497" s="16">
        <v>22.83</v>
      </c>
      <c r="E497" s="16">
        <v>0.11</v>
      </c>
      <c r="F497" s="16">
        <v>2.2799999999999998</v>
      </c>
      <c r="G497" s="16">
        <v>2.0499999999999998</v>
      </c>
      <c r="H497" s="16">
        <v>4.34</v>
      </c>
      <c r="I497" s="16">
        <v>3.88</v>
      </c>
      <c r="J497" s="16">
        <v>20</v>
      </c>
      <c r="K497" s="16">
        <v>3</v>
      </c>
      <c r="L497" s="17">
        <v>29.7</v>
      </c>
      <c r="M497" s="17">
        <v>62</v>
      </c>
      <c r="N497" s="19">
        <v>1010.6</v>
      </c>
      <c r="O497" s="17">
        <v>777</v>
      </c>
      <c r="P497" s="16">
        <v>3.86</v>
      </c>
      <c r="Q497" s="16">
        <v>66.83</v>
      </c>
      <c r="R497" s="18">
        <v>0</v>
      </c>
      <c r="S497">
        <v>1</v>
      </c>
    </row>
    <row r="498" spans="1:19">
      <c r="A498" s="1">
        <v>16</v>
      </c>
      <c r="B498" s="2">
        <v>0.54166666666666696</v>
      </c>
      <c r="C498" s="17">
        <v>26</v>
      </c>
      <c r="D498" s="16">
        <v>21.78</v>
      </c>
      <c r="E498" s="16">
        <v>0.12</v>
      </c>
      <c r="F498" s="16">
        <v>2.38</v>
      </c>
      <c r="G498" s="16">
        <v>1.52</v>
      </c>
      <c r="H498" s="16">
        <v>3.9</v>
      </c>
      <c r="I498" s="16">
        <v>4.1100000000000003</v>
      </c>
      <c r="J498" s="16">
        <v>21</v>
      </c>
      <c r="K498" s="16">
        <v>4</v>
      </c>
      <c r="L498" s="17">
        <v>29.6</v>
      </c>
      <c r="M498" s="17">
        <v>60.9</v>
      </c>
      <c r="N498" s="19">
        <v>1010</v>
      </c>
      <c r="O498" s="17">
        <v>614</v>
      </c>
      <c r="P498" s="16">
        <v>4.3899999999999997</v>
      </c>
      <c r="Q498" s="16">
        <v>53.47</v>
      </c>
      <c r="R498" s="18">
        <v>0</v>
      </c>
      <c r="S498">
        <v>1</v>
      </c>
    </row>
    <row r="499" spans="1:19">
      <c r="A499" s="1">
        <v>16</v>
      </c>
      <c r="B499" s="2">
        <v>0.58333333333333304</v>
      </c>
      <c r="C499" s="17">
        <v>26.2</v>
      </c>
      <c r="D499" s="16">
        <v>21.09</v>
      </c>
      <c r="E499" s="16">
        <v>0.1</v>
      </c>
      <c r="F499" s="16">
        <v>2.3199999999999998</v>
      </c>
      <c r="G499" s="16">
        <v>1.8</v>
      </c>
      <c r="H499" s="16">
        <v>4.12</v>
      </c>
      <c r="I499" s="16">
        <v>3.91</v>
      </c>
      <c r="J499" s="16">
        <v>23</v>
      </c>
      <c r="K499" s="16">
        <v>4</v>
      </c>
      <c r="L499" s="17">
        <v>30</v>
      </c>
      <c r="M499" s="17">
        <v>60.3</v>
      </c>
      <c r="N499" s="19">
        <v>1009.1</v>
      </c>
      <c r="O499" s="17">
        <v>339</v>
      </c>
      <c r="P499" s="16">
        <v>4.17</v>
      </c>
      <c r="Q499" s="16">
        <v>55.32</v>
      </c>
      <c r="R499" s="18">
        <v>0</v>
      </c>
      <c r="S499">
        <v>1</v>
      </c>
    </row>
    <row r="500" spans="1:19">
      <c r="A500" s="1">
        <v>16</v>
      </c>
      <c r="B500" s="2">
        <v>0.625</v>
      </c>
      <c r="C500" s="17">
        <v>26.5</v>
      </c>
      <c r="D500" s="16">
        <v>20.77</v>
      </c>
      <c r="E500" s="16">
        <v>0.1</v>
      </c>
      <c r="F500" s="16">
        <v>2.1800000000000002</v>
      </c>
      <c r="G500" s="16">
        <v>1.92</v>
      </c>
      <c r="H500" s="16">
        <v>4.0999999999999996</v>
      </c>
      <c r="I500" s="16">
        <v>3.88</v>
      </c>
      <c r="J500" s="16">
        <v>21</v>
      </c>
      <c r="K500" s="16">
        <v>7</v>
      </c>
      <c r="L500" s="17">
        <v>29.5</v>
      </c>
      <c r="M500" s="17">
        <v>63.1</v>
      </c>
      <c r="N500" s="19">
        <v>1008.6</v>
      </c>
      <c r="O500" s="17">
        <v>268</v>
      </c>
      <c r="P500" s="16">
        <v>4.3</v>
      </c>
      <c r="Q500" s="16">
        <v>57.9</v>
      </c>
      <c r="R500" s="18">
        <v>0</v>
      </c>
      <c r="S500">
        <v>1</v>
      </c>
    </row>
    <row r="501" spans="1:19">
      <c r="A501" s="1">
        <v>16</v>
      </c>
      <c r="B501" s="2">
        <v>0.66666666666666696</v>
      </c>
      <c r="C501" s="17">
        <v>26.5</v>
      </c>
      <c r="D501" s="16">
        <v>19.96</v>
      </c>
      <c r="E501" s="16">
        <v>0.1</v>
      </c>
      <c r="F501" s="16">
        <v>2.12</v>
      </c>
      <c r="G501" s="16">
        <v>2.12</v>
      </c>
      <c r="H501" s="16">
        <v>4.24</v>
      </c>
      <c r="I501" s="16">
        <v>3.78</v>
      </c>
      <c r="J501" s="16">
        <v>20</v>
      </c>
      <c r="K501" s="16">
        <v>9</v>
      </c>
      <c r="L501" s="17">
        <v>29.1</v>
      </c>
      <c r="M501" s="17">
        <v>64.8</v>
      </c>
      <c r="N501" s="19">
        <v>1008.3</v>
      </c>
      <c r="O501" s="17">
        <v>300</v>
      </c>
      <c r="P501" s="16">
        <v>3.94</v>
      </c>
      <c r="Q501" s="16">
        <v>50.03</v>
      </c>
      <c r="R501" s="18">
        <v>0</v>
      </c>
      <c r="S501">
        <v>1</v>
      </c>
    </row>
    <row r="502" spans="1:19">
      <c r="A502" s="1">
        <v>16</v>
      </c>
      <c r="B502" s="2">
        <v>0.70833333333333304</v>
      </c>
      <c r="C502" s="17">
        <v>26.3</v>
      </c>
      <c r="D502" s="16">
        <v>21.58</v>
      </c>
      <c r="E502" s="16">
        <v>0.13</v>
      </c>
      <c r="F502" s="16">
        <v>1.95</v>
      </c>
      <c r="G502" s="16">
        <v>2.4900000000000002</v>
      </c>
      <c r="H502" s="16">
        <v>4.4400000000000004</v>
      </c>
      <c r="I502" s="16">
        <v>3.99</v>
      </c>
      <c r="J502" s="16">
        <v>21</v>
      </c>
      <c r="K502" s="16">
        <v>7</v>
      </c>
      <c r="L502" s="17">
        <v>28.5</v>
      </c>
      <c r="M502" s="17">
        <v>67.8</v>
      </c>
      <c r="N502" s="19">
        <v>1008.1</v>
      </c>
      <c r="O502" s="17">
        <v>131</v>
      </c>
      <c r="P502" s="16">
        <v>3.71</v>
      </c>
      <c r="Q502" s="16">
        <v>47.09</v>
      </c>
      <c r="R502" s="18">
        <v>0</v>
      </c>
      <c r="S502">
        <v>1</v>
      </c>
    </row>
    <row r="503" spans="1:19">
      <c r="A503" s="1">
        <v>16</v>
      </c>
      <c r="B503" s="2">
        <v>0.75</v>
      </c>
      <c r="C503" s="17">
        <v>26</v>
      </c>
      <c r="D503" s="16">
        <v>16.059999999999999</v>
      </c>
      <c r="E503" s="16">
        <v>0.38</v>
      </c>
      <c r="F503" s="16">
        <v>3.18</v>
      </c>
      <c r="G503" s="16">
        <v>6.09</v>
      </c>
      <c r="H503" s="16">
        <v>9.27</v>
      </c>
      <c r="I503" s="16">
        <v>3.88</v>
      </c>
      <c r="J503" s="16">
        <v>23</v>
      </c>
      <c r="K503" s="16">
        <v>6</v>
      </c>
      <c r="L503" s="17">
        <v>27.8</v>
      </c>
      <c r="M503" s="17">
        <v>71</v>
      </c>
      <c r="N503" s="19">
        <v>1008.4</v>
      </c>
      <c r="O503" s="17">
        <v>20</v>
      </c>
      <c r="P503" s="16">
        <v>2.63</v>
      </c>
      <c r="Q503" s="16">
        <v>55.06</v>
      </c>
      <c r="R503" s="18">
        <v>0</v>
      </c>
      <c r="S503">
        <v>1</v>
      </c>
    </row>
    <row r="504" spans="1:19">
      <c r="A504" s="1">
        <v>16</v>
      </c>
      <c r="B504" s="2">
        <v>0.79166666666666696</v>
      </c>
      <c r="C504" s="17">
        <v>26.2</v>
      </c>
      <c r="D504" s="16">
        <v>16.190000000000001</v>
      </c>
      <c r="E504" s="16">
        <v>0.24</v>
      </c>
      <c r="F504" s="16">
        <v>2.38</v>
      </c>
      <c r="G504" s="16">
        <v>4.5</v>
      </c>
      <c r="H504" s="16">
        <v>6.88</v>
      </c>
      <c r="I504" s="16">
        <v>3.8</v>
      </c>
      <c r="J504" s="16">
        <v>22</v>
      </c>
      <c r="K504" s="16">
        <v>6</v>
      </c>
      <c r="L504" s="17">
        <v>27.3</v>
      </c>
      <c r="M504" s="17">
        <v>75.900000000000006</v>
      </c>
      <c r="N504" s="19">
        <v>1008.7</v>
      </c>
      <c r="O504" s="17">
        <v>2</v>
      </c>
      <c r="P504" s="16">
        <v>2.46</v>
      </c>
      <c r="Q504" s="16">
        <v>42.37</v>
      </c>
      <c r="R504" s="18">
        <v>0</v>
      </c>
      <c r="S504">
        <v>1</v>
      </c>
    </row>
    <row r="505" spans="1:19">
      <c r="A505" s="1">
        <v>16</v>
      </c>
      <c r="B505" s="2">
        <v>0.83333333333333304</v>
      </c>
      <c r="C505" s="17">
        <v>26.3</v>
      </c>
      <c r="D505" s="16">
        <v>15.28</v>
      </c>
      <c r="E505" s="16">
        <v>0.23</v>
      </c>
      <c r="F505" s="16">
        <v>1.34</v>
      </c>
      <c r="G505" s="16">
        <v>3.63</v>
      </c>
      <c r="H505" s="16">
        <v>4.97</v>
      </c>
      <c r="I505" s="16">
        <v>3.78</v>
      </c>
      <c r="J505" s="16">
        <v>27</v>
      </c>
      <c r="K505" s="16">
        <v>8</v>
      </c>
      <c r="L505" s="17">
        <v>27.1</v>
      </c>
      <c r="M505" s="17">
        <v>78</v>
      </c>
      <c r="N505" s="19">
        <v>1009.4</v>
      </c>
      <c r="O505" s="17">
        <v>3</v>
      </c>
      <c r="P505" s="16">
        <v>2.54</v>
      </c>
      <c r="Q505" s="16">
        <v>44.77</v>
      </c>
      <c r="R505" s="18">
        <v>0</v>
      </c>
      <c r="S505">
        <v>1</v>
      </c>
    </row>
    <row r="506" spans="1:19">
      <c r="A506" s="1">
        <v>16</v>
      </c>
      <c r="B506" s="2">
        <v>0.875</v>
      </c>
      <c r="C506" s="17">
        <v>26.4</v>
      </c>
      <c r="D506" s="16">
        <v>18.600000000000001</v>
      </c>
      <c r="E506" s="16">
        <v>0.21</v>
      </c>
      <c r="F506" s="16">
        <v>1.33</v>
      </c>
      <c r="G506" s="16">
        <v>2.44</v>
      </c>
      <c r="H506" s="16">
        <v>3.77</v>
      </c>
      <c r="I506" s="16">
        <v>3.85</v>
      </c>
      <c r="J506" s="16">
        <v>23</v>
      </c>
      <c r="K506" s="16">
        <v>9</v>
      </c>
      <c r="L506" s="17">
        <v>27.1</v>
      </c>
      <c r="M506" s="17">
        <v>77.3</v>
      </c>
      <c r="N506" s="19">
        <v>1010.1</v>
      </c>
      <c r="O506" s="17">
        <v>3</v>
      </c>
      <c r="P506" s="16">
        <v>2.94</v>
      </c>
      <c r="Q506" s="16">
        <v>43.45</v>
      </c>
      <c r="R506" s="18">
        <v>0</v>
      </c>
      <c r="S506">
        <v>1</v>
      </c>
    </row>
    <row r="507" spans="1:19">
      <c r="A507" s="1">
        <v>16</v>
      </c>
      <c r="B507" s="2">
        <v>0.91666666666666696</v>
      </c>
      <c r="C507" s="17">
        <v>26.4</v>
      </c>
      <c r="D507" s="16">
        <v>18.62</v>
      </c>
      <c r="E507" s="16">
        <v>0.21</v>
      </c>
      <c r="F507" s="16">
        <v>1.02</v>
      </c>
      <c r="G507" s="16">
        <v>2.0099999999999998</v>
      </c>
      <c r="H507" s="16">
        <v>3.03</v>
      </c>
      <c r="I507" s="16">
        <v>3.62</v>
      </c>
      <c r="J507" s="16">
        <v>22</v>
      </c>
      <c r="K507" s="16">
        <v>9</v>
      </c>
      <c r="L507" s="17">
        <v>27.1</v>
      </c>
      <c r="M507" s="17">
        <v>77.099999999999994</v>
      </c>
      <c r="N507" s="19">
        <v>1010.5</v>
      </c>
      <c r="O507" s="17">
        <v>3</v>
      </c>
      <c r="P507" s="16">
        <v>2.87</v>
      </c>
      <c r="Q507" s="16">
        <v>42.96</v>
      </c>
      <c r="R507" s="18">
        <v>0</v>
      </c>
      <c r="S507">
        <v>1</v>
      </c>
    </row>
    <row r="508" spans="1:19">
      <c r="A508" s="1">
        <v>16</v>
      </c>
      <c r="B508" s="2">
        <v>0.95833333333333304</v>
      </c>
      <c r="C508" s="17">
        <v>26.4</v>
      </c>
      <c r="D508" s="16">
        <v>18.489999999999998</v>
      </c>
      <c r="E508" s="16">
        <v>0.18</v>
      </c>
      <c r="F508" s="16">
        <v>1.1499999999999999</v>
      </c>
      <c r="G508" s="16">
        <v>1.33</v>
      </c>
      <c r="H508" s="16">
        <v>2.48</v>
      </c>
      <c r="I508" s="16">
        <v>3.51</v>
      </c>
      <c r="J508" s="16">
        <v>23</v>
      </c>
      <c r="K508" s="16">
        <v>10</v>
      </c>
      <c r="L508" s="17">
        <v>27.2</v>
      </c>
      <c r="M508" s="17">
        <v>75.599999999999994</v>
      </c>
      <c r="N508" s="19">
        <v>1010.8</v>
      </c>
      <c r="O508" s="17">
        <v>3</v>
      </c>
      <c r="P508" s="16">
        <v>3.35</v>
      </c>
      <c r="Q508" s="16">
        <v>43.03</v>
      </c>
      <c r="R508" s="18">
        <v>0</v>
      </c>
      <c r="S508">
        <v>1</v>
      </c>
    </row>
    <row r="510" spans="1:19">
      <c r="A510" s="163" t="s">
        <v>39</v>
      </c>
      <c r="B510" s="164"/>
      <c r="C510" s="17">
        <v>0</v>
      </c>
      <c r="D510" s="17">
        <v>0</v>
      </c>
      <c r="E510" s="17">
        <v>0</v>
      </c>
      <c r="F510" s="17">
        <v>0</v>
      </c>
      <c r="G510" s="17">
        <v>0</v>
      </c>
      <c r="H510" s="17">
        <v>0</v>
      </c>
      <c r="I510" s="17">
        <v>0</v>
      </c>
      <c r="J510" s="17">
        <v>0</v>
      </c>
      <c r="K510" s="17">
        <v>0</v>
      </c>
      <c r="L510" s="17">
        <v>0</v>
      </c>
      <c r="M510" s="17">
        <v>0</v>
      </c>
      <c r="N510" s="17">
        <v>0</v>
      </c>
      <c r="O510" s="17">
        <v>0</v>
      </c>
      <c r="P510" s="17">
        <v>0</v>
      </c>
      <c r="Q510" s="17">
        <v>0</v>
      </c>
      <c r="R510" s="17">
        <v>0</v>
      </c>
    </row>
    <row r="511" spans="1:19">
      <c r="A511" s="159" t="s">
        <v>2</v>
      </c>
      <c r="B511" s="160"/>
      <c r="C511" s="17">
        <v>0</v>
      </c>
      <c r="D511" s="17">
        <v>0</v>
      </c>
      <c r="E511" s="17">
        <v>0</v>
      </c>
      <c r="F511" s="17">
        <v>0</v>
      </c>
      <c r="G511" s="17">
        <v>0</v>
      </c>
      <c r="H511" s="17">
        <v>0</v>
      </c>
      <c r="I511" s="17">
        <v>0</v>
      </c>
      <c r="J511" s="17">
        <v>0</v>
      </c>
      <c r="K511" s="17">
        <v>0</v>
      </c>
      <c r="L511" s="17">
        <v>0</v>
      </c>
      <c r="M511" s="17">
        <v>0</v>
      </c>
      <c r="N511" s="17">
        <v>0</v>
      </c>
      <c r="O511" s="17">
        <v>0</v>
      </c>
      <c r="P511" s="17">
        <v>0</v>
      </c>
      <c r="Q511" s="17">
        <v>0</v>
      </c>
      <c r="R511" s="17">
        <v>0</v>
      </c>
    </row>
    <row r="512" spans="1:19">
      <c r="A512" s="153" t="s">
        <v>3</v>
      </c>
      <c r="B512" s="154"/>
      <c r="C512" s="17">
        <v>0</v>
      </c>
      <c r="D512" s="17">
        <v>0</v>
      </c>
      <c r="E512" s="17">
        <v>0</v>
      </c>
      <c r="F512" s="17">
        <v>0</v>
      </c>
      <c r="G512" s="17">
        <v>0</v>
      </c>
      <c r="H512" s="17">
        <v>0</v>
      </c>
      <c r="I512" s="17">
        <v>0</v>
      </c>
      <c r="J512" s="17">
        <v>0</v>
      </c>
      <c r="K512" s="17">
        <v>0</v>
      </c>
      <c r="L512" s="17">
        <v>0</v>
      </c>
      <c r="M512" s="17">
        <v>0</v>
      </c>
      <c r="N512" s="17">
        <v>0</v>
      </c>
      <c r="O512" s="17">
        <v>0</v>
      </c>
      <c r="P512" s="17">
        <v>0</v>
      </c>
      <c r="Q512" s="17">
        <v>0</v>
      </c>
      <c r="R512" s="17">
        <v>0</v>
      </c>
    </row>
    <row r="513" spans="1:19">
      <c r="A513" s="161" t="s">
        <v>4</v>
      </c>
      <c r="B513" s="162"/>
      <c r="C513" s="17">
        <v>0</v>
      </c>
      <c r="D513" s="17">
        <v>0</v>
      </c>
      <c r="E513" s="17">
        <v>0</v>
      </c>
      <c r="F513" s="17">
        <v>0</v>
      </c>
      <c r="G513" s="17">
        <v>0</v>
      </c>
      <c r="H513" s="17">
        <v>0</v>
      </c>
      <c r="I513" s="17">
        <v>0</v>
      </c>
      <c r="J513" s="17">
        <v>0</v>
      </c>
      <c r="K513" s="17">
        <v>0</v>
      </c>
      <c r="L513" s="17">
        <v>0</v>
      </c>
      <c r="M513" s="17">
        <v>0</v>
      </c>
      <c r="N513" s="17">
        <v>0</v>
      </c>
      <c r="O513" s="17">
        <v>0</v>
      </c>
      <c r="P513" s="17">
        <v>0</v>
      </c>
      <c r="Q513" s="17">
        <v>0</v>
      </c>
      <c r="R513" s="17">
        <v>0</v>
      </c>
    </row>
    <row r="514" spans="1:19">
      <c r="A514" s="155" t="s">
        <v>27</v>
      </c>
      <c r="B514" s="156"/>
      <c r="C514" s="20">
        <f t="shared" ref="C514:R514" si="15">24-C510-C511-C512-C513</f>
        <v>24</v>
      </c>
      <c r="D514" s="20">
        <f t="shared" si="15"/>
        <v>24</v>
      </c>
      <c r="E514" s="20">
        <f t="shared" si="15"/>
        <v>24</v>
      </c>
      <c r="F514" s="20">
        <f t="shared" si="15"/>
        <v>24</v>
      </c>
      <c r="G514" s="20">
        <f t="shared" si="15"/>
        <v>24</v>
      </c>
      <c r="H514" s="20">
        <f t="shared" si="15"/>
        <v>24</v>
      </c>
      <c r="I514" s="20">
        <f t="shared" si="15"/>
        <v>24</v>
      </c>
      <c r="J514" s="20">
        <f t="shared" si="15"/>
        <v>24</v>
      </c>
      <c r="K514" s="20">
        <f t="shared" si="15"/>
        <v>24</v>
      </c>
      <c r="L514" s="20">
        <f t="shared" si="15"/>
        <v>24</v>
      </c>
      <c r="M514" s="20">
        <f t="shared" si="15"/>
        <v>24</v>
      </c>
      <c r="N514" s="20">
        <f t="shared" si="15"/>
        <v>24</v>
      </c>
      <c r="O514" s="20">
        <f t="shared" si="15"/>
        <v>24</v>
      </c>
      <c r="P514" s="20">
        <f t="shared" si="15"/>
        <v>24</v>
      </c>
      <c r="Q514" s="20">
        <f t="shared" si="15"/>
        <v>24</v>
      </c>
      <c r="R514" s="20">
        <f t="shared" si="15"/>
        <v>24</v>
      </c>
    </row>
    <row r="515" spans="1:19">
      <c r="A515" s="157" t="s">
        <v>28</v>
      </c>
      <c r="B515" s="158"/>
      <c r="C515" s="21">
        <f>C514/(SUM(S485:S508))</f>
        <v>1</v>
      </c>
      <c r="D515" s="21">
        <f>D514/(SUM(S485:S508))</f>
        <v>1</v>
      </c>
      <c r="E515" s="21">
        <f>E514/(SUM(S485:S508))</f>
        <v>1</v>
      </c>
      <c r="F515" s="21">
        <f>F514/(SUM(S485:S508))</f>
        <v>1</v>
      </c>
      <c r="G515" s="21">
        <f>G514/(SUM(S485:S508))</f>
        <v>1</v>
      </c>
      <c r="H515" s="21">
        <f>H514/(SUM(S485:S508))</f>
        <v>1</v>
      </c>
      <c r="I515" s="21">
        <f>I514/(SUM(S485:S508))</f>
        <v>1</v>
      </c>
      <c r="J515" s="21">
        <f>J514/(SUM(S485:S508))</f>
        <v>1</v>
      </c>
      <c r="K515" s="21">
        <f>K514/(SUM(S485:S508))</f>
        <v>1</v>
      </c>
      <c r="L515" s="21">
        <f>L514/(SUM(S485:S508))</f>
        <v>1</v>
      </c>
      <c r="M515" s="21">
        <f>M514/(SUM(S485:S508))</f>
        <v>1</v>
      </c>
      <c r="N515" s="21">
        <f>N514/(SUM(S485:S508))</f>
        <v>1</v>
      </c>
      <c r="O515" s="21">
        <f>O514/(SUM(S485:S508))</f>
        <v>1</v>
      </c>
      <c r="P515" s="21">
        <f>P514/(SUM(S485:S508))</f>
        <v>1</v>
      </c>
      <c r="Q515" s="21">
        <f>Q514/(SUM(S485:S508))</f>
        <v>1</v>
      </c>
      <c r="R515" s="21">
        <f>R514/(SUM(S485:S508))</f>
        <v>1</v>
      </c>
    </row>
    <row r="517" spans="1:19">
      <c r="A517" s="1">
        <v>17</v>
      </c>
      <c r="B517" s="2">
        <v>0</v>
      </c>
      <c r="C517" s="17">
        <v>26.4</v>
      </c>
      <c r="D517" s="16">
        <v>18.989999999999998</v>
      </c>
      <c r="E517" s="16">
        <v>0.18</v>
      </c>
      <c r="F517" s="16">
        <v>1.28</v>
      </c>
      <c r="G517" s="16">
        <v>1.19</v>
      </c>
      <c r="H517" s="16">
        <v>2.48</v>
      </c>
      <c r="I517" s="16">
        <v>3.88</v>
      </c>
      <c r="J517" s="16">
        <v>31</v>
      </c>
      <c r="K517" s="16">
        <v>9</v>
      </c>
      <c r="L517" s="17">
        <v>27.1</v>
      </c>
      <c r="M517" s="17">
        <v>75.599999999999994</v>
      </c>
      <c r="N517" s="19">
        <v>1010.5</v>
      </c>
      <c r="O517" s="17">
        <v>3</v>
      </c>
      <c r="P517" s="17">
        <v>3.06</v>
      </c>
      <c r="Q517" s="16">
        <v>42.69</v>
      </c>
      <c r="R517" s="18">
        <v>0</v>
      </c>
      <c r="S517">
        <v>1</v>
      </c>
    </row>
    <row r="518" spans="1:19">
      <c r="A518" s="1">
        <v>17</v>
      </c>
      <c r="B518" s="2">
        <v>4.1666666666666664E-2</v>
      </c>
      <c r="C518" s="17">
        <v>26.3</v>
      </c>
      <c r="D518" s="16">
        <v>18.84</v>
      </c>
      <c r="E518" s="16">
        <v>0.13</v>
      </c>
      <c r="F518" s="16">
        <v>1.01</v>
      </c>
      <c r="G518" s="16">
        <v>1.1499999999999999</v>
      </c>
      <c r="H518" s="16">
        <v>2.16</v>
      </c>
      <c r="I518" s="16">
        <v>3.83</v>
      </c>
      <c r="J518" s="16">
        <v>17</v>
      </c>
      <c r="K518" s="16">
        <v>7</v>
      </c>
      <c r="L518" s="17">
        <v>27</v>
      </c>
      <c r="M518" s="17">
        <v>76.8</v>
      </c>
      <c r="N518" s="19">
        <v>1009.9</v>
      </c>
      <c r="O518" s="17">
        <v>3</v>
      </c>
      <c r="P518" s="17">
        <v>2.9</v>
      </c>
      <c r="Q518" s="16">
        <v>45.16</v>
      </c>
      <c r="R518" s="18">
        <v>0</v>
      </c>
      <c r="S518">
        <v>1</v>
      </c>
    </row>
    <row r="519" spans="1:19">
      <c r="A519" s="1">
        <v>17</v>
      </c>
      <c r="B519" s="2">
        <v>8.3333333333333301E-2</v>
      </c>
      <c r="C519" s="17">
        <v>26.4</v>
      </c>
      <c r="D519" s="16">
        <v>19.47</v>
      </c>
      <c r="E519" s="16">
        <v>0.13</v>
      </c>
      <c r="F519" s="16">
        <v>1.18</v>
      </c>
      <c r="G519" s="16">
        <v>1.03</v>
      </c>
      <c r="H519" s="16">
        <v>2.21</v>
      </c>
      <c r="I519" s="16">
        <v>3.74</v>
      </c>
      <c r="J519" s="16">
        <v>24</v>
      </c>
      <c r="K519" s="16">
        <v>8</v>
      </c>
      <c r="L519" s="17">
        <v>26.8</v>
      </c>
      <c r="M519" s="17">
        <v>76.5</v>
      </c>
      <c r="N519" s="19">
        <v>1009.7</v>
      </c>
      <c r="O519" s="17">
        <v>3</v>
      </c>
      <c r="P519" s="17">
        <v>2.48</v>
      </c>
      <c r="Q519" s="16">
        <v>50.65</v>
      </c>
      <c r="R519" s="18">
        <v>0</v>
      </c>
      <c r="S519">
        <v>1</v>
      </c>
    </row>
    <row r="520" spans="1:19">
      <c r="A520" s="1">
        <v>17</v>
      </c>
      <c r="B520" s="2">
        <v>0.125</v>
      </c>
      <c r="C520" s="17">
        <v>26.4</v>
      </c>
      <c r="D520" s="16">
        <v>18.71</v>
      </c>
      <c r="E520" s="16">
        <v>0.13</v>
      </c>
      <c r="F520" s="16">
        <v>1.06</v>
      </c>
      <c r="G520" s="16">
        <v>0.96</v>
      </c>
      <c r="H520" s="16">
        <v>2.02</v>
      </c>
      <c r="I520" s="16">
        <v>3.67</v>
      </c>
      <c r="J520" s="16">
        <v>17</v>
      </c>
      <c r="K520" s="16">
        <v>7</v>
      </c>
      <c r="L520" s="17">
        <v>26.9</v>
      </c>
      <c r="M520" s="17">
        <v>77.099999999999994</v>
      </c>
      <c r="N520" s="19">
        <v>1009.4</v>
      </c>
      <c r="O520" s="17">
        <v>3</v>
      </c>
      <c r="P520" s="17">
        <v>2.62</v>
      </c>
      <c r="Q520" s="16">
        <v>54.21</v>
      </c>
      <c r="R520" s="18">
        <v>0</v>
      </c>
      <c r="S520">
        <v>1</v>
      </c>
    </row>
    <row r="521" spans="1:19">
      <c r="A521" s="1">
        <v>17</v>
      </c>
      <c r="B521" s="2">
        <v>0.16666666666666699</v>
      </c>
      <c r="C521" s="17">
        <v>26.4</v>
      </c>
      <c r="D521" s="16">
        <v>19.05</v>
      </c>
      <c r="E521" s="16">
        <v>0.13</v>
      </c>
      <c r="F521" s="16">
        <v>1.06</v>
      </c>
      <c r="G521" s="16">
        <v>0.75</v>
      </c>
      <c r="H521" s="16">
        <v>1.81</v>
      </c>
      <c r="I521" s="16">
        <v>3.9</v>
      </c>
      <c r="J521" s="16">
        <v>24</v>
      </c>
      <c r="K521" s="16">
        <v>8</v>
      </c>
      <c r="L521" s="17">
        <v>26.8</v>
      </c>
      <c r="M521" s="17">
        <v>77.7</v>
      </c>
      <c r="N521" s="19">
        <v>1009.4</v>
      </c>
      <c r="O521" s="17">
        <v>3</v>
      </c>
      <c r="P521" s="17">
        <v>2.2400000000000002</v>
      </c>
      <c r="Q521" s="16">
        <v>55.14</v>
      </c>
      <c r="R521" s="18">
        <v>0</v>
      </c>
      <c r="S521">
        <v>1</v>
      </c>
    </row>
    <row r="522" spans="1:19">
      <c r="A522" s="1">
        <v>17</v>
      </c>
      <c r="B522" s="2">
        <v>0.20833333333333301</v>
      </c>
      <c r="C522" s="17">
        <v>26.4</v>
      </c>
      <c r="D522" s="16">
        <v>19.54</v>
      </c>
      <c r="E522" s="16">
        <v>0.13</v>
      </c>
      <c r="F522" s="16">
        <v>1.06</v>
      </c>
      <c r="G522" s="16">
        <v>0.96</v>
      </c>
      <c r="H522" s="16">
        <v>2.02</v>
      </c>
      <c r="I522" s="16">
        <v>3.7</v>
      </c>
      <c r="J522" s="16">
        <v>25</v>
      </c>
      <c r="K522" s="16">
        <v>10</v>
      </c>
      <c r="L522" s="17">
        <v>26.7</v>
      </c>
      <c r="M522" s="17">
        <v>77.099999999999994</v>
      </c>
      <c r="N522" s="19">
        <v>1009.5</v>
      </c>
      <c r="O522" s="17">
        <v>3</v>
      </c>
      <c r="P522" s="17">
        <v>2.63</v>
      </c>
      <c r="Q522" s="16">
        <v>49.83</v>
      </c>
      <c r="R522" s="18">
        <v>0</v>
      </c>
      <c r="S522">
        <v>1</v>
      </c>
    </row>
    <row r="523" spans="1:19">
      <c r="A523" s="1">
        <v>17</v>
      </c>
      <c r="B523" s="2">
        <v>0.25</v>
      </c>
      <c r="C523" s="17">
        <v>26.4</v>
      </c>
      <c r="D523" s="16">
        <v>17.87</v>
      </c>
      <c r="E523" s="16">
        <v>0.14000000000000001</v>
      </c>
      <c r="F523" s="16">
        <v>1.1100000000000001</v>
      </c>
      <c r="G523" s="16">
        <v>2.29</v>
      </c>
      <c r="H523" s="16">
        <v>3.4</v>
      </c>
      <c r="I523" s="16">
        <v>3.69</v>
      </c>
      <c r="J523" s="16">
        <v>28</v>
      </c>
      <c r="K523" s="16">
        <v>8</v>
      </c>
      <c r="L523" s="17">
        <v>26.8</v>
      </c>
      <c r="M523" s="17">
        <v>77</v>
      </c>
      <c r="N523" s="19">
        <v>1009.9</v>
      </c>
      <c r="O523" s="17">
        <v>27</v>
      </c>
      <c r="P523" s="17">
        <v>2.44</v>
      </c>
      <c r="Q523" s="16">
        <v>63.2</v>
      </c>
      <c r="R523" s="18">
        <v>0</v>
      </c>
      <c r="S523">
        <v>1</v>
      </c>
    </row>
    <row r="524" spans="1:19">
      <c r="A524" s="1">
        <v>17</v>
      </c>
      <c r="B524" s="2">
        <v>0.29166666666666702</v>
      </c>
      <c r="C524" s="17">
        <v>26.4</v>
      </c>
      <c r="D524" s="16">
        <v>18.46</v>
      </c>
      <c r="E524" s="16">
        <v>0.17</v>
      </c>
      <c r="F524" s="16">
        <v>1.55</v>
      </c>
      <c r="G524" s="16">
        <v>2.58</v>
      </c>
      <c r="H524" s="16">
        <v>4.13</v>
      </c>
      <c r="I524" s="16">
        <v>4.2699999999999996</v>
      </c>
      <c r="J524" s="16">
        <v>26</v>
      </c>
      <c r="K524" s="16">
        <v>15</v>
      </c>
      <c r="L524" s="17">
        <v>27.4</v>
      </c>
      <c r="M524" s="17">
        <v>73.599999999999994</v>
      </c>
      <c r="N524" s="19">
        <v>1010.5</v>
      </c>
      <c r="O524" s="17">
        <v>119</v>
      </c>
      <c r="P524" s="17">
        <v>3.25</v>
      </c>
      <c r="Q524" s="16">
        <v>66.67</v>
      </c>
      <c r="R524" s="18">
        <v>0</v>
      </c>
      <c r="S524">
        <v>1</v>
      </c>
    </row>
    <row r="525" spans="1:19">
      <c r="A525" s="1">
        <v>17</v>
      </c>
      <c r="B525" s="2">
        <v>0.33333333333333298</v>
      </c>
      <c r="C525" s="17">
        <v>26</v>
      </c>
      <c r="D525" s="16">
        <v>18.59</v>
      </c>
      <c r="E525" s="16">
        <v>0.19</v>
      </c>
      <c r="F525" s="16">
        <v>2.4700000000000002</v>
      </c>
      <c r="G525" s="16">
        <v>2.67</v>
      </c>
      <c r="H525" s="16">
        <v>5.14</v>
      </c>
      <c r="I525" s="16">
        <v>4.22</v>
      </c>
      <c r="J525" s="16">
        <v>32</v>
      </c>
      <c r="K525" s="16">
        <v>10</v>
      </c>
      <c r="L525" s="17">
        <v>28.2</v>
      </c>
      <c r="M525" s="17">
        <v>70.599999999999994</v>
      </c>
      <c r="N525" s="19">
        <v>1011</v>
      </c>
      <c r="O525" s="17">
        <v>288</v>
      </c>
      <c r="P525" s="16">
        <v>3.86</v>
      </c>
      <c r="Q525" s="16">
        <v>59.14</v>
      </c>
      <c r="R525" s="18">
        <v>0</v>
      </c>
      <c r="S525">
        <v>1</v>
      </c>
    </row>
    <row r="526" spans="1:19">
      <c r="A526" s="1">
        <v>17</v>
      </c>
      <c r="B526" s="2">
        <v>0.375</v>
      </c>
      <c r="C526" s="17">
        <v>26.2</v>
      </c>
      <c r="D526" s="16">
        <v>20.83</v>
      </c>
      <c r="E526" s="16">
        <v>0.16</v>
      </c>
      <c r="F526" s="16">
        <v>2.54</v>
      </c>
      <c r="G526" s="16">
        <v>2.37</v>
      </c>
      <c r="H526" s="16">
        <v>4.91</v>
      </c>
      <c r="I526" s="16">
        <v>4.2699999999999996</v>
      </c>
      <c r="J526" s="16">
        <v>29</v>
      </c>
      <c r="K526" s="16">
        <v>9</v>
      </c>
      <c r="L526" s="17">
        <v>29</v>
      </c>
      <c r="M526" s="17">
        <v>66.3</v>
      </c>
      <c r="N526" s="19">
        <v>1011.6</v>
      </c>
      <c r="O526" s="17">
        <v>547</v>
      </c>
      <c r="P526" s="16">
        <v>4.51</v>
      </c>
      <c r="Q526" s="16">
        <v>59.19</v>
      </c>
      <c r="R526" s="18">
        <v>0</v>
      </c>
      <c r="S526">
        <v>1</v>
      </c>
    </row>
    <row r="527" spans="1:19">
      <c r="A527" s="1">
        <v>17</v>
      </c>
      <c r="B527" s="2">
        <v>0.41666666666666702</v>
      </c>
      <c r="C527" s="131">
        <v>26.1</v>
      </c>
      <c r="D527" s="117">
        <v>20.48</v>
      </c>
      <c r="E527" s="117">
        <v>0.15</v>
      </c>
      <c r="F527" s="117">
        <v>2.46</v>
      </c>
      <c r="G527" s="117">
        <v>2.15</v>
      </c>
      <c r="H527" s="117">
        <v>4.6100000000000003</v>
      </c>
      <c r="I527" s="117">
        <v>4.25</v>
      </c>
      <c r="J527" s="117">
        <v>27</v>
      </c>
      <c r="K527" s="117">
        <v>6</v>
      </c>
      <c r="L527" s="131">
        <v>29</v>
      </c>
      <c r="M527" s="131">
        <v>65.900000000000006</v>
      </c>
      <c r="N527" s="132">
        <v>1011.6</v>
      </c>
      <c r="O527" s="131">
        <v>485</v>
      </c>
      <c r="P527" s="117">
        <v>4.7</v>
      </c>
      <c r="Q527" s="117">
        <v>56.84</v>
      </c>
      <c r="R527" s="133">
        <v>0</v>
      </c>
      <c r="S527">
        <v>1</v>
      </c>
    </row>
    <row r="528" spans="1:19">
      <c r="A528" s="1">
        <v>17</v>
      </c>
      <c r="B528" s="2">
        <v>0.45833333333333298</v>
      </c>
      <c r="C528" s="114">
        <v>0</v>
      </c>
      <c r="D528" s="144">
        <v>21.316528000000002</v>
      </c>
      <c r="E528" s="144">
        <v>0.13850899999999999</v>
      </c>
      <c r="F528" s="144">
        <v>2.3815930000000001</v>
      </c>
      <c r="G528" s="144">
        <v>1.584384</v>
      </c>
      <c r="H528" s="144">
        <v>3.9659770000000001</v>
      </c>
      <c r="I528" s="144">
        <v>4.2901309999999997</v>
      </c>
      <c r="J528" s="117">
        <v>20</v>
      </c>
      <c r="K528" s="117">
        <v>8</v>
      </c>
      <c r="L528" s="114">
        <v>0</v>
      </c>
      <c r="M528" s="114">
        <v>0</v>
      </c>
      <c r="N528" s="140">
        <v>0</v>
      </c>
      <c r="O528" s="114">
        <v>0</v>
      </c>
      <c r="P528" s="114">
        <v>0</v>
      </c>
      <c r="Q528" s="114">
        <v>0</v>
      </c>
      <c r="R528" s="141">
        <v>0</v>
      </c>
      <c r="S528">
        <v>1</v>
      </c>
    </row>
    <row r="529" spans="1:19">
      <c r="A529" s="1">
        <v>17</v>
      </c>
      <c r="B529" s="2">
        <v>0.5</v>
      </c>
      <c r="C529" s="114">
        <v>0</v>
      </c>
      <c r="D529" s="144">
        <v>21.020755999999999</v>
      </c>
      <c r="E529" s="144">
        <v>0.154695</v>
      </c>
      <c r="F529" s="144">
        <v>2.4793509999999999</v>
      </c>
      <c r="G529" s="144">
        <v>1.4652000000000001</v>
      </c>
      <c r="H529" s="144">
        <v>3.9445510000000001</v>
      </c>
      <c r="I529" s="144">
        <v>3.8954010000000001</v>
      </c>
      <c r="J529" s="117">
        <v>24</v>
      </c>
      <c r="K529" s="117">
        <v>9</v>
      </c>
      <c r="L529" s="114">
        <v>0</v>
      </c>
      <c r="M529" s="114">
        <v>0</v>
      </c>
      <c r="N529" s="140">
        <v>0</v>
      </c>
      <c r="O529" s="114">
        <v>0</v>
      </c>
      <c r="P529" s="114">
        <v>0</v>
      </c>
      <c r="Q529" s="114">
        <v>0</v>
      </c>
      <c r="R529" s="141">
        <v>0</v>
      </c>
      <c r="S529">
        <v>1</v>
      </c>
    </row>
    <row r="530" spans="1:19">
      <c r="A530" s="1">
        <v>17</v>
      </c>
      <c r="B530" s="2">
        <v>0.54166666666666696</v>
      </c>
      <c r="C530" s="131">
        <v>26.6</v>
      </c>
      <c r="D530" s="117">
        <v>20.48</v>
      </c>
      <c r="E530" s="117">
        <v>0.17</v>
      </c>
      <c r="F530" s="117">
        <v>2.42</v>
      </c>
      <c r="G530" s="117">
        <v>1.44</v>
      </c>
      <c r="H530" s="117">
        <v>3.86</v>
      </c>
      <c r="I530" s="117">
        <v>9.51</v>
      </c>
      <c r="J530" s="117">
        <v>23</v>
      </c>
      <c r="K530" s="117">
        <v>7</v>
      </c>
      <c r="L530" s="131">
        <v>29.9</v>
      </c>
      <c r="M530" s="131">
        <v>61.7</v>
      </c>
      <c r="N530" s="132">
        <v>1010.3</v>
      </c>
      <c r="O530" s="131">
        <v>140</v>
      </c>
      <c r="P530" s="117">
        <v>5.14</v>
      </c>
      <c r="Q530" s="117">
        <v>66.2</v>
      </c>
      <c r="R530" s="133">
        <v>0</v>
      </c>
      <c r="S530">
        <v>1</v>
      </c>
    </row>
    <row r="531" spans="1:19">
      <c r="A531" s="1">
        <v>17</v>
      </c>
      <c r="B531" s="2">
        <v>0.58333333333333304</v>
      </c>
      <c r="C531" s="17">
        <v>26.4</v>
      </c>
      <c r="D531" s="16">
        <v>19.97</v>
      </c>
      <c r="E531" s="16">
        <v>0.16</v>
      </c>
      <c r="F531" s="16">
        <v>2.31</v>
      </c>
      <c r="G531" s="16">
        <v>1.76</v>
      </c>
      <c r="H531" s="16">
        <v>4.07</v>
      </c>
      <c r="I531" s="16">
        <v>7.74</v>
      </c>
      <c r="J531" s="16">
        <v>27</v>
      </c>
      <c r="K531" s="16">
        <v>15</v>
      </c>
      <c r="L531" s="17">
        <v>30.4</v>
      </c>
      <c r="M531" s="17">
        <v>59.8</v>
      </c>
      <c r="N531" s="19">
        <v>1009.9</v>
      </c>
      <c r="O531" s="17">
        <v>319</v>
      </c>
      <c r="P531" s="16">
        <v>4.82</v>
      </c>
      <c r="Q531" s="16">
        <v>48.68</v>
      </c>
      <c r="R531" s="18">
        <v>0</v>
      </c>
      <c r="S531">
        <v>1</v>
      </c>
    </row>
    <row r="532" spans="1:19">
      <c r="A532" s="1">
        <v>17</v>
      </c>
      <c r="B532" s="2">
        <v>0.625</v>
      </c>
      <c r="C532" s="17">
        <v>27.3</v>
      </c>
      <c r="D532" s="16">
        <v>19.41</v>
      </c>
      <c r="E532" s="16">
        <v>0.15</v>
      </c>
      <c r="F532" s="16">
        <v>1.91</v>
      </c>
      <c r="G532" s="16">
        <v>1.62</v>
      </c>
      <c r="H532" s="16">
        <v>3.53</v>
      </c>
      <c r="I532" s="16">
        <v>5.69</v>
      </c>
      <c r="J532" s="16">
        <v>21</v>
      </c>
      <c r="K532" s="112">
        <v>985</v>
      </c>
      <c r="L532" s="17">
        <v>30</v>
      </c>
      <c r="M532" s="17">
        <v>62.2</v>
      </c>
      <c r="N532" s="19">
        <v>1009.3</v>
      </c>
      <c r="O532" s="17">
        <v>266</v>
      </c>
      <c r="P532" s="16">
        <v>4.51</v>
      </c>
      <c r="Q532" s="16">
        <v>52.17</v>
      </c>
      <c r="R532" s="18">
        <v>0</v>
      </c>
      <c r="S532">
        <v>1</v>
      </c>
    </row>
    <row r="533" spans="1:19">
      <c r="A533" s="1">
        <v>17</v>
      </c>
      <c r="B533" s="2">
        <v>0.66666666666666696</v>
      </c>
      <c r="C533" s="17">
        <v>27.1</v>
      </c>
      <c r="D533" s="16">
        <v>18.82</v>
      </c>
      <c r="E533" s="16">
        <v>0.18</v>
      </c>
      <c r="F533" s="16">
        <v>2.1</v>
      </c>
      <c r="G533" s="16">
        <v>1.74</v>
      </c>
      <c r="H533" s="16">
        <v>3.84</v>
      </c>
      <c r="I533" s="16">
        <v>5.27</v>
      </c>
      <c r="J533" s="16">
        <v>25</v>
      </c>
      <c r="K533" s="16">
        <v>3</v>
      </c>
      <c r="L533" s="17">
        <v>29.9</v>
      </c>
      <c r="M533" s="17">
        <v>63.3</v>
      </c>
      <c r="N533" s="19">
        <v>1008.7</v>
      </c>
      <c r="O533" s="17">
        <v>380</v>
      </c>
      <c r="P533" s="16">
        <v>4.3</v>
      </c>
      <c r="Q533" s="16">
        <v>37.659999999999997</v>
      </c>
      <c r="R533" s="18">
        <v>0</v>
      </c>
      <c r="S533">
        <v>1</v>
      </c>
    </row>
    <row r="534" spans="1:19">
      <c r="A534" s="1">
        <v>17</v>
      </c>
      <c r="B534" s="2">
        <v>0.70833333333333304</v>
      </c>
      <c r="C534" s="17">
        <v>26.7</v>
      </c>
      <c r="D534" s="16">
        <v>19.64</v>
      </c>
      <c r="E534" s="16">
        <v>0.18</v>
      </c>
      <c r="F534" s="16">
        <v>1.77</v>
      </c>
      <c r="G534" s="16">
        <v>1.84</v>
      </c>
      <c r="H534" s="16">
        <v>3.61</v>
      </c>
      <c r="I534" s="16">
        <v>6.24</v>
      </c>
      <c r="J534" s="16">
        <v>26</v>
      </c>
      <c r="K534" s="16">
        <v>10</v>
      </c>
      <c r="L534" s="17">
        <v>28.8</v>
      </c>
      <c r="M534" s="17">
        <v>69.900000000000006</v>
      </c>
      <c r="N534" s="19">
        <v>1008.5</v>
      </c>
      <c r="O534" s="17">
        <v>156</v>
      </c>
      <c r="P534" s="16">
        <v>4.13</v>
      </c>
      <c r="Q534" s="16">
        <v>48.42</v>
      </c>
      <c r="R534" s="18">
        <v>0</v>
      </c>
      <c r="S534">
        <v>1</v>
      </c>
    </row>
    <row r="535" spans="1:19">
      <c r="A535" s="1">
        <v>17</v>
      </c>
      <c r="B535" s="2">
        <v>0.75</v>
      </c>
      <c r="C535" s="17">
        <v>26.3</v>
      </c>
      <c r="D535" s="16">
        <v>17.170000000000002</v>
      </c>
      <c r="E535" s="16">
        <v>0.28999999999999998</v>
      </c>
      <c r="F535" s="16">
        <v>3.11</v>
      </c>
      <c r="G535" s="16">
        <v>3.46</v>
      </c>
      <c r="H535" s="16">
        <v>6.56</v>
      </c>
      <c r="I535" s="16">
        <v>4.22</v>
      </c>
      <c r="J535" s="16">
        <v>28</v>
      </c>
      <c r="K535" s="16">
        <v>11</v>
      </c>
      <c r="L535" s="17">
        <v>27.9</v>
      </c>
      <c r="M535" s="17">
        <v>74.5</v>
      </c>
      <c r="N535" s="19">
        <v>1008.9</v>
      </c>
      <c r="O535" s="17">
        <v>16</v>
      </c>
      <c r="P535" s="16">
        <v>3.51</v>
      </c>
      <c r="Q535" s="16">
        <v>46.33</v>
      </c>
      <c r="R535" s="18">
        <v>0</v>
      </c>
      <c r="S535">
        <v>1</v>
      </c>
    </row>
    <row r="536" spans="1:19">
      <c r="A536" s="1">
        <v>17</v>
      </c>
      <c r="B536" s="2">
        <v>0.79166666666666696</v>
      </c>
      <c r="C536" s="17">
        <v>26.3</v>
      </c>
      <c r="D536" s="16">
        <v>14.91</v>
      </c>
      <c r="E536" s="16">
        <v>0.18</v>
      </c>
      <c r="F536" s="16">
        <v>1.78</v>
      </c>
      <c r="G536" s="16">
        <v>3.09</v>
      </c>
      <c r="H536" s="16">
        <v>4.87</v>
      </c>
      <c r="I536" s="16">
        <v>4.09</v>
      </c>
      <c r="J536" s="16">
        <v>30</v>
      </c>
      <c r="K536" s="16">
        <v>10</v>
      </c>
      <c r="L536" s="17">
        <v>27.5</v>
      </c>
      <c r="M536" s="17">
        <v>74.7</v>
      </c>
      <c r="N536" s="19">
        <v>1009.3</v>
      </c>
      <c r="O536" s="17">
        <v>2</v>
      </c>
      <c r="P536" s="16">
        <v>3.28</v>
      </c>
      <c r="Q536" s="16">
        <v>48.3</v>
      </c>
      <c r="R536" s="18">
        <v>0</v>
      </c>
      <c r="S536">
        <v>1</v>
      </c>
    </row>
    <row r="537" spans="1:19">
      <c r="A537" s="1">
        <v>17</v>
      </c>
      <c r="B537" s="2">
        <v>0.83333333333333304</v>
      </c>
      <c r="C537" s="17">
        <v>26.4</v>
      </c>
      <c r="D537" s="16">
        <v>13.86</v>
      </c>
      <c r="E537" s="16">
        <v>0.16</v>
      </c>
      <c r="F537" s="16">
        <v>1.63</v>
      </c>
      <c r="G537" s="16">
        <v>3.39</v>
      </c>
      <c r="H537" s="16">
        <v>5.03</v>
      </c>
      <c r="I537" s="16">
        <v>4.3099999999999996</v>
      </c>
      <c r="J537" s="16">
        <v>20</v>
      </c>
      <c r="K537" s="16">
        <v>16</v>
      </c>
      <c r="L537" s="17">
        <v>27.5</v>
      </c>
      <c r="M537" s="17">
        <v>75</v>
      </c>
      <c r="N537" s="19">
        <v>1010.1</v>
      </c>
      <c r="O537" s="17">
        <v>3</v>
      </c>
      <c r="P537" s="16">
        <v>2.93</v>
      </c>
      <c r="Q537" s="16">
        <v>46.39</v>
      </c>
      <c r="R537" s="18">
        <v>0</v>
      </c>
      <c r="S537">
        <v>1</v>
      </c>
    </row>
    <row r="538" spans="1:19">
      <c r="A538" s="1">
        <v>17</v>
      </c>
      <c r="B538" s="2">
        <v>0.875</v>
      </c>
      <c r="C538" s="17">
        <v>26.4</v>
      </c>
      <c r="D538" s="16">
        <v>16.63</v>
      </c>
      <c r="E538" s="16">
        <v>0.15</v>
      </c>
      <c r="F538" s="16">
        <v>1.1499999999999999</v>
      </c>
      <c r="G538" s="16">
        <v>2.27</v>
      </c>
      <c r="H538" s="16">
        <v>3.42</v>
      </c>
      <c r="I538" s="16">
        <v>4.51</v>
      </c>
      <c r="J538" s="16">
        <v>27</v>
      </c>
      <c r="K538" s="16">
        <v>7</v>
      </c>
      <c r="L538" s="17">
        <v>27.4</v>
      </c>
      <c r="M538" s="17">
        <v>74.8</v>
      </c>
      <c r="N538" s="19">
        <v>1010.6</v>
      </c>
      <c r="O538" s="17">
        <v>3</v>
      </c>
      <c r="P538" s="16">
        <v>3.27</v>
      </c>
      <c r="Q538" s="16">
        <v>46.04</v>
      </c>
      <c r="R538" s="18">
        <v>0</v>
      </c>
      <c r="S538">
        <v>1</v>
      </c>
    </row>
    <row r="539" spans="1:19">
      <c r="A539" s="1">
        <v>17</v>
      </c>
      <c r="B539" s="2">
        <v>0.91666666666666696</v>
      </c>
      <c r="C539" s="17">
        <v>26.4</v>
      </c>
      <c r="D539" s="16">
        <v>16.71</v>
      </c>
      <c r="E539" s="16">
        <v>0.13</v>
      </c>
      <c r="F539" s="16">
        <v>1.1100000000000001</v>
      </c>
      <c r="G539" s="16">
        <v>2.16</v>
      </c>
      <c r="H539" s="16">
        <v>3.27</v>
      </c>
      <c r="I539" s="16">
        <v>4.74</v>
      </c>
      <c r="J539" s="16">
        <v>23</v>
      </c>
      <c r="K539" s="16">
        <v>12</v>
      </c>
      <c r="L539" s="17">
        <v>27.4</v>
      </c>
      <c r="M539" s="17">
        <v>75.2</v>
      </c>
      <c r="N539" s="19">
        <v>1010.7</v>
      </c>
      <c r="O539" s="17">
        <v>3</v>
      </c>
      <c r="P539" s="16">
        <v>3.36</v>
      </c>
      <c r="Q539" s="16">
        <v>48.26</v>
      </c>
      <c r="R539" s="18">
        <v>0</v>
      </c>
      <c r="S539">
        <v>1</v>
      </c>
    </row>
    <row r="540" spans="1:19">
      <c r="A540" s="1">
        <v>17</v>
      </c>
      <c r="B540" s="2">
        <v>0.95833333333333304</v>
      </c>
      <c r="C540" s="17">
        <v>26.5</v>
      </c>
      <c r="D540" s="16">
        <v>16.5</v>
      </c>
      <c r="E540" s="16">
        <v>0.14000000000000001</v>
      </c>
      <c r="F540" s="16">
        <v>1.1200000000000001</v>
      </c>
      <c r="G540" s="16">
        <v>2.0499999999999998</v>
      </c>
      <c r="H540" s="16">
        <v>3.17</v>
      </c>
      <c r="I540" s="16">
        <v>4.7300000000000004</v>
      </c>
      <c r="J540" s="16">
        <v>29</v>
      </c>
      <c r="K540" s="16">
        <v>8</v>
      </c>
      <c r="L540" s="17">
        <v>27.3</v>
      </c>
      <c r="M540" s="17">
        <v>75.2</v>
      </c>
      <c r="N540" s="19">
        <v>1010.5</v>
      </c>
      <c r="O540" s="17">
        <v>3</v>
      </c>
      <c r="P540" s="16">
        <v>3.11</v>
      </c>
      <c r="Q540" s="16">
        <v>52.26</v>
      </c>
      <c r="R540" s="18">
        <v>0</v>
      </c>
      <c r="S540">
        <v>1</v>
      </c>
    </row>
    <row r="542" spans="1:19">
      <c r="A542" s="163" t="s">
        <v>39</v>
      </c>
      <c r="B542" s="164"/>
      <c r="C542" s="17">
        <v>2</v>
      </c>
      <c r="D542" s="17">
        <v>0</v>
      </c>
      <c r="E542" s="17">
        <v>0</v>
      </c>
      <c r="F542" s="17">
        <v>0</v>
      </c>
      <c r="G542" s="17">
        <v>0</v>
      </c>
      <c r="H542" s="17">
        <v>0</v>
      </c>
      <c r="I542" s="17">
        <v>0</v>
      </c>
      <c r="J542" s="17">
        <v>0</v>
      </c>
      <c r="K542" s="17">
        <v>0</v>
      </c>
      <c r="L542" s="17">
        <v>2</v>
      </c>
      <c r="M542" s="17">
        <v>2</v>
      </c>
      <c r="N542" s="17">
        <v>2</v>
      </c>
      <c r="O542" s="17">
        <v>2</v>
      </c>
      <c r="P542" s="17">
        <v>2</v>
      </c>
      <c r="Q542" s="17">
        <v>2</v>
      </c>
      <c r="R542" s="17">
        <v>2</v>
      </c>
    </row>
    <row r="543" spans="1:19">
      <c r="A543" s="159" t="s">
        <v>2</v>
      </c>
      <c r="B543" s="160"/>
      <c r="C543" s="17">
        <v>0</v>
      </c>
      <c r="D543" s="17">
        <v>0</v>
      </c>
      <c r="E543" s="17">
        <v>0</v>
      </c>
      <c r="F543" s="17">
        <v>0</v>
      </c>
      <c r="G543" s="17">
        <v>0</v>
      </c>
      <c r="H543" s="17">
        <v>0</v>
      </c>
      <c r="I543" s="17">
        <v>0</v>
      </c>
      <c r="J543" s="17">
        <v>0</v>
      </c>
      <c r="K543" s="17">
        <v>0</v>
      </c>
      <c r="L543" s="17">
        <v>0</v>
      </c>
      <c r="M543" s="17">
        <v>0</v>
      </c>
      <c r="N543" s="17">
        <v>0</v>
      </c>
      <c r="O543" s="17">
        <v>0</v>
      </c>
      <c r="P543" s="17">
        <v>0</v>
      </c>
      <c r="Q543" s="17">
        <v>0</v>
      </c>
      <c r="R543" s="17">
        <v>0</v>
      </c>
    </row>
    <row r="544" spans="1:19">
      <c r="A544" s="153" t="s">
        <v>3</v>
      </c>
      <c r="B544" s="154"/>
      <c r="C544" s="17">
        <v>0</v>
      </c>
      <c r="D544" s="17">
        <v>0</v>
      </c>
      <c r="E544" s="17">
        <v>0</v>
      </c>
      <c r="F544" s="17">
        <v>0</v>
      </c>
      <c r="G544" s="17">
        <v>0</v>
      </c>
      <c r="H544" s="17">
        <v>0</v>
      </c>
      <c r="I544" s="17">
        <v>0</v>
      </c>
      <c r="J544" s="17">
        <v>0</v>
      </c>
      <c r="K544" s="17">
        <v>1</v>
      </c>
      <c r="L544" s="17">
        <v>0</v>
      </c>
      <c r="M544" s="17">
        <v>0</v>
      </c>
      <c r="N544" s="17">
        <v>0</v>
      </c>
      <c r="O544" s="17">
        <v>0</v>
      </c>
      <c r="P544" s="17">
        <v>0</v>
      </c>
      <c r="Q544" s="17">
        <v>0</v>
      </c>
      <c r="R544" s="17">
        <v>0</v>
      </c>
    </row>
    <row r="545" spans="1:19">
      <c r="A545" s="161" t="s">
        <v>4</v>
      </c>
      <c r="B545" s="162"/>
      <c r="C545" s="17">
        <v>0</v>
      </c>
      <c r="D545" s="17">
        <v>0</v>
      </c>
      <c r="E545" s="17">
        <v>0</v>
      </c>
      <c r="F545" s="17">
        <v>0</v>
      </c>
      <c r="G545" s="17">
        <v>0</v>
      </c>
      <c r="H545" s="17">
        <v>0</v>
      </c>
      <c r="I545" s="17">
        <v>0</v>
      </c>
      <c r="J545" s="17">
        <v>0</v>
      </c>
      <c r="K545" s="17">
        <v>0</v>
      </c>
      <c r="L545" s="17">
        <v>0</v>
      </c>
      <c r="M545" s="17">
        <v>0</v>
      </c>
      <c r="N545" s="17">
        <v>0</v>
      </c>
      <c r="O545" s="17">
        <v>0</v>
      </c>
      <c r="P545" s="17">
        <v>0</v>
      </c>
      <c r="Q545" s="17">
        <v>0</v>
      </c>
      <c r="R545" s="17">
        <v>0</v>
      </c>
    </row>
    <row r="546" spans="1:19">
      <c r="A546" s="155" t="s">
        <v>27</v>
      </c>
      <c r="B546" s="156"/>
      <c r="C546" s="20">
        <f t="shared" ref="C546:R546" si="16">24-C542-C543-C544-C545</f>
        <v>22</v>
      </c>
      <c r="D546" s="20">
        <f t="shared" si="16"/>
        <v>24</v>
      </c>
      <c r="E546" s="20">
        <f t="shared" si="16"/>
        <v>24</v>
      </c>
      <c r="F546" s="20">
        <f t="shared" si="16"/>
        <v>24</v>
      </c>
      <c r="G546" s="20">
        <f t="shared" si="16"/>
        <v>24</v>
      </c>
      <c r="H546" s="20">
        <f t="shared" si="16"/>
        <v>24</v>
      </c>
      <c r="I546" s="20">
        <f t="shared" si="16"/>
        <v>24</v>
      </c>
      <c r="J546" s="20">
        <f t="shared" si="16"/>
        <v>24</v>
      </c>
      <c r="K546" s="20">
        <f t="shared" si="16"/>
        <v>23</v>
      </c>
      <c r="L546" s="20">
        <f t="shared" si="16"/>
        <v>22</v>
      </c>
      <c r="M546" s="20">
        <f t="shared" si="16"/>
        <v>22</v>
      </c>
      <c r="N546" s="20">
        <f t="shared" si="16"/>
        <v>22</v>
      </c>
      <c r="O546" s="20">
        <f t="shared" si="16"/>
        <v>22</v>
      </c>
      <c r="P546" s="20">
        <f t="shared" si="16"/>
        <v>22</v>
      </c>
      <c r="Q546" s="20">
        <f t="shared" si="16"/>
        <v>22</v>
      </c>
      <c r="R546" s="20">
        <f t="shared" si="16"/>
        <v>22</v>
      </c>
    </row>
    <row r="547" spans="1:19">
      <c r="A547" s="157" t="s">
        <v>28</v>
      </c>
      <c r="B547" s="158"/>
      <c r="C547" s="21">
        <f>C546/(SUM(S517:S540))</f>
        <v>0.91666666666666663</v>
      </c>
      <c r="D547" s="21">
        <f>D546/(SUM(S517:S540))</f>
        <v>1</v>
      </c>
      <c r="E547" s="21">
        <f>E546/(SUM(S517:S540))</f>
        <v>1</v>
      </c>
      <c r="F547" s="21">
        <f>F546/(SUM(S517:S540))</f>
        <v>1</v>
      </c>
      <c r="G547" s="21">
        <f>G546/(SUM(S517:S540))</f>
        <v>1</v>
      </c>
      <c r="H547" s="21">
        <f>H546/(SUM(S517:S540))</f>
        <v>1</v>
      </c>
      <c r="I547" s="21">
        <f>I546/(SUM(S517:S540))</f>
        <v>1</v>
      </c>
      <c r="J547" s="21">
        <f>J546/(SUM(S517:S540))</f>
        <v>1</v>
      </c>
      <c r="K547" s="21">
        <f>K546/(SUM(S517:S540))</f>
        <v>0.95833333333333337</v>
      </c>
      <c r="L547" s="21">
        <f>L546/(SUM(S517:S540))</f>
        <v>0.91666666666666663</v>
      </c>
      <c r="M547" s="21">
        <f>M546/(SUM(S517:S540))</f>
        <v>0.91666666666666663</v>
      </c>
      <c r="N547" s="21">
        <f>N546/(SUM(S517:S540))</f>
        <v>0.91666666666666663</v>
      </c>
      <c r="O547" s="21">
        <f>O546/(SUM(S517:S540))</f>
        <v>0.91666666666666663</v>
      </c>
      <c r="P547" s="21">
        <f>P546/(SUM(S517:S540))</f>
        <v>0.91666666666666663</v>
      </c>
      <c r="Q547" s="21">
        <f>Q546/(SUM(S517:S540))</f>
        <v>0.91666666666666663</v>
      </c>
      <c r="R547" s="21">
        <f>R546/(SUM(S517:S540))</f>
        <v>0.91666666666666663</v>
      </c>
    </row>
    <row r="549" spans="1:19">
      <c r="A549" s="1">
        <v>18</v>
      </c>
      <c r="B549" s="2">
        <v>0</v>
      </c>
      <c r="C549" s="17">
        <v>26.5</v>
      </c>
      <c r="D549" s="16">
        <v>17.84</v>
      </c>
      <c r="E549" s="16">
        <v>0.12</v>
      </c>
      <c r="F549" s="16">
        <v>1.1000000000000001</v>
      </c>
      <c r="G549" s="16">
        <v>1.54</v>
      </c>
      <c r="H549" s="16">
        <v>2.63</v>
      </c>
      <c r="I549" s="16">
        <v>4.6399999999999997</v>
      </c>
      <c r="J549" s="16">
        <v>27</v>
      </c>
      <c r="K549" s="16">
        <v>9</v>
      </c>
      <c r="L549" s="17">
        <v>27.2</v>
      </c>
      <c r="M549" s="17">
        <v>74.3</v>
      </c>
      <c r="N549" s="19">
        <v>1009.8</v>
      </c>
      <c r="O549" s="17">
        <v>2</v>
      </c>
      <c r="P549" s="17">
        <v>3.42</v>
      </c>
      <c r="Q549" s="16">
        <v>50.44</v>
      </c>
      <c r="R549" s="18">
        <v>0</v>
      </c>
      <c r="S549">
        <v>1</v>
      </c>
    </row>
    <row r="550" spans="1:19">
      <c r="A550" s="1">
        <v>18</v>
      </c>
      <c r="B550" s="2">
        <v>4.1666666666666664E-2</v>
      </c>
      <c r="C550" s="17">
        <v>26.5</v>
      </c>
      <c r="D550" s="16">
        <v>18.010000000000002</v>
      </c>
      <c r="E550" s="16">
        <v>0.13</v>
      </c>
      <c r="F550" s="16">
        <v>1.06</v>
      </c>
      <c r="G550" s="16">
        <v>1.28</v>
      </c>
      <c r="H550" s="16">
        <v>2.34</v>
      </c>
      <c r="I550" s="16">
        <v>3.18</v>
      </c>
      <c r="J550" s="16">
        <v>27</v>
      </c>
      <c r="K550" s="16">
        <v>11</v>
      </c>
      <c r="L550" s="17">
        <v>27</v>
      </c>
      <c r="M550" s="17">
        <v>74.7</v>
      </c>
      <c r="N550" s="19">
        <v>1009.1</v>
      </c>
      <c r="O550" s="17">
        <v>3</v>
      </c>
      <c r="P550" s="17">
        <v>3.29</v>
      </c>
      <c r="Q550" s="16">
        <v>50.09</v>
      </c>
      <c r="R550" s="18">
        <v>0</v>
      </c>
      <c r="S550">
        <v>1</v>
      </c>
    </row>
    <row r="551" spans="1:19">
      <c r="A551" s="1">
        <v>18</v>
      </c>
      <c r="B551" s="2">
        <v>8.3333333333333301E-2</v>
      </c>
      <c r="C551" s="17">
        <v>26.5</v>
      </c>
      <c r="D551" s="16">
        <v>18.68</v>
      </c>
      <c r="E551" s="16">
        <v>0.13</v>
      </c>
      <c r="F551" s="16">
        <v>1.23</v>
      </c>
      <c r="G551" s="16">
        <v>0.63</v>
      </c>
      <c r="H551" s="16">
        <v>1.85</v>
      </c>
      <c r="I551" s="16">
        <v>2.85</v>
      </c>
      <c r="J551" s="16">
        <v>24</v>
      </c>
      <c r="K551" s="16">
        <v>10</v>
      </c>
      <c r="L551" s="17">
        <v>26.9</v>
      </c>
      <c r="M551" s="17">
        <v>76.400000000000006</v>
      </c>
      <c r="N551" s="19">
        <v>1008.6</v>
      </c>
      <c r="O551" s="17">
        <v>3</v>
      </c>
      <c r="P551" s="17">
        <v>3.01</v>
      </c>
      <c r="Q551" s="16">
        <v>57.59</v>
      </c>
      <c r="R551" s="18">
        <v>0</v>
      </c>
      <c r="S551">
        <v>1</v>
      </c>
    </row>
    <row r="552" spans="1:19">
      <c r="A552" s="1">
        <v>18</v>
      </c>
      <c r="B552" s="2">
        <v>0.125</v>
      </c>
      <c r="C552" s="17">
        <v>26.5</v>
      </c>
      <c r="D552" s="16">
        <v>19.899999999999999</v>
      </c>
      <c r="E552" s="16">
        <v>0.11</v>
      </c>
      <c r="F552" s="16">
        <v>0.97</v>
      </c>
      <c r="G552" s="16">
        <v>0.46</v>
      </c>
      <c r="H552" s="16">
        <v>1.43</v>
      </c>
      <c r="I552" s="16">
        <v>2.89</v>
      </c>
      <c r="J552" s="16">
        <v>27</v>
      </c>
      <c r="K552" s="16">
        <v>15</v>
      </c>
      <c r="L552" s="17">
        <v>26.7</v>
      </c>
      <c r="M552" s="17">
        <v>74.400000000000006</v>
      </c>
      <c r="N552" s="19">
        <v>1008.5</v>
      </c>
      <c r="O552" s="17">
        <v>2</v>
      </c>
      <c r="P552" s="17">
        <v>3.48</v>
      </c>
      <c r="Q552" s="16">
        <v>52.25</v>
      </c>
      <c r="R552" s="18">
        <v>0</v>
      </c>
      <c r="S552">
        <v>1</v>
      </c>
    </row>
    <row r="553" spans="1:19">
      <c r="A553" s="1">
        <v>18</v>
      </c>
      <c r="B553" s="2">
        <v>0.16666666666666699</v>
      </c>
      <c r="C553" s="17">
        <v>26.5</v>
      </c>
      <c r="D553" s="16">
        <v>19.05</v>
      </c>
      <c r="E553" s="16">
        <v>0.11</v>
      </c>
      <c r="F553" s="16">
        <v>1.1399999999999999</v>
      </c>
      <c r="G553" s="16">
        <v>0.48</v>
      </c>
      <c r="H553" s="16">
        <v>1.62</v>
      </c>
      <c r="I553" s="16">
        <v>2.91</v>
      </c>
      <c r="J553" s="16">
        <v>24</v>
      </c>
      <c r="K553" s="16">
        <v>15</v>
      </c>
      <c r="L553" s="17">
        <v>26.3</v>
      </c>
      <c r="M553" s="17">
        <v>76.599999999999994</v>
      </c>
      <c r="N553" s="19">
        <v>1008.4</v>
      </c>
      <c r="O553" s="17">
        <v>3</v>
      </c>
      <c r="P553" s="17">
        <v>2.83</v>
      </c>
      <c r="Q553" s="16">
        <v>56.3</v>
      </c>
      <c r="R553" s="18">
        <v>0</v>
      </c>
      <c r="S553">
        <v>1</v>
      </c>
    </row>
    <row r="554" spans="1:19">
      <c r="A554" s="1">
        <v>18</v>
      </c>
      <c r="B554" s="2">
        <v>0.20833333333333301</v>
      </c>
      <c r="C554" s="17">
        <v>26.6</v>
      </c>
      <c r="D554" s="16">
        <v>18.77</v>
      </c>
      <c r="E554" s="16">
        <v>0.11</v>
      </c>
      <c r="F554" s="16">
        <v>1.1299999999999999</v>
      </c>
      <c r="G554" s="16">
        <v>0.64</v>
      </c>
      <c r="H554" s="16">
        <v>1.77</v>
      </c>
      <c r="I554" s="16">
        <v>2.72</v>
      </c>
      <c r="J554" s="16">
        <v>25</v>
      </c>
      <c r="K554" s="16">
        <v>9</v>
      </c>
      <c r="L554" s="17">
        <v>26.6</v>
      </c>
      <c r="M554" s="17">
        <v>75.3</v>
      </c>
      <c r="N554" s="19">
        <v>1008.5</v>
      </c>
      <c r="O554" s="17">
        <v>3</v>
      </c>
      <c r="P554" s="17">
        <v>2.77</v>
      </c>
      <c r="Q554" s="16">
        <v>59.05</v>
      </c>
      <c r="R554" s="18">
        <v>0</v>
      </c>
      <c r="S554">
        <v>1</v>
      </c>
    </row>
    <row r="555" spans="1:19">
      <c r="A555" s="1">
        <v>18</v>
      </c>
      <c r="B555" s="2">
        <v>0.25</v>
      </c>
      <c r="C555" s="17">
        <v>26.5</v>
      </c>
      <c r="D555" s="16">
        <v>17.760000000000002</v>
      </c>
      <c r="E555" s="16">
        <v>0.12</v>
      </c>
      <c r="F555" s="16">
        <v>1.08</v>
      </c>
      <c r="G555" s="16">
        <v>1.73</v>
      </c>
      <c r="H555" s="16">
        <v>2.81</v>
      </c>
      <c r="I555" s="16">
        <v>3.17</v>
      </c>
      <c r="J555" s="16">
        <v>27</v>
      </c>
      <c r="K555" s="16">
        <v>14</v>
      </c>
      <c r="L555" s="17">
        <v>26.7</v>
      </c>
      <c r="M555" s="17">
        <v>75</v>
      </c>
      <c r="N555" s="19">
        <v>1008.9</v>
      </c>
      <c r="O555" s="17">
        <v>19</v>
      </c>
      <c r="P555" s="17">
        <v>2.93</v>
      </c>
      <c r="Q555" s="16">
        <v>65.55</v>
      </c>
      <c r="R555" s="18">
        <v>0</v>
      </c>
      <c r="S555">
        <v>1</v>
      </c>
    </row>
    <row r="556" spans="1:19">
      <c r="A556" s="1">
        <v>18</v>
      </c>
      <c r="B556" s="2">
        <v>0.29166666666666702</v>
      </c>
      <c r="C556" s="17">
        <v>26.4</v>
      </c>
      <c r="D556" s="16">
        <v>17.68</v>
      </c>
      <c r="E556" s="16">
        <v>0.15</v>
      </c>
      <c r="F556" s="16">
        <v>1.63</v>
      </c>
      <c r="G556" s="16">
        <v>2.4500000000000002</v>
      </c>
      <c r="H556" s="16">
        <v>4.07</v>
      </c>
      <c r="I556" s="16">
        <v>3.64</v>
      </c>
      <c r="J556" s="16">
        <v>24</v>
      </c>
      <c r="K556" s="16">
        <v>13</v>
      </c>
      <c r="L556" s="17">
        <v>27.3</v>
      </c>
      <c r="M556" s="17">
        <v>71.900000000000006</v>
      </c>
      <c r="N556" s="19">
        <v>1009.5</v>
      </c>
      <c r="O556" s="17">
        <v>95</v>
      </c>
      <c r="P556" s="17">
        <v>3.04</v>
      </c>
      <c r="Q556" s="16">
        <v>63.35</v>
      </c>
      <c r="R556" s="18">
        <v>0</v>
      </c>
      <c r="S556">
        <v>1</v>
      </c>
    </row>
    <row r="557" spans="1:19">
      <c r="A557" s="1">
        <v>18</v>
      </c>
      <c r="B557" s="2">
        <v>0.33333333333333298</v>
      </c>
      <c r="C557" s="17">
        <v>26.2</v>
      </c>
      <c r="D557" s="16">
        <v>18</v>
      </c>
      <c r="E557" s="16">
        <v>0.17</v>
      </c>
      <c r="F557" s="16">
        <v>2.2599999999999998</v>
      </c>
      <c r="G557" s="16">
        <v>2.91</v>
      </c>
      <c r="H557" s="16">
        <v>5.17</v>
      </c>
      <c r="I557" s="16">
        <v>3.27</v>
      </c>
      <c r="J557" s="16">
        <v>26</v>
      </c>
      <c r="K557" s="16">
        <v>11</v>
      </c>
      <c r="L557" s="17">
        <v>28</v>
      </c>
      <c r="M557" s="17">
        <v>69.3</v>
      </c>
      <c r="N557" s="19">
        <v>1010.1</v>
      </c>
      <c r="O557" s="17">
        <v>264</v>
      </c>
      <c r="P557" s="16">
        <v>3.9</v>
      </c>
      <c r="Q557" s="16">
        <v>64.040000000000006</v>
      </c>
      <c r="R557" s="18">
        <v>0</v>
      </c>
      <c r="S557">
        <v>1</v>
      </c>
    </row>
    <row r="558" spans="1:19">
      <c r="A558" s="1">
        <v>18</v>
      </c>
      <c r="B558" s="2">
        <v>0.375</v>
      </c>
      <c r="C558" s="17">
        <v>26.2</v>
      </c>
      <c r="D558" s="16">
        <v>20.21</v>
      </c>
      <c r="E558" s="16">
        <v>0.17</v>
      </c>
      <c r="F558" s="16">
        <v>2.44</v>
      </c>
      <c r="G558" s="16">
        <v>2.36</v>
      </c>
      <c r="H558" s="16">
        <v>4.8</v>
      </c>
      <c r="I558" s="16">
        <v>3.32</v>
      </c>
      <c r="J558" s="16">
        <v>23</v>
      </c>
      <c r="K558" s="16">
        <v>9</v>
      </c>
      <c r="L558" s="17">
        <v>28.6</v>
      </c>
      <c r="M558" s="17">
        <v>64.7</v>
      </c>
      <c r="N558" s="19">
        <v>1010.6</v>
      </c>
      <c r="O558" s="17">
        <v>508</v>
      </c>
      <c r="P558" s="16">
        <v>4.5</v>
      </c>
      <c r="Q558" s="16">
        <v>59.24</v>
      </c>
      <c r="R558" s="18">
        <v>0</v>
      </c>
      <c r="S558">
        <v>1</v>
      </c>
    </row>
    <row r="559" spans="1:19">
      <c r="A559" s="1">
        <v>18</v>
      </c>
      <c r="B559" s="2">
        <v>0.41666666666666702</v>
      </c>
      <c r="C559" s="17">
        <v>26.3</v>
      </c>
      <c r="D559" s="16">
        <v>21.57</v>
      </c>
      <c r="E559" s="16">
        <v>0.13</v>
      </c>
      <c r="F559" s="16">
        <v>2.2599999999999998</v>
      </c>
      <c r="G559" s="16">
        <v>1.87</v>
      </c>
      <c r="H559" s="16">
        <v>4.13</v>
      </c>
      <c r="I559" s="16">
        <v>3.51</v>
      </c>
      <c r="J559" s="16">
        <v>27</v>
      </c>
      <c r="K559" s="16">
        <v>16</v>
      </c>
      <c r="L559" s="17">
        <v>29.6</v>
      </c>
      <c r="M559" s="17">
        <v>59.8</v>
      </c>
      <c r="N559" s="19">
        <v>1010.6</v>
      </c>
      <c r="O559" s="17">
        <v>841</v>
      </c>
      <c r="P559" s="16">
        <v>4.6399999999999997</v>
      </c>
      <c r="Q559" s="16">
        <v>57.26</v>
      </c>
      <c r="R559" s="18">
        <v>0</v>
      </c>
      <c r="S559">
        <v>1</v>
      </c>
    </row>
    <row r="560" spans="1:19">
      <c r="A560" s="1">
        <v>18</v>
      </c>
      <c r="B560" s="2">
        <v>0.45833333333333298</v>
      </c>
      <c r="C560" s="17">
        <v>26.3</v>
      </c>
      <c r="D560" s="16">
        <v>19.93</v>
      </c>
      <c r="E560" s="16">
        <v>0.13</v>
      </c>
      <c r="F560" s="16">
        <v>2.0499999999999998</v>
      </c>
      <c r="G560" s="16">
        <v>1.42</v>
      </c>
      <c r="H560" s="16">
        <v>3.47</v>
      </c>
      <c r="I560" s="16">
        <v>3.08</v>
      </c>
      <c r="J560" s="16">
        <v>27</v>
      </c>
      <c r="K560" s="16">
        <v>6</v>
      </c>
      <c r="L560" s="17">
        <v>30</v>
      </c>
      <c r="M560" s="17">
        <v>56.5</v>
      </c>
      <c r="N560" s="19">
        <v>1010.3</v>
      </c>
      <c r="O560" s="17">
        <v>948</v>
      </c>
      <c r="P560" s="16">
        <v>4.96</v>
      </c>
      <c r="Q560" s="16">
        <v>54.04</v>
      </c>
      <c r="R560" s="18">
        <v>0</v>
      </c>
      <c r="S560">
        <v>1</v>
      </c>
    </row>
    <row r="561" spans="1:19">
      <c r="A561" s="1">
        <v>18</v>
      </c>
      <c r="B561" s="2">
        <v>0.5</v>
      </c>
      <c r="C561" s="17">
        <v>26.4</v>
      </c>
      <c r="D561" s="16">
        <v>20.11</v>
      </c>
      <c r="E561" s="16">
        <v>0.14000000000000001</v>
      </c>
      <c r="F561" s="16">
        <v>2.2400000000000002</v>
      </c>
      <c r="G561" s="16">
        <v>1.64</v>
      </c>
      <c r="H561" s="16">
        <v>3.89</v>
      </c>
      <c r="I561" s="16">
        <v>3.26</v>
      </c>
      <c r="J561" s="16">
        <v>30</v>
      </c>
      <c r="K561" s="16">
        <v>10</v>
      </c>
      <c r="L561" s="17">
        <v>30.4</v>
      </c>
      <c r="M561" s="17">
        <v>56.8</v>
      </c>
      <c r="N561" s="19">
        <v>1009.8</v>
      </c>
      <c r="O561" s="17">
        <v>899</v>
      </c>
      <c r="P561" s="16">
        <v>4.6100000000000003</v>
      </c>
      <c r="Q561" s="16">
        <v>56.99</v>
      </c>
      <c r="R561" s="18">
        <v>0</v>
      </c>
      <c r="S561">
        <v>1</v>
      </c>
    </row>
    <row r="562" spans="1:19">
      <c r="A562" s="1">
        <v>18</v>
      </c>
      <c r="B562" s="2">
        <v>0.54166666666666696</v>
      </c>
      <c r="C562" s="17">
        <v>26.1</v>
      </c>
      <c r="D562" s="16">
        <v>20.309999999999999</v>
      </c>
      <c r="E562" s="16">
        <v>0.15</v>
      </c>
      <c r="F562" s="16">
        <v>2.1800000000000002</v>
      </c>
      <c r="G562" s="16">
        <v>1.57</v>
      </c>
      <c r="H562" s="16">
        <v>3.74</v>
      </c>
      <c r="I562" s="16">
        <v>3.16</v>
      </c>
      <c r="J562" s="16">
        <v>25</v>
      </c>
      <c r="K562" s="16">
        <v>12</v>
      </c>
      <c r="L562" s="17">
        <v>29.9</v>
      </c>
      <c r="M562" s="17">
        <v>59.7</v>
      </c>
      <c r="N562" s="19">
        <v>1009.1</v>
      </c>
      <c r="O562" s="17">
        <v>632</v>
      </c>
      <c r="P562" s="16">
        <v>4.88</v>
      </c>
      <c r="Q562" s="16">
        <v>59.05</v>
      </c>
      <c r="R562" s="18">
        <v>0</v>
      </c>
      <c r="S562">
        <v>1</v>
      </c>
    </row>
    <row r="563" spans="1:19">
      <c r="A563" s="1">
        <v>18</v>
      </c>
      <c r="B563" s="2">
        <v>0.58333333333333304</v>
      </c>
      <c r="C563" s="17">
        <v>26.2</v>
      </c>
      <c r="D563" s="16">
        <v>20.86</v>
      </c>
      <c r="E563" s="16">
        <v>0.14000000000000001</v>
      </c>
      <c r="F563" s="16">
        <v>2.14</v>
      </c>
      <c r="G563" s="16">
        <v>1.57</v>
      </c>
      <c r="H563" s="16">
        <v>3.71</v>
      </c>
      <c r="I563" s="16">
        <v>3.36</v>
      </c>
      <c r="J563" s="16">
        <v>26</v>
      </c>
      <c r="K563" s="16">
        <v>10</v>
      </c>
      <c r="L563" s="17">
        <v>30.3</v>
      </c>
      <c r="M563" s="17">
        <v>58.6</v>
      </c>
      <c r="N563" s="19">
        <v>1008.4</v>
      </c>
      <c r="O563" s="17">
        <v>393</v>
      </c>
      <c r="P563" s="16">
        <v>4.62</v>
      </c>
      <c r="Q563" s="16">
        <v>50.08</v>
      </c>
      <c r="R563" s="18">
        <v>0</v>
      </c>
      <c r="S563">
        <v>1</v>
      </c>
    </row>
    <row r="564" spans="1:19">
      <c r="A564" s="1">
        <v>18</v>
      </c>
      <c r="B564" s="2">
        <v>0.625</v>
      </c>
      <c r="C564" s="17">
        <v>26</v>
      </c>
      <c r="D564" s="16">
        <v>21</v>
      </c>
      <c r="E564" s="16">
        <v>0.13</v>
      </c>
      <c r="F564" s="16">
        <v>1.86</v>
      </c>
      <c r="G564" s="16">
        <v>1.48</v>
      </c>
      <c r="H564" s="16">
        <v>3.33</v>
      </c>
      <c r="I564" s="16">
        <v>3.59</v>
      </c>
      <c r="J564" s="16">
        <v>29</v>
      </c>
      <c r="K564" s="16">
        <v>10</v>
      </c>
      <c r="L564" s="17">
        <v>29.7</v>
      </c>
      <c r="M564" s="17">
        <v>60.7</v>
      </c>
      <c r="N564" s="19">
        <v>1007.8</v>
      </c>
      <c r="O564" s="17">
        <v>269</v>
      </c>
      <c r="P564" s="16">
        <v>5.27</v>
      </c>
      <c r="Q564" s="16">
        <v>44.88</v>
      </c>
      <c r="R564" s="18">
        <v>0</v>
      </c>
      <c r="S564">
        <v>1</v>
      </c>
    </row>
    <row r="565" spans="1:19">
      <c r="A565" s="1">
        <v>18</v>
      </c>
      <c r="B565" s="2">
        <v>0.66666666666666696</v>
      </c>
      <c r="C565" s="17">
        <v>26.4</v>
      </c>
      <c r="D565" s="16">
        <v>20.92</v>
      </c>
      <c r="E565" s="16">
        <v>0.14000000000000001</v>
      </c>
      <c r="F565" s="16">
        <v>1.9</v>
      </c>
      <c r="G565" s="16">
        <v>1.49</v>
      </c>
      <c r="H565" s="16">
        <v>3.38</v>
      </c>
      <c r="I565" s="16">
        <v>3.15</v>
      </c>
      <c r="J565" s="16">
        <v>27</v>
      </c>
      <c r="K565" s="16">
        <v>10</v>
      </c>
      <c r="L565" s="17">
        <v>29.4</v>
      </c>
      <c r="M565" s="17">
        <v>62.6</v>
      </c>
      <c r="N565" s="19">
        <v>1007.5</v>
      </c>
      <c r="O565" s="17">
        <v>337</v>
      </c>
      <c r="P565" s="16">
        <v>4.68</v>
      </c>
      <c r="Q565" s="16">
        <v>36.9</v>
      </c>
      <c r="R565" s="18">
        <v>0</v>
      </c>
      <c r="S565">
        <v>1</v>
      </c>
    </row>
    <row r="566" spans="1:19">
      <c r="A566" s="1">
        <v>18</v>
      </c>
      <c r="B566" s="2">
        <v>0.70833333333333304</v>
      </c>
      <c r="C566" s="17">
        <v>26.3</v>
      </c>
      <c r="D566" s="16">
        <v>19.77</v>
      </c>
      <c r="E566" s="16">
        <v>0.15</v>
      </c>
      <c r="F566" s="16">
        <v>1.99</v>
      </c>
      <c r="G566" s="16">
        <v>2.02</v>
      </c>
      <c r="H566" s="16">
        <v>4.01</v>
      </c>
      <c r="I566" s="16">
        <v>3.29</v>
      </c>
      <c r="J566" s="16">
        <v>27</v>
      </c>
      <c r="K566" s="16">
        <v>12</v>
      </c>
      <c r="L566" s="17">
        <v>28.8</v>
      </c>
      <c r="M566" s="17">
        <v>65</v>
      </c>
      <c r="N566" s="19">
        <v>1007.4</v>
      </c>
      <c r="O566" s="17">
        <v>165</v>
      </c>
      <c r="P566" s="16">
        <v>4.45</v>
      </c>
      <c r="Q566" s="16">
        <v>38.380000000000003</v>
      </c>
      <c r="R566" s="18">
        <v>0</v>
      </c>
      <c r="S566">
        <v>1</v>
      </c>
    </row>
    <row r="567" spans="1:19">
      <c r="A567" s="1">
        <v>18</v>
      </c>
      <c r="B567" s="2">
        <v>0.75</v>
      </c>
      <c r="C567" s="17">
        <v>26</v>
      </c>
      <c r="D567" s="16">
        <v>15.13</v>
      </c>
      <c r="E567" s="16">
        <v>0.25</v>
      </c>
      <c r="F567" s="16">
        <v>3.7</v>
      </c>
      <c r="G567" s="16">
        <v>4.18</v>
      </c>
      <c r="H567" s="16">
        <v>7.89</v>
      </c>
      <c r="I567" s="16">
        <v>3.46</v>
      </c>
      <c r="J567" s="16">
        <v>28</v>
      </c>
      <c r="K567" s="16">
        <v>11</v>
      </c>
      <c r="L567" s="17">
        <v>27.8</v>
      </c>
      <c r="M567" s="17">
        <v>69.900000000000006</v>
      </c>
      <c r="N567" s="19">
        <v>1007.5</v>
      </c>
      <c r="O567" s="17">
        <v>15</v>
      </c>
      <c r="P567" s="16">
        <v>3.68</v>
      </c>
      <c r="Q567" s="16">
        <v>39.590000000000003</v>
      </c>
      <c r="R567" s="18">
        <v>0</v>
      </c>
      <c r="S567">
        <v>1</v>
      </c>
    </row>
    <row r="568" spans="1:19">
      <c r="A568" s="1">
        <v>18</v>
      </c>
      <c r="B568" s="2">
        <v>0.79166666666666696</v>
      </c>
      <c r="C568" s="17">
        <v>26.2</v>
      </c>
      <c r="D568" s="16">
        <v>16.59</v>
      </c>
      <c r="E568" s="16">
        <v>0.18</v>
      </c>
      <c r="F568" s="16">
        <v>1.85</v>
      </c>
      <c r="G568" s="16">
        <v>3.93</v>
      </c>
      <c r="H568" s="16">
        <v>5.78</v>
      </c>
      <c r="I568" s="16">
        <v>3.37</v>
      </c>
      <c r="J568" s="16">
        <v>34</v>
      </c>
      <c r="K568" s="16">
        <v>16</v>
      </c>
      <c r="L568" s="17">
        <v>27.4</v>
      </c>
      <c r="M568" s="17">
        <v>71.5</v>
      </c>
      <c r="N568" s="19">
        <v>1007.9</v>
      </c>
      <c r="O568" s="17">
        <v>3</v>
      </c>
      <c r="P568" s="16">
        <v>3.24</v>
      </c>
      <c r="Q568" s="16">
        <v>41.63</v>
      </c>
      <c r="R568" s="18">
        <v>0</v>
      </c>
      <c r="S568">
        <v>1</v>
      </c>
    </row>
    <row r="569" spans="1:19">
      <c r="A569" s="1">
        <v>18</v>
      </c>
      <c r="B569" s="2">
        <v>0.83333333333333304</v>
      </c>
      <c r="C569" s="17">
        <v>26.3</v>
      </c>
      <c r="D569" s="16">
        <v>17.52</v>
      </c>
      <c r="E569" s="16">
        <v>0.14000000000000001</v>
      </c>
      <c r="F569" s="16">
        <v>1.38</v>
      </c>
      <c r="G569" s="16">
        <v>3.08</v>
      </c>
      <c r="H569" s="16">
        <v>4.47</v>
      </c>
      <c r="I569" s="16">
        <v>3.41</v>
      </c>
      <c r="J569" s="16">
        <v>25</v>
      </c>
      <c r="K569" s="16">
        <v>14</v>
      </c>
      <c r="L569" s="17">
        <v>27.3</v>
      </c>
      <c r="M569" s="17">
        <v>71.8</v>
      </c>
      <c r="N569" s="19">
        <v>1008.5</v>
      </c>
      <c r="O569" s="17">
        <v>2</v>
      </c>
      <c r="P569" s="16">
        <v>3.13</v>
      </c>
      <c r="Q569" s="16">
        <v>44.97</v>
      </c>
      <c r="R569" s="18">
        <v>0</v>
      </c>
      <c r="S569">
        <v>1</v>
      </c>
    </row>
    <row r="570" spans="1:19">
      <c r="A570" s="1">
        <v>18</v>
      </c>
      <c r="B570" s="2">
        <v>0.875</v>
      </c>
      <c r="C570" s="17">
        <v>26.4</v>
      </c>
      <c r="D570" s="16">
        <v>19.02</v>
      </c>
      <c r="E570" s="16">
        <v>0.13</v>
      </c>
      <c r="F570" s="16">
        <v>1.53</v>
      </c>
      <c r="G570" s="16">
        <v>2.33</v>
      </c>
      <c r="H570" s="16">
        <v>3.86</v>
      </c>
      <c r="I570" s="16">
        <v>3.88</v>
      </c>
      <c r="J570" s="16">
        <v>34</v>
      </c>
      <c r="K570" s="16">
        <v>9</v>
      </c>
      <c r="L570" s="17">
        <v>27.3</v>
      </c>
      <c r="M570" s="17">
        <v>71.099999999999994</v>
      </c>
      <c r="N570" s="19">
        <v>1009.3</v>
      </c>
      <c r="O570" s="17">
        <v>3</v>
      </c>
      <c r="P570" s="16">
        <v>3.09</v>
      </c>
      <c r="Q570" s="16">
        <v>46.01</v>
      </c>
      <c r="R570" s="18">
        <v>0</v>
      </c>
      <c r="S570">
        <v>1</v>
      </c>
    </row>
    <row r="571" spans="1:19">
      <c r="A571" s="1">
        <v>18</v>
      </c>
      <c r="B571" s="2">
        <v>0.91666666666666696</v>
      </c>
      <c r="C571" s="17">
        <v>26.5</v>
      </c>
      <c r="D571" s="16">
        <v>18.420000000000002</v>
      </c>
      <c r="E571" s="16">
        <v>0.12</v>
      </c>
      <c r="F571" s="16">
        <v>1.22</v>
      </c>
      <c r="G571" s="16">
        <v>2.08</v>
      </c>
      <c r="H571" s="16">
        <v>3.3</v>
      </c>
      <c r="I571" s="16">
        <v>3.71</v>
      </c>
      <c r="J571" s="16">
        <v>31</v>
      </c>
      <c r="K571" s="16">
        <v>10</v>
      </c>
      <c r="L571" s="17">
        <v>27.1</v>
      </c>
      <c r="M571" s="17">
        <v>71.599999999999994</v>
      </c>
      <c r="N571" s="19">
        <v>1009.7</v>
      </c>
      <c r="O571" s="17">
        <v>2</v>
      </c>
      <c r="P571" s="16">
        <v>3.05</v>
      </c>
      <c r="Q571" s="16">
        <v>45.45</v>
      </c>
      <c r="R571" s="18">
        <v>0</v>
      </c>
      <c r="S571">
        <v>1</v>
      </c>
    </row>
    <row r="572" spans="1:19">
      <c r="A572" s="1">
        <v>18</v>
      </c>
      <c r="B572" s="2">
        <v>0.95833333333333304</v>
      </c>
      <c r="C572" s="17">
        <v>26.5</v>
      </c>
      <c r="D572" s="16">
        <v>18.48</v>
      </c>
      <c r="E572" s="16">
        <v>0.11</v>
      </c>
      <c r="F572" s="16">
        <v>1.0900000000000001</v>
      </c>
      <c r="G572" s="16">
        <v>1.61</v>
      </c>
      <c r="H572" s="16">
        <v>2.7</v>
      </c>
      <c r="I572" s="16">
        <v>4.0199999999999996</v>
      </c>
      <c r="J572" s="16">
        <v>24</v>
      </c>
      <c r="K572" s="16">
        <v>13</v>
      </c>
      <c r="L572" s="17">
        <v>27.1</v>
      </c>
      <c r="M572" s="17">
        <v>71</v>
      </c>
      <c r="N572" s="19">
        <v>1009.6</v>
      </c>
      <c r="O572" s="17">
        <v>3</v>
      </c>
      <c r="P572" s="16">
        <v>3.52</v>
      </c>
      <c r="Q572" s="16">
        <v>45.92</v>
      </c>
      <c r="R572" s="18">
        <v>0</v>
      </c>
      <c r="S572">
        <v>1</v>
      </c>
    </row>
    <row r="574" spans="1:19">
      <c r="A574" s="163" t="s">
        <v>39</v>
      </c>
      <c r="B574" s="164"/>
      <c r="C574" s="17">
        <v>0</v>
      </c>
      <c r="D574" s="17">
        <v>0</v>
      </c>
      <c r="E574" s="17">
        <v>0</v>
      </c>
      <c r="F574" s="17">
        <v>0</v>
      </c>
      <c r="G574" s="17">
        <v>0</v>
      </c>
      <c r="H574" s="17">
        <v>0</v>
      </c>
      <c r="I574" s="17">
        <v>0</v>
      </c>
      <c r="J574" s="17">
        <v>0</v>
      </c>
      <c r="K574" s="17">
        <v>0</v>
      </c>
      <c r="L574" s="17">
        <v>0</v>
      </c>
      <c r="M574" s="17">
        <v>0</v>
      </c>
      <c r="N574" s="17">
        <v>0</v>
      </c>
      <c r="O574" s="17">
        <v>0</v>
      </c>
      <c r="P574" s="17">
        <v>0</v>
      </c>
      <c r="Q574" s="17">
        <v>0</v>
      </c>
      <c r="R574" s="17">
        <v>0</v>
      </c>
    </row>
    <row r="575" spans="1:19">
      <c r="A575" s="159" t="s">
        <v>2</v>
      </c>
      <c r="B575" s="160"/>
      <c r="C575" s="17">
        <v>0</v>
      </c>
      <c r="D575" s="17">
        <v>0</v>
      </c>
      <c r="E575" s="17">
        <v>0</v>
      </c>
      <c r="F575" s="17">
        <v>0</v>
      </c>
      <c r="G575" s="17">
        <v>0</v>
      </c>
      <c r="H575" s="17">
        <v>0</v>
      </c>
      <c r="I575" s="17">
        <v>0</v>
      </c>
      <c r="J575" s="17">
        <v>0</v>
      </c>
      <c r="K575" s="17">
        <v>0</v>
      </c>
      <c r="L575" s="17">
        <v>0</v>
      </c>
      <c r="M575" s="17">
        <v>0</v>
      </c>
      <c r="N575" s="17">
        <v>0</v>
      </c>
      <c r="O575" s="17">
        <v>0</v>
      </c>
      <c r="P575" s="17">
        <v>0</v>
      </c>
      <c r="Q575" s="17">
        <v>0</v>
      </c>
      <c r="R575" s="17">
        <v>0</v>
      </c>
    </row>
    <row r="576" spans="1:19">
      <c r="A576" s="153" t="s">
        <v>3</v>
      </c>
      <c r="B576" s="154"/>
      <c r="C576" s="17">
        <v>0</v>
      </c>
      <c r="D576" s="17">
        <v>0</v>
      </c>
      <c r="E576" s="17">
        <v>0</v>
      </c>
      <c r="F576" s="17">
        <v>0</v>
      </c>
      <c r="G576" s="17">
        <v>0</v>
      </c>
      <c r="H576" s="17">
        <v>0</v>
      </c>
      <c r="I576" s="17">
        <v>0</v>
      </c>
      <c r="J576" s="17">
        <v>0</v>
      </c>
      <c r="K576" s="17">
        <v>0</v>
      </c>
      <c r="L576" s="17">
        <v>0</v>
      </c>
      <c r="M576" s="17">
        <v>0</v>
      </c>
      <c r="N576" s="17">
        <v>0</v>
      </c>
      <c r="O576" s="17">
        <v>0</v>
      </c>
      <c r="P576" s="17">
        <v>0</v>
      </c>
      <c r="Q576" s="17">
        <v>0</v>
      </c>
      <c r="R576" s="17">
        <v>0</v>
      </c>
    </row>
    <row r="577" spans="1:19">
      <c r="A577" s="161" t="s">
        <v>4</v>
      </c>
      <c r="B577" s="162"/>
      <c r="C577" s="17">
        <v>0</v>
      </c>
      <c r="D577" s="17">
        <v>0</v>
      </c>
      <c r="E577" s="17">
        <v>0</v>
      </c>
      <c r="F577" s="17">
        <v>0</v>
      </c>
      <c r="G577" s="17">
        <v>0</v>
      </c>
      <c r="H577" s="17">
        <v>0</v>
      </c>
      <c r="I577" s="17">
        <v>0</v>
      </c>
      <c r="J577" s="17">
        <v>0</v>
      </c>
      <c r="K577" s="17">
        <v>0</v>
      </c>
      <c r="L577" s="17">
        <v>0</v>
      </c>
      <c r="M577" s="17">
        <v>0</v>
      </c>
      <c r="N577" s="17">
        <v>0</v>
      </c>
      <c r="O577" s="17">
        <v>0</v>
      </c>
      <c r="P577" s="17">
        <v>0</v>
      </c>
      <c r="Q577" s="17">
        <v>0</v>
      </c>
      <c r="R577" s="17">
        <v>0</v>
      </c>
    </row>
    <row r="578" spans="1:19">
      <c r="A578" s="155" t="s">
        <v>27</v>
      </c>
      <c r="B578" s="156"/>
      <c r="C578" s="20">
        <f t="shared" ref="C578:R578" si="17">24-C574-C575-C576-C577</f>
        <v>24</v>
      </c>
      <c r="D578" s="20">
        <f t="shared" si="17"/>
        <v>24</v>
      </c>
      <c r="E578" s="20">
        <f t="shared" si="17"/>
        <v>24</v>
      </c>
      <c r="F578" s="20">
        <f t="shared" si="17"/>
        <v>24</v>
      </c>
      <c r="G578" s="20">
        <f t="shared" si="17"/>
        <v>24</v>
      </c>
      <c r="H578" s="20">
        <f t="shared" si="17"/>
        <v>24</v>
      </c>
      <c r="I578" s="20">
        <f t="shared" si="17"/>
        <v>24</v>
      </c>
      <c r="J578" s="20">
        <f t="shared" si="17"/>
        <v>24</v>
      </c>
      <c r="K578" s="20">
        <f t="shared" si="17"/>
        <v>24</v>
      </c>
      <c r="L578" s="20">
        <f t="shared" si="17"/>
        <v>24</v>
      </c>
      <c r="M578" s="20">
        <f t="shared" si="17"/>
        <v>24</v>
      </c>
      <c r="N578" s="20">
        <f t="shared" si="17"/>
        <v>24</v>
      </c>
      <c r="O578" s="20">
        <f t="shared" si="17"/>
        <v>24</v>
      </c>
      <c r="P578" s="20">
        <f t="shared" si="17"/>
        <v>24</v>
      </c>
      <c r="Q578" s="20">
        <f t="shared" si="17"/>
        <v>24</v>
      </c>
      <c r="R578" s="20">
        <f t="shared" si="17"/>
        <v>24</v>
      </c>
    </row>
    <row r="579" spans="1:19">
      <c r="A579" s="157" t="s">
        <v>28</v>
      </c>
      <c r="B579" s="158"/>
      <c r="C579" s="21">
        <f>C578/(SUM(S549:S572))</f>
        <v>1</v>
      </c>
      <c r="D579" s="21">
        <f>D578/(SUM(S549:S572))</f>
        <v>1</v>
      </c>
      <c r="E579" s="21">
        <f>E578/(SUM(S549:S572))</f>
        <v>1</v>
      </c>
      <c r="F579" s="21">
        <f>F578/(SUM(S549:S572))</f>
        <v>1</v>
      </c>
      <c r="G579" s="21">
        <f>G578/(SUM(S549:S572))</f>
        <v>1</v>
      </c>
      <c r="H579" s="21">
        <f>H578/(SUM(S549:S572))</f>
        <v>1</v>
      </c>
      <c r="I579" s="21">
        <f>I578/(SUM(S549:S572))</f>
        <v>1</v>
      </c>
      <c r="J579" s="21">
        <f>J578/(SUM(S549:S572))</f>
        <v>1</v>
      </c>
      <c r="K579" s="21">
        <f>K578/(SUM(S549:S572))</f>
        <v>1</v>
      </c>
      <c r="L579" s="21">
        <f>L578/(SUM(S549:S572))</f>
        <v>1</v>
      </c>
      <c r="M579" s="21">
        <f>M578/(SUM(S549:S572))</f>
        <v>1</v>
      </c>
      <c r="N579" s="21">
        <f>N578/(SUM(S549:S572))</f>
        <v>1</v>
      </c>
      <c r="O579" s="21">
        <f>O578/(SUM(S549:S572))</f>
        <v>1</v>
      </c>
      <c r="P579" s="21">
        <f>P578/(SUM(S549:S572))</f>
        <v>1</v>
      </c>
      <c r="Q579" s="21">
        <f>Q578/(SUM(S549:S572))</f>
        <v>1</v>
      </c>
      <c r="R579" s="21">
        <f>R578/(SUM(S549:S572))</f>
        <v>1</v>
      </c>
    </row>
    <row r="581" spans="1:19">
      <c r="A581" s="1">
        <v>19</v>
      </c>
      <c r="B581" s="2">
        <v>0</v>
      </c>
      <c r="C581" s="17">
        <v>26.4</v>
      </c>
      <c r="D581" s="16">
        <v>18.149999999999999</v>
      </c>
      <c r="E581" s="16">
        <v>0.1</v>
      </c>
      <c r="F581" s="16">
        <v>1.17</v>
      </c>
      <c r="G581" s="16">
        <v>1.48</v>
      </c>
      <c r="H581" s="16">
        <v>2.65</v>
      </c>
      <c r="I581" s="16">
        <v>4</v>
      </c>
      <c r="J581" s="16">
        <v>27</v>
      </c>
      <c r="K581" s="16">
        <v>11</v>
      </c>
      <c r="L581" s="17">
        <v>27.1</v>
      </c>
      <c r="M581" s="17">
        <v>70.3</v>
      </c>
      <c r="N581" s="19">
        <v>1009.3</v>
      </c>
      <c r="O581" s="17">
        <v>3</v>
      </c>
      <c r="P581" s="17">
        <v>2.93</v>
      </c>
      <c r="Q581" s="16">
        <v>53.47</v>
      </c>
      <c r="R581" s="18">
        <v>0</v>
      </c>
      <c r="S581">
        <v>1</v>
      </c>
    </row>
    <row r="582" spans="1:19">
      <c r="A582" s="1">
        <v>19</v>
      </c>
      <c r="B582" s="2">
        <v>4.1666666666666664E-2</v>
      </c>
      <c r="C582" s="17">
        <v>26.5</v>
      </c>
      <c r="D582" s="16">
        <v>18.579999999999998</v>
      </c>
      <c r="E582" s="16">
        <v>0.11</v>
      </c>
      <c r="F582" s="16">
        <v>1</v>
      </c>
      <c r="G582" s="16">
        <v>1.47</v>
      </c>
      <c r="H582" s="16">
        <v>2.4700000000000002</v>
      </c>
      <c r="I582" s="16">
        <v>2.84</v>
      </c>
      <c r="J582" s="16">
        <v>25</v>
      </c>
      <c r="K582" s="16">
        <v>8</v>
      </c>
      <c r="L582" s="17">
        <v>26.9</v>
      </c>
      <c r="M582" s="17">
        <v>71.8</v>
      </c>
      <c r="N582" s="19">
        <v>1008.7</v>
      </c>
      <c r="O582" s="17">
        <v>2</v>
      </c>
      <c r="P582" s="17">
        <v>2.78</v>
      </c>
      <c r="Q582" s="16">
        <v>51.05</v>
      </c>
      <c r="R582" s="18">
        <v>0</v>
      </c>
      <c r="S582">
        <v>1</v>
      </c>
    </row>
    <row r="583" spans="1:19">
      <c r="A583" s="1">
        <v>19</v>
      </c>
      <c r="B583" s="2">
        <v>8.3333333333333301E-2</v>
      </c>
      <c r="C583" s="17">
        <v>26.5</v>
      </c>
      <c r="D583" s="16">
        <v>19.059999999999999</v>
      </c>
      <c r="E583" s="16">
        <v>0</v>
      </c>
      <c r="F583" s="16">
        <v>1.06</v>
      </c>
      <c r="G583" s="16">
        <v>0.85</v>
      </c>
      <c r="H583" s="16">
        <v>1.91</v>
      </c>
      <c r="I583" s="16">
        <v>2.5299999999999998</v>
      </c>
      <c r="J583" s="16">
        <v>25</v>
      </c>
      <c r="K583" s="16">
        <v>13</v>
      </c>
      <c r="L583" s="17">
        <v>26.9</v>
      </c>
      <c r="M583" s="17">
        <v>72.400000000000006</v>
      </c>
      <c r="N583" s="19">
        <v>1008.2</v>
      </c>
      <c r="O583" s="17">
        <v>2</v>
      </c>
      <c r="P583" s="17">
        <v>2.91</v>
      </c>
      <c r="Q583" s="16">
        <v>47.81</v>
      </c>
      <c r="R583" s="18">
        <v>0</v>
      </c>
      <c r="S583">
        <v>1</v>
      </c>
    </row>
    <row r="584" spans="1:19">
      <c r="A584" s="1">
        <v>19</v>
      </c>
      <c r="B584" s="2">
        <v>0.125</v>
      </c>
      <c r="C584" s="17">
        <v>26.5</v>
      </c>
      <c r="D584" s="16">
        <v>19.59</v>
      </c>
      <c r="E584" s="137">
        <v>-0.03</v>
      </c>
      <c r="F584" s="16">
        <v>1.07</v>
      </c>
      <c r="G584" s="16">
        <v>0.52</v>
      </c>
      <c r="H584" s="16">
        <v>1.59</v>
      </c>
      <c r="I584" s="16">
        <v>2.67</v>
      </c>
      <c r="J584" s="16">
        <v>26</v>
      </c>
      <c r="K584" s="16">
        <v>11</v>
      </c>
      <c r="L584" s="17">
        <v>26.8</v>
      </c>
      <c r="M584" s="17">
        <v>72.8</v>
      </c>
      <c r="N584" s="19">
        <v>1007.8</v>
      </c>
      <c r="O584" s="17">
        <v>3</v>
      </c>
      <c r="P584" s="17">
        <v>2.85</v>
      </c>
      <c r="Q584" s="16">
        <v>53.83</v>
      </c>
      <c r="R584" s="18">
        <v>0</v>
      </c>
      <c r="S584">
        <v>1</v>
      </c>
    </row>
    <row r="585" spans="1:19">
      <c r="A585" s="1">
        <v>19</v>
      </c>
      <c r="B585" s="2">
        <v>0.16666666666666699</v>
      </c>
      <c r="C585" s="17">
        <v>26.5</v>
      </c>
      <c r="D585" s="16">
        <v>21.5</v>
      </c>
      <c r="E585" s="16">
        <v>0.01</v>
      </c>
      <c r="F585" s="16">
        <v>1.05</v>
      </c>
      <c r="G585" s="16">
        <v>0.41</v>
      </c>
      <c r="H585" s="16">
        <v>1.46</v>
      </c>
      <c r="I585" s="16">
        <v>2.86</v>
      </c>
      <c r="J585" s="16">
        <v>21</v>
      </c>
      <c r="K585" s="16">
        <v>10</v>
      </c>
      <c r="L585" s="17">
        <v>26.7</v>
      </c>
      <c r="M585" s="17">
        <v>71.5</v>
      </c>
      <c r="N585" s="19">
        <v>1007.8</v>
      </c>
      <c r="O585" s="17">
        <v>3</v>
      </c>
      <c r="P585" s="17">
        <v>2.9</v>
      </c>
      <c r="Q585" s="16">
        <v>60.15</v>
      </c>
      <c r="R585" s="18">
        <v>0</v>
      </c>
      <c r="S585">
        <v>1</v>
      </c>
    </row>
    <row r="586" spans="1:19">
      <c r="A586" s="1">
        <v>19</v>
      </c>
      <c r="B586" s="2">
        <v>0.20833333333333301</v>
      </c>
      <c r="C586" s="17">
        <v>26.5</v>
      </c>
      <c r="D586" s="16">
        <v>20.350000000000001</v>
      </c>
      <c r="E586" s="137">
        <v>-0.01</v>
      </c>
      <c r="F586" s="16">
        <v>0.97</v>
      </c>
      <c r="G586" s="16">
        <v>0.56999999999999995</v>
      </c>
      <c r="H586" s="16">
        <v>1.55</v>
      </c>
      <c r="I586" s="16">
        <v>3.1</v>
      </c>
      <c r="J586" s="16">
        <v>23</v>
      </c>
      <c r="K586" s="16">
        <v>10</v>
      </c>
      <c r="L586" s="17">
        <v>26.6</v>
      </c>
      <c r="M586" s="17">
        <v>71.400000000000006</v>
      </c>
      <c r="N586" s="19">
        <v>1008</v>
      </c>
      <c r="O586" s="17">
        <v>2</v>
      </c>
      <c r="P586" s="17">
        <v>2.74</v>
      </c>
      <c r="Q586" s="16">
        <v>62.52</v>
      </c>
      <c r="R586" s="18">
        <v>0</v>
      </c>
      <c r="S586">
        <v>1</v>
      </c>
    </row>
    <row r="587" spans="1:19">
      <c r="A587" s="1">
        <v>19</v>
      </c>
      <c r="B587" s="2">
        <v>0.25</v>
      </c>
      <c r="C587" s="17">
        <v>26.5</v>
      </c>
      <c r="D587" s="16">
        <v>19.309999999999999</v>
      </c>
      <c r="E587" s="16">
        <v>0.12</v>
      </c>
      <c r="F587" s="16">
        <v>1.18</v>
      </c>
      <c r="G587" s="16">
        <v>2.17</v>
      </c>
      <c r="H587" s="16">
        <v>3.36</v>
      </c>
      <c r="I587" s="16">
        <v>2.74</v>
      </c>
      <c r="J587" s="16">
        <v>35</v>
      </c>
      <c r="K587" s="16">
        <v>14</v>
      </c>
      <c r="L587" s="17">
        <v>26.7</v>
      </c>
      <c r="M587" s="17">
        <v>71.2</v>
      </c>
      <c r="N587" s="19">
        <v>1008.4</v>
      </c>
      <c r="O587" s="17">
        <v>33</v>
      </c>
      <c r="P587" s="17">
        <v>2.4900000000000002</v>
      </c>
      <c r="Q587" s="16">
        <v>65.61</v>
      </c>
      <c r="R587" s="18">
        <v>0</v>
      </c>
      <c r="S587">
        <v>1</v>
      </c>
    </row>
    <row r="588" spans="1:19">
      <c r="A588" s="1">
        <v>19</v>
      </c>
      <c r="B588" s="2">
        <v>0.29166666666666702</v>
      </c>
      <c r="C588" s="17">
        <v>26.4</v>
      </c>
      <c r="D588" s="16">
        <v>20.13</v>
      </c>
      <c r="E588" s="16">
        <v>0.12</v>
      </c>
      <c r="F588" s="16">
        <v>1.45</v>
      </c>
      <c r="G588" s="16">
        <v>2.16</v>
      </c>
      <c r="H588" s="16">
        <v>3.61</v>
      </c>
      <c r="I588" s="16">
        <v>3.12</v>
      </c>
      <c r="J588" s="16">
        <v>26</v>
      </c>
      <c r="K588" s="16">
        <v>13</v>
      </c>
      <c r="L588" s="17">
        <v>27</v>
      </c>
      <c r="M588" s="17">
        <v>71.7</v>
      </c>
      <c r="N588" s="19">
        <v>1008.9</v>
      </c>
      <c r="O588" s="17">
        <v>92</v>
      </c>
      <c r="P588" s="17">
        <v>3.06</v>
      </c>
      <c r="Q588" s="16">
        <v>67.19</v>
      </c>
      <c r="R588" s="18">
        <v>0</v>
      </c>
      <c r="S588">
        <v>1</v>
      </c>
    </row>
    <row r="589" spans="1:19">
      <c r="A589" s="1">
        <v>19</v>
      </c>
      <c r="B589" s="2">
        <v>0.33333333333333298</v>
      </c>
      <c r="C589" s="17">
        <v>26.4</v>
      </c>
      <c r="D589" s="16">
        <v>20.74</v>
      </c>
      <c r="E589" s="16">
        <v>0.14000000000000001</v>
      </c>
      <c r="F589" s="16">
        <v>1.87</v>
      </c>
      <c r="G589" s="16">
        <v>2.39</v>
      </c>
      <c r="H589" s="16">
        <v>4.26</v>
      </c>
      <c r="I589" s="16">
        <v>3.93</v>
      </c>
      <c r="J589" s="16">
        <v>21</v>
      </c>
      <c r="K589" s="16">
        <v>11</v>
      </c>
      <c r="L589" s="17">
        <v>26.9</v>
      </c>
      <c r="M589" s="17">
        <v>75.099999999999994</v>
      </c>
      <c r="N589" s="19">
        <v>1009.4</v>
      </c>
      <c r="O589" s="17">
        <v>302</v>
      </c>
      <c r="P589" s="16">
        <v>3.58</v>
      </c>
      <c r="Q589" s="16">
        <v>70.040000000000006</v>
      </c>
      <c r="R589" s="18">
        <v>0.2</v>
      </c>
      <c r="S589">
        <v>1</v>
      </c>
    </row>
    <row r="590" spans="1:19">
      <c r="A590" s="1">
        <v>19</v>
      </c>
      <c r="B590" s="2">
        <v>0.375</v>
      </c>
      <c r="C590" s="17">
        <v>26.1</v>
      </c>
      <c r="D590" s="16">
        <v>23.41</v>
      </c>
      <c r="E590" s="16">
        <v>0.12</v>
      </c>
      <c r="F590" s="16">
        <v>1.97</v>
      </c>
      <c r="G590" s="16">
        <v>1.94</v>
      </c>
      <c r="H590" s="16">
        <v>3.91</v>
      </c>
      <c r="I590" s="16">
        <v>3.33</v>
      </c>
      <c r="J590" s="16">
        <v>26</v>
      </c>
      <c r="K590" s="16">
        <v>12</v>
      </c>
      <c r="L590" s="17">
        <v>28.2</v>
      </c>
      <c r="M590" s="17">
        <v>65.099999999999994</v>
      </c>
      <c r="N590" s="19">
        <v>1009.7</v>
      </c>
      <c r="O590" s="17">
        <v>594</v>
      </c>
      <c r="P590" s="16">
        <v>4.1900000000000004</v>
      </c>
      <c r="Q590" s="16">
        <v>66.81</v>
      </c>
      <c r="R590" s="18">
        <v>0</v>
      </c>
      <c r="S590">
        <v>1</v>
      </c>
    </row>
    <row r="591" spans="1:19">
      <c r="A591" s="1">
        <v>19</v>
      </c>
      <c r="B591" s="2">
        <v>0.41666666666666702</v>
      </c>
      <c r="C591" s="17">
        <v>26.1</v>
      </c>
      <c r="D591" s="16">
        <v>24.29</v>
      </c>
      <c r="E591" s="16">
        <v>0.1</v>
      </c>
      <c r="F591" s="16">
        <v>1.82</v>
      </c>
      <c r="G591" s="16">
        <v>1.65</v>
      </c>
      <c r="H591" s="16">
        <v>3.47</v>
      </c>
      <c r="I591" s="16">
        <v>3.01</v>
      </c>
      <c r="J591" s="16">
        <v>24</v>
      </c>
      <c r="K591" s="16">
        <v>13</v>
      </c>
      <c r="L591" s="17">
        <v>29.1</v>
      </c>
      <c r="M591" s="17">
        <v>60.5</v>
      </c>
      <c r="N591" s="19">
        <v>1009.9</v>
      </c>
      <c r="O591" s="17">
        <v>665</v>
      </c>
      <c r="P591" s="16">
        <v>4.4800000000000004</v>
      </c>
      <c r="Q591" s="16">
        <v>71.31</v>
      </c>
      <c r="R591" s="18">
        <v>0</v>
      </c>
      <c r="S591">
        <v>1</v>
      </c>
    </row>
    <row r="592" spans="1:19">
      <c r="A592" s="1">
        <v>19</v>
      </c>
      <c r="B592" s="2">
        <v>0.45833333333333298</v>
      </c>
      <c r="C592" s="17">
        <v>26</v>
      </c>
      <c r="D592" s="16">
        <v>24.93</v>
      </c>
      <c r="E592" s="16">
        <v>0.11</v>
      </c>
      <c r="F592" s="16">
        <v>2.02</v>
      </c>
      <c r="G592" s="16">
        <v>1.9</v>
      </c>
      <c r="H592" s="16">
        <v>3.93</v>
      </c>
      <c r="I592" s="16">
        <v>3.03</v>
      </c>
      <c r="J592" s="16">
        <v>24</v>
      </c>
      <c r="K592" s="16">
        <v>11</v>
      </c>
      <c r="L592" s="17">
        <v>29.8</v>
      </c>
      <c r="M592" s="17">
        <v>57</v>
      </c>
      <c r="N592" s="19">
        <v>1009.6</v>
      </c>
      <c r="O592" s="17">
        <v>882</v>
      </c>
      <c r="P592" s="16">
        <v>4.84</v>
      </c>
      <c r="Q592" s="16">
        <v>78.069999999999993</v>
      </c>
      <c r="R592" s="18">
        <v>0.2</v>
      </c>
      <c r="S592">
        <v>1</v>
      </c>
    </row>
    <row r="593" spans="1:19">
      <c r="A593" s="1">
        <v>19</v>
      </c>
      <c r="B593" s="2">
        <v>0.5</v>
      </c>
      <c r="C593" s="17">
        <v>25.8</v>
      </c>
      <c r="D593" s="16">
        <v>26.02</v>
      </c>
      <c r="E593" s="16">
        <v>0.1</v>
      </c>
      <c r="F593" s="16">
        <v>1.82</v>
      </c>
      <c r="G593" s="16">
        <v>1.53</v>
      </c>
      <c r="H593" s="16">
        <v>3.34</v>
      </c>
      <c r="I593" s="16">
        <v>3.23</v>
      </c>
      <c r="J593" s="16">
        <v>23</v>
      </c>
      <c r="K593" s="16">
        <v>8</v>
      </c>
      <c r="L593" s="17">
        <v>29.9</v>
      </c>
      <c r="M593" s="17">
        <v>56</v>
      </c>
      <c r="N593" s="19">
        <v>1008.9</v>
      </c>
      <c r="O593" s="17">
        <v>896</v>
      </c>
      <c r="P593" s="16">
        <v>4.8899999999999997</v>
      </c>
      <c r="Q593" s="16">
        <v>66.61</v>
      </c>
      <c r="R593" s="18">
        <v>0</v>
      </c>
      <c r="S593">
        <v>1</v>
      </c>
    </row>
    <row r="594" spans="1:19">
      <c r="A594" s="1">
        <v>19</v>
      </c>
      <c r="B594" s="2">
        <v>0.54166666666666696</v>
      </c>
      <c r="C594" s="17">
        <v>25.7</v>
      </c>
      <c r="D594" s="16">
        <v>23.91</v>
      </c>
      <c r="E594" s="16">
        <v>0.11</v>
      </c>
      <c r="F594" s="16">
        <v>1.66</v>
      </c>
      <c r="G594" s="16">
        <v>1.37</v>
      </c>
      <c r="H594" s="16">
        <v>3.03</v>
      </c>
      <c r="I594" s="16">
        <v>3.34</v>
      </c>
      <c r="J594" s="16">
        <v>21</v>
      </c>
      <c r="K594" s="16">
        <v>7</v>
      </c>
      <c r="L594" s="17">
        <v>30.2</v>
      </c>
      <c r="M594" s="17">
        <v>54.8</v>
      </c>
      <c r="N594" s="19">
        <v>1008</v>
      </c>
      <c r="O594" s="17">
        <v>702</v>
      </c>
      <c r="P594" s="16">
        <v>4.8099999999999996</v>
      </c>
      <c r="Q594" s="16">
        <v>57.68</v>
      </c>
      <c r="R594" s="18">
        <v>0</v>
      </c>
      <c r="S594">
        <v>1</v>
      </c>
    </row>
    <row r="595" spans="1:19">
      <c r="A595" s="1">
        <v>19</v>
      </c>
      <c r="B595" s="2">
        <v>0.58333333333333304</v>
      </c>
      <c r="C595" s="17">
        <v>26</v>
      </c>
      <c r="D595" s="16">
        <v>21.62</v>
      </c>
      <c r="E595" s="16">
        <v>0.1</v>
      </c>
      <c r="F595" s="16">
        <v>1.65</v>
      </c>
      <c r="G595" s="16">
        <v>1.2</v>
      </c>
      <c r="H595" s="16">
        <v>2.84</v>
      </c>
      <c r="I595" s="16">
        <v>3.25</v>
      </c>
      <c r="J595" s="16">
        <v>23</v>
      </c>
      <c r="K595" s="16">
        <v>9</v>
      </c>
      <c r="L595" s="17">
        <v>29.7</v>
      </c>
      <c r="M595" s="17">
        <v>58.2</v>
      </c>
      <c r="N595" s="19">
        <v>1007</v>
      </c>
      <c r="O595" s="17">
        <v>327</v>
      </c>
      <c r="P595" s="16">
        <v>5.24</v>
      </c>
      <c r="Q595" s="16">
        <v>52.4</v>
      </c>
      <c r="R595" s="18">
        <v>0</v>
      </c>
      <c r="S595">
        <v>1</v>
      </c>
    </row>
    <row r="596" spans="1:19">
      <c r="A596" s="1">
        <v>19</v>
      </c>
      <c r="B596" s="2">
        <v>0.625</v>
      </c>
      <c r="C596" s="17">
        <v>25.9</v>
      </c>
      <c r="D596" s="16">
        <v>20.77</v>
      </c>
      <c r="E596" s="16">
        <v>0.11</v>
      </c>
      <c r="F596" s="16">
        <v>1.65</v>
      </c>
      <c r="G596" s="16">
        <v>1.07</v>
      </c>
      <c r="H596" s="16">
        <v>2.72</v>
      </c>
      <c r="I596" s="16">
        <v>3.46</v>
      </c>
      <c r="J596" s="16">
        <v>23</v>
      </c>
      <c r="K596" s="16">
        <v>8</v>
      </c>
      <c r="L596" s="17">
        <v>29.6</v>
      </c>
      <c r="M596" s="17">
        <v>56.9</v>
      </c>
      <c r="N596" s="19">
        <v>1006.5</v>
      </c>
      <c r="O596" s="17">
        <v>212</v>
      </c>
      <c r="P596" s="16">
        <v>4.7</v>
      </c>
      <c r="Q596" s="16">
        <v>55.93</v>
      </c>
      <c r="R596" s="18">
        <v>0</v>
      </c>
      <c r="S596">
        <v>1</v>
      </c>
    </row>
    <row r="597" spans="1:19">
      <c r="A597" s="1">
        <v>19</v>
      </c>
      <c r="B597" s="2">
        <v>0.66666666666666696</v>
      </c>
      <c r="C597" s="17">
        <v>26.1</v>
      </c>
      <c r="D597" s="16">
        <v>20.94</v>
      </c>
      <c r="E597" s="16">
        <v>0.11</v>
      </c>
      <c r="F597" s="16">
        <v>1.58</v>
      </c>
      <c r="G597" s="16">
        <v>1.1100000000000001</v>
      </c>
      <c r="H597" s="16">
        <v>2.69</v>
      </c>
      <c r="I597" s="16">
        <v>3.04</v>
      </c>
      <c r="J597" s="16">
        <v>21</v>
      </c>
      <c r="K597" s="16">
        <v>10</v>
      </c>
      <c r="L597" s="17">
        <v>29.3</v>
      </c>
      <c r="M597" s="17">
        <v>58.9</v>
      </c>
      <c r="N597" s="19">
        <v>1006.4</v>
      </c>
      <c r="O597" s="17">
        <v>354</v>
      </c>
      <c r="P597" s="16">
        <v>4.1100000000000003</v>
      </c>
      <c r="Q597" s="16">
        <v>55.94</v>
      </c>
      <c r="R597" s="18">
        <v>0</v>
      </c>
      <c r="S597">
        <v>1</v>
      </c>
    </row>
    <row r="598" spans="1:19">
      <c r="A598" s="1">
        <v>19</v>
      </c>
      <c r="B598" s="2">
        <v>0.70833333333333304</v>
      </c>
      <c r="C598" s="17">
        <v>26</v>
      </c>
      <c r="D598" s="16">
        <v>23.19</v>
      </c>
      <c r="E598" s="16">
        <v>0.12</v>
      </c>
      <c r="F598" s="16">
        <v>1.58</v>
      </c>
      <c r="G598" s="16">
        <v>1.31</v>
      </c>
      <c r="H598" s="16">
        <v>2.88</v>
      </c>
      <c r="I598" s="16">
        <v>3.01</v>
      </c>
      <c r="J598" s="16">
        <v>26</v>
      </c>
      <c r="K598" s="16">
        <v>11</v>
      </c>
      <c r="L598" s="17">
        <v>28.8</v>
      </c>
      <c r="M598" s="17">
        <v>60.7</v>
      </c>
      <c r="N598" s="19">
        <v>1006.3</v>
      </c>
      <c r="O598" s="17">
        <v>186</v>
      </c>
      <c r="P598" s="16">
        <v>3.73</v>
      </c>
      <c r="Q598" s="16">
        <v>57.26</v>
      </c>
      <c r="R598" s="18">
        <v>0</v>
      </c>
      <c r="S598">
        <v>1</v>
      </c>
    </row>
    <row r="599" spans="1:19">
      <c r="A599" s="1">
        <v>19</v>
      </c>
      <c r="B599" s="2">
        <v>0.75</v>
      </c>
      <c r="C599" s="17">
        <v>26</v>
      </c>
      <c r="D599" s="16">
        <v>19.16</v>
      </c>
      <c r="E599" s="16">
        <v>0.13</v>
      </c>
      <c r="F599" s="16">
        <v>1.35</v>
      </c>
      <c r="G599" s="16">
        <v>1.94</v>
      </c>
      <c r="H599" s="16">
        <v>3.3</v>
      </c>
      <c r="I599" s="16">
        <v>3.16</v>
      </c>
      <c r="J599" s="16">
        <v>25</v>
      </c>
      <c r="K599" s="16">
        <v>10</v>
      </c>
      <c r="L599" s="17">
        <v>27.8</v>
      </c>
      <c r="M599" s="17">
        <v>66.8</v>
      </c>
      <c r="N599" s="19">
        <v>1006.6</v>
      </c>
      <c r="O599" s="17">
        <v>18</v>
      </c>
      <c r="P599" s="16">
        <v>3.15</v>
      </c>
      <c r="Q599" s="16">
        <v>51.34</v>
      </c>
      <c r="R599" s="18">
        <v>0</v>
      </c>
      <c r="S599">
        <v>1</v>
      </c>
    </row>
    <row r="600" spans="1:19">
      <c r="A600" s="1">
        <v>19</v>
      </c>
      <c r="B600" s="2">
        <v>0.79166666666666696</v>
      </c>
      <c r="C600" s="17">
        <v>26.3</v>
      </c>
      <c r="D600" s="16">
        <v>19.149999999999999</v>
      </c>
      <c r="E600" s="16">
        <v>0.16</v>
      </c>
      <c r="F600" s="16">
        <v>1.31</v>
      </c>
      <c r="G600" s="16">
        <v>3.38</v>
      </c>
      <c r="H600" s="16">
        <v>4.6900000000000004</v>
      </c>
      <c r="I600" s="16">
        <v>3.3</v>
      </c>
      <c r="J600" s="16">
        <v>25</v>
      </c>
      <c r="K600" s="16">
        <v>11</v>
      </c>
      <c r="L600" s="17">
        <v>27.4</v>
      </c>
      <c r="M600" s="17">
        <v>69.5</v>
      </c>
      <c r="N600" s="19">
        <v>1007</v>
      </c>
      <c r="O600" s="17">
        <v>2</v>
      </c>
      <c r="P600" s="16">
        <v>2.7</v>
      </c>
      <c r="Q600" s="16">
        <v>51.92</v>
      </c>
      <c r="R600" s="18">
        <v>0</v>
      </c>
      <c r="S600">
        <v>1</v>
      </c>
    </row>
    <row r="601" spans="1:19">
      <c r="A601" s="1">
        <v>19</v>
      </c>
      <c r="B601" s="2">
        <v>0.83333333333333304</v>
      </c>
      <c r="C601" s="17">
        <v>26.3</v>
      </c>
      <c r="D601" s="16">
        <v>18.78</v>
      </c>
      <c r="E601" s="16">
        <v>0.14000000000000001</v>
      </c>
      <c r="F601" s="16">
        <v>1.27</v>
      </c>
      <c r="G601" s="16">
        <v>3.12</v>
      </c>
      <c r="H601" s="16">
        <v>4.38</v>
      </c>
      <c r="I601" s="16">
        <v>3.34</v>
      </c>
      <c r="J601" s="16">
        <v>29</v>
      </c>
      <c r="K601" s="16">
        <v>13</v>
      </c>
      <c r="L601" s="17">
        <v>27.3</v>
      </c>
      <c r="M601" s="17">
        <v>70</v>
      </c>
      <c r="N601" s="19">
        <v>1007.5</v>
      </c>
      <c r="O601" s="17">
        <v>2</v>
      </c>
      <c r="P601" s="16">
        <v>2.88</v>
      </c>
      <c r="Q601" s="16">
        <v>46.41</v>
      </c>
      <c r="R601" s="18">
        <v>0</v>
      </c>
      <c r="S601">
        <v>1</v>
      </c>
    </row>
    <row r="602" spans="1:19">
      <c r="A602" s="1">
        <v>19</v>
      </c>
      <c r="B602" s="2">
        <v>0.875</v>
      </c>
      <c r="C602" s="17">
        <v>26.3</v>
      </c>
      <c r="D602" s="16">
        <v>19.09</v>
      </c>
      <c r="E602" s="16">
        <v>0.12</v>
      </c>
      <c r="F602" s="16">
        <v>1.21</v>
      </c>
      <c r="G602" s="16">
        <v>2.04</v>
      </c>
      <c r="H602" s="16">
        <v>3.25</v>
      </c>
      <c r="I602" s="16">
        <v>3.53</v>
      </c>
      <c r="J602" s="16">
        <v>27</v>
      </c>
      <c r="K602" s="16">
        <v>10</v>
      </c>
      <c r="L602" s="17">
        <v>27.2</v>
      </c>
      <c r="M602" s="17">
        <v>69.5</v>
      </c>
      <c r="N602" s="19">
        <v>1008.3</v>
      </c>
      <c r="O602" s="17">
        <v>2</v>
      </c>
      <c r="P602" s="16">
        <v>2.82</v>
      </c>
      <c r="Q602" s="16">
        <v>46.49</v>
      </c>
      <c r="R602" s="18">
        <v>0</v>
      </c>
      <c r="S602">
        <v>1</v>
      </c>
    </row>
    <row r="603" spans="1:19">
      <c r="A603" s="1">
        <v>19</v>
      </c>
      <c r="B603" s="2">
        <v>0.91666666666666696</v>
      </c>
      <c r="C603" s="17">
        <v>26.3</v>
      </c>
      <c r="D603" s="16">
        <v>19.690000000000001</v>
      </c>
      <c r="E603" s="16">
        <v>0.1</v>
      </c>
      <c r="F603" s="16">
        <v>1.17</v>
      </c>
      <c r="G603" s="16">
        <v>1.47</v>
      </c>
      <c r="H603" s="16">
        <v>2.63</v>
      </c>
      <c r="I603" s="16">
        <v>3.71</v>
      </c>
      <c r="J603" s="16">
        <v>20</v>
      </c>
      <c r="K603" s="16">
        <v>12</v>
      </c>
      <c r="L603" s="17">
        <v>27.1</v>
      </c>
      <c r="M603" s="17">
        <v>69.8</v>
      </c>
      <c r="N603" s="19">
        <v>1008.7</v>
      </c>
      <c r="O603" s="17">
        <v>3</v>
      </c>
      <c r="P603" s="16">
        <v>3.24</v>
      </c>
      <c r="Q603" s="16">
        <v>43.22</v>
      </c>
      <c r="R603" s="18">
        <v>0</v>
      </c>
      <c r="S603">
        <v>1</v>
      </c>
    </row>
    <row r="604" spans="1:19">
      <c r="A604" s="1">
        <v>19</v>
      </c>
      <c r="B604" s="2">
        <v>0.95833333333333304</v>
      </c>
      <c r="C604" s="17">
        <v>26.3</v>
      </c>
      <c r="D604" s="16">
        <v>21.37</v>
      </c>
      <c r="E604" s="16">
        <v>0.09</v>
      </c>
      <c r="F604" s="16">
        <v>1.1399999999999999</v>
      </c>
      <c r="G604" s="16">
        <v>1.06</v>
      </c>
      <c r="H604" s="16">
        <v>2.2000000000000002</v>
      </c>
      <c r="I604" s="16">
        <v>3.48</v>
      </c>
      <c r="J604" s="16">
        <v>23</v>
      </c>
      <c r="K604" s="16">
        <v>11</v>
      </c>
      <c r="L604" s="17">
        <v>27.1</v>
      </c>
      <c r="M604" s="17">
        <v>68.599999999999994</v>
      </c>
      <c r="N604" s="19">
        <v>1008.6</v>
      </c>
      <c r="O604" s="17">
        <v>3</v>
      </c>
      <c r="P604" s="16">
        <v>3.6</v>
      </c>
      <c r="Q604" s="16">
        <v>43.13</v>
      </c>
      <c r="R604" s="18">
        <v>0</v>
      </c>
      <c r="S604">
        <v>1</v>
      </c>
    </row>
    <row r="606" spans="1:19">
      <c r="A606" s="163" t="s">
        <v>39</v>
      </c>
      <c r="B606" s="164"/>
      <c r="C606" s="17">
        <v>0</v>
      </c>
      <c r="D606" s="17">
        <v>0</v>
      </c>
      <c r="E606" s="17">
        <v>0</v>
      </c>
      <c r="F606" s="17">
        <v>0</v>
      </c>
      <c r="G606" s="17">
        <v>0</v>
      </c>
      <c r="H606" s="17">
        <v>0</v>
      </c>
      <c r="I606" s="17">
        <v>0</v>
      </c>
      <c r="J606" s="17">
        <v>0</v>
      </c>
      <c r="K606" s="17">
        <v>0</v>
      </c>
      <c r="L606" s="17">
        <v>0</v>
      </c>
      <c r="M606" s="17">
        <v>0</v>
      </c>
      <c r="N606" s="17">
        <v>0</v>
      </c>
      <c r="O606" s="17">
        <v>0</v>
      </c>
      <c r="P606" s="17">
        <v>0</v>
      </c>
      <c r="Q606" s="17">
        <v>0</v>
      </c>
      <c r="R606" s="17">
        <v>0</v>
      </c>
    </row>
    <row r="607" spans="1:19">
      <c r="A607" s="159" t="s">
        <v>2</v>
      </c>
      <c r="B607" s="160"/>
      <c r="C607" s="17">
        <v>0</v>
      </c>
      <c r="D607" s="17">
        <v>0</v>
      </c>
      <c r="E607" s="17">
        <v>2</v>
      </c>
      <c r="F607" s="17">
        <v>0</v>
      </c>
      <c r="G607" s="17">
        <v>0</v>
      </c>
      <c r="H607" s="17">
        <v>0</v>
      </c>
      <c r="I607" s="17">
        <v>0</v>
      </c>
      <c r="J607" s="17">
        <v>0</v>
      </c>
      <c r="K607" s="17">
        <v>0</v>
      </c>
      <c r="L607" s="17">
        <v>0</v>
      </c>
      <c r="M607" s="17">
        <v>0</v>
      </c>
      <c r="N607" s="17">
        <v>0</v>
      </c>
      <c r="O607" s="17">
        <v>0</v>
      </c>
      <c r="P607" s="17">
        <v>0</v>
      </c>
      <c r="Q607" s="17">
        <v>0</v>
      </c>
      <c r="R607" s="17">
        <v>0</v>
      </c>
    </row>
    <row r="608" spans="1:19">
      <c r="A608" s="153" t="s">
        <v>3</v>
      </c>
      <c r="B608" s="154"/>
      <c r="C608" s="17">
        <v>0</v>
      </c>
      <c r="D608" s="17">
        <v>0</v>
      </c>
      <c r="E608" s="17">
        <v>0</v>
      </c>
      <c r="F608" s="17">
        <v>0</v>
      </c>
      <c r="G608" s="17">
        <v>0</v>
      </c>
      <c r="H608" s="17">
        <v>0</v>
      </c>
      <c r="I608" s="17">
        <v>0</v>
      </c>
      <c r="J608" s="17">
        <v>0</v>
      </c>
      <c r="K608" s="17">
        <v>0</v>
      </c>
      <c r="L608" s="17">
        <v>0</v>
      </c>
      <c r="M608" s="17">
        <v>0</v>
      </c>
      <c r="N608" s="17">
        <v>0</v>
      </c>
      <c r="O608" s="17">
        <v>0</v>
      </c>
      <c r="P608" s="17">
        <v>0</v>
      </c>
      <c r="Q608" s="17">
        <v>0</v>
      </c>
      <c r="R608" s="17">
        <v>0</v>
      </c>
    </row>
    <row r="609" spans="1:19">
      <c r="A609" s="161" t="s">
        <v>4</v>
      </c>
      <c r="B609" s="162"/>
      <c r="C609" s="17">
        <v>0</v>
      </c>
      <c r="D609" s="17">
        <v>0</v>
      </c>
      <c r="E609" s="17">
        <v>0</v>
      </c>
      <c r="F609" s="17">
        <v>0</v>
      </c>
      <c r="G609" s="17">
        <v>0</v>
      </c>
      <c r="H609" s="17">
        <v>0</v>
      </c>
      <c r="I609" s="17">
        <v>0</v>
      </c>
      <c r="J609" s="17">
        <v>0</v>
      </c>
      <c r="K609" s="17">
        <v>0</v>
      </c>
      <c r="L609" s="17">
        <v>0</v>
      </c>
      <c r="M609" s="17">
        <v>0</v>
      </c>
      <c r="N609" s="17">
        <v>0</v>
      </c>
      <c r="O609" s="17">
        <v>0</v>
      </c>
      <c r="P609" s="17">
        <v>0</v>
      </c>
      <c r="Q609" s="17">
        <v>0</v>
      </c>
      <c r="R609" s="17">
        <v>0</v>
      </c>
    </row>
    <row r="610" spans="1:19">
      <c r="A610" s="155" t="s">
        <v>27</v>
      </c>
      <c r="B610" s="156"/>
      <c r="C610" s="20">
        <f t="shared" ref="C610:R610" si="18">24-C606-C607-C608-C609</f>
        <v>24</v>
      </c>
      <c r="D610" s="20">
        <f t="shared" si="18"/>
        <v>24</v>
      </c>
      <c r="E610" s="20">
        <f t="shared" si="18"/>
        <v>22</v>
      </c>
      <c r="F610" s="20">
        <f t="shared" si="18"/>
        <v>24</v>
      </c>
      <c r="G610" s="20">
        <f t="shared" si="18"/>
        <v>24</v>
      </c>
      <c r="H610" s="20">
        <f t="shared" si="18"/>
        <v>24</v>
      </c>
      <c r="I610" s="20">
        <f t="shared" si="18"/>
        <v>24</v>
      </c>
      <c r="J610" s="20">
        <f t="shared" si="18"/>
        <v>24</v>
      </c>
      <c r="K610" s="20">
        <f t="shared" si="18"/>
        <v>24</v>
      </c>
      <c r="L610" s="20">
        <f t="shared" si="18"/>
        <v>24</v>
      </c>
      <c r="M610" s="20">
        <f t="shared" si="18"/>
        <v>24</v>
      </c>
      <c r="N610" s="20">
        <f t="shared" si="18"/>
        <v>24</v>
      </c>
      <c r="O610" s="20">
        <f t="shared" si="18"/>
        <v>24</v>
      </c>
      <c r="P610" s="20">
        <f t="shared" si="18"/>
        <v>24</v>
      </c>
      <c r="Q610" s="20">
        <f t="shared" si="18"/>
        <v>24</v>
      </c>
      <c r="R610" s="20">
        <f t="shared" si="18"/>
        <v>24</v>
      </c>
    </row>
    <row r="611" spans="1:19">
      <c r="A611" s="157" t="s">
        <v>28</v>
      </c>
      <c r="B611" s="158"/>
      <c r="C611" s="21">
        <f>C610/(SUM(S581:S604))</f>
        <v>1</v>
      </c>
      <c r="D611" s="21">
        <f>D610/(SUM(S581:S604))</f>
        <v>1</v>
      </c>
      <c r="E611" s="21">
        <f>E610/(SUM(S581:S604))</f>
        <v>0.91666666666666663</v>
      </c>
      <c r="F611" s="21">
        <f>F610/(SUM(S581:S604))</f>
        <v>1</v>
      </c>
      <c r="G611" s="21">
        <f>G610/(SUM(S581:S604))</f>
        <v>1</v>
      </c>
      <c r="H611" s="21">
        <f>H610/(SUM(S581:S604))</f>
        <v>1</v>
      </c>
      <c r="I611" s="21">
        <f>I610/(SUM(S581:S604))</f>
        <v>1</v>
      </c>
      <c r="J611" s="21">
        <f>J610/(SUM(S581:S604))</f>
        <v>1</v>
      </c>
      <c r="K611" s="21">
        <f>K610/(SUM(S581:S604))</f>
        <v>1</v>
      </c>
      <c r="L611" s="21">
        <f>L610/(SUM(S581:S604))</f>
        <v>1</v>
      </c>
      <c r="M611" s="21">
        <f>M610/(SUM(S581:S604))</f>
        <v>1</v>
      </c>
      <c r="N611" s="21">
        <f>N610/(SUM(S581:S604))</f>
        <v>1</v>
      </c>
      <c r="O611" s="21">
        <f>O610/(SUM(S581:S604))</f>
        <v>1</v>
      </c>
      <c r="P611" s="21">
        <f>P610/(SUM(S581:S604))</f>
        <v>1</v>
      </c>
      <c r="Q611" s="21">
        <f>Q610/(SUM(S581:S604))</f>
        <v>1</v>
      </c>
      <c r="R611" s="21">
        <f>R610/(SUM(S581:S604))</f>
        <v>1</v>
      </c>
    </row>
    <row r="613" spans="1:19">
      <c r="A613" s="1">
        <v>20</v>
      </c>
      <c r="B613" s="2">
        <v>0</v>
      </c>
      <c r="C613" s="17">
        <v>26.4</v>
      </c>
      <c r="D613" s="16">
        <v>21.17</v>
      </c>
      <c r="E613" s="16">
        <v>0.1</v>
      </c>
      <c r="F613" s="16">
        <v>1.1399999999999999</v>
      </c>
      <c r="G613" s="16">
        <v>0.98</v>
      </c>
      <c r="H613" s="16">
        <v>2.12</v>
      </c>
      <c r="I613" s="16">
        <v>3.69</v>
      </c>
      <c r="J613" s="16">
        <v>22</v>
      </c>
      <c r="K613" s="16">
        <v>10</v>
      </c>
      <c r="L613" s="17">
        <v>27.1</v>
      </c>
      <c r="M613" s="17">
        <v>69</v>
      </c>
      <c r="N613" s="19">
        <v>1008.2</v>
      </c>
      <c r="O613" s="17">
        <v>3</v>
      </c>
      <c r="P613" s="17">
        <v>3.35</v>
      </c>
      <c r="Q613" s="16">
        <v>44.98</v>
      </c>
      <c r="R613" s="18">
        <v>0</v>
      </c>
      <c r="S613">
        <v>1</v>
      </c>
    </row>
    <row r="614" spans="1:19">
      <c r="A614" s="1">
        <v>20</v>
      </c>
      <c r="B614" s="2">
        <v>4.1666666666666664E-2</v>
      </c>
      <c r="C614" s="17">
        <v>26.4</v>
      </c>
      <c r="D614" s="16">
        <v>21.58</v>
      </c>
      <c r="E614" s="16">
        <v>0.15</v>
      </c>
      <c r="F614" s="16">
        <v>1.17</v>
      </c>
      <c r="G614" s="16">
        <v>0.59</v>
      </c>
      <c r="H614" s="16">
        <v>1.75</v>
      </c>
      <c r="I614" s="16">
        <v>3.68</v>
      </c>
      <c r="J614" s="16">
        <v>26</v>
      </c>
      <c r="K614" s="16">
        <v>11</v>
      </c>
      <c r="L614" s="17">
        <v>27</v>
      </c>
      <c r="M614" s="17">
        <v>70.3</v>
      </c>
      <c r="N614" s="19">
        <v>1007.7</v>
      </c>
      <c r="O614" s="17">
        <v>3</v>
      </c>
      <c r="P614" s="17">
        <v>3.69</v>
      </c>
      <c r="Q614" s="16">
        <v>39.31</v>
      </c>
      <c r="R614" s="18">
        <v>0</v>
      </c>
      <c r="S614">
        <v>1</v>
      </c>
    </row>
    <row r="615" spans="1:19">
      <c r="A615" s="1">
        <v>20</v>
      </c>
      <c r="B615" s="2">
        <v>8.3333333333333301E-2</v>
      </c>
      <c r="C615" s="17">
        <v>26.3</v>
      </c>
      <c r="D615" s="16">
        <v>22.15</v>
      </c>
      <c r="E615" s="16">
        <v>0.16</v>
      </c>
      <c r="F615" s="16">
        <v>1.02</v>
      </c>
      <c r="G615" s="16">
        <v>0.49</v>
      </c>
      <c r="H615" s="16">
        <v>1.51</v>
      </c>
      <c r="I615" s="16">
        <v>3.92</v>
      </c>
      <c r="J615" s="16">
        <v>30</v>
      </c>
      <c r="K615" s="16">
        <v>11</v>
      </c>
      <c r="L615" s="17">
        <v>27</v>
      </c>
      <c r="M615" s="17">
        <v>70.5</v>
      </c>
      <c r="N615" s="19">
        <v>1007.6</v>
      </c>
      <c r="O615" s="17">
        <v>3</v>
      </c>
      <c r="P615" s="17">
        <v>3.6</v>
      </c>
      <c r="Q615" s="16">
        <v>40.65</v>
      </c>
      <c r="R615" s="18">
        <v>0</v>
      </c>
      <c r="S615">
        <v>1</v>
      </c>
    </row>
    <row r="616" spans="1:19">
      <c r="A616" s="1">
        <v>20</v>
      </c>
      <c r="B616" s="2">
        <v>0.125</v>
      </c>
      <c r="C616" s="17">
        <v>26.3</v>
      </c>
      <c r="D616" s="16">
        <v>22.62</v>
      </c>
      <c r="E616" s="16">
        <v>0.15</v>
      </c>
      <c r="F616" s="16">
        <v>1.17</v>
      </c>
      <c r="G616" s="16">
        <v>0.21</v>
      </c>
      <c r="H616" s="16">
        <v>1.37</v>
      </c>
      <c r="I616" s="16">
        <v>4.37</v>
      </c>
      <c r="J616" s="16">
        <v>27</v>
      </c>
      <c r="K616" s="16">
        <v>10</v>
      </c>
      <c r="L616" s="17">
        <v>26.9</v>
      </c>
      <c r="M616" s="17">
        <v>70.900000000000006</v>
      </c>
      <c r="N616" s="19">
        <v>1007.5</v>
      </c>
      <c r="O616" s="17">
        <v>3</v>
      </c>
      <c r="P616" s="17">
        <v>3.38</v>
      </c>
      <c r="Q616" s="16">
        <v>44.68</v>
      </c>
      <c r="R616" s="18">
        <v>0</v>
      </c>
      <c r="S616">
        <v>1</v>
      </c>
    </row>
    <row r="617" spans="1:19">
      <c r="A617" s="1">
        <v>20</v>
      </c>
      <c r="B617" s="2">
        <v>0.16666666666666699</v>
      </c>
      <c r="C617" s="17">
        <v>26.4</v>
      </c>
      <c r="D617" s="16">
        <v>22.32</v>
      </c>
      <c r="E617" s="16">
        <v>0.15</v>
      </c>
      <c r="F617" s="16">
        <v>1.07</v>
      </c>
      <c r="G617" s="16">
        <v>0.73</v>
      </c>
      <c r="H617" s="16">
        <v>1.8</v>
      </c>
      <c r="I617" s="16">
        <v>4.28</v>
      </c>
      <c r="J617" s="16">
        <v>27</v>
      </c>
      <c r="K617" s="16">
        <v>12</v>
      </c>
      <c r="L617" s="17">
        <v>27</v>
      </c>
      <c r="M617" s="17">
        <v>70</v>
      </c>
      <c r="N617" s="19">
        <v>1007.7</v>
      </c>
      <c r="O617" s="17">
        <v>3</v>
      </c>
      <c r="P617" s="17">
        <v>3.15</v>
      </c>
      <c r="Q617" s="16">
        <v>53.52</v>
      </c>
      <c r="R617" s="18">
        <v>0</v>
      </c>
      <c r="S617">
        <v>1</v>
      </c>
    </row>
    <row r="618" spans="1:19">
      <c r="A618" s="1">
        <v>20</v>
      </c>
      <c r="B618" s="2">
        <v>0.20833333333333301</v>
      </c>
      <c r="C618" s="17">
        <v>26.4</v>
      </c>
      <c r="D618" s="16">
        <v>23.3</v>
      </c>
      <c r="E618" s="16">
        <v>0.14000000000000001</v>
      </c>
      <c r="F618" s="16">
        <v>1.08</v>
      </c>
      <c r="G618" s="16">
        <v>0.51</v>
      </c>
      <c r="H618" s="16">
        <v>1.59</v>
      </c>
      <c r="I618" s="16">
        <v>4.4400000000000004</v>
      </c>
      <c r="J618" s="16">
        <v>23</v>
      </c>
      <c r="K618" s="16">
        <v>17</v>
      </c>
      <c r="L618" s="17">
        <v>26.9</v>
      </c>
      <c r="M618" s="17">
        <v>69.3</v>
      </c>
      <c r="N618" s="19">
        <v>1008.1</v>
      </c>
      <c r="O618" s="17">
        <v>3</v>
      </c>
      <c r="P618" s="17">
        <v>3.36</v>
      </c>
      <c r="Q618" s="16">
        <v>53.35</v>
      </c>
      <c r="R618" s="18">
        <v>0</v>
      </c>
      <c r="S618">
        <v>1</v>
      </c>
    </row>
    <row r="619" spans="1:19">
      <c r="A619" s="1">
        <v>20</v>
      </c>
      <c r="B619" s="2">
        <v>0.25</v>
      </c>
      <c r="C619" s="17">
        <v>26.4</v>
      </c>
      <c r="D619" s="16">
        <v>23.24</v>
      </c>
      <c r="E619" s="16">
        <v>0.15</v>
      </c>
      <c r="F619" s="16">
        <v>1.07</v>
      </c>
      <c r="G619" s="16">
        <v>0.77</v>
      </c>
      <c r="H619" s="16">
        <v>1.84</v>
      </c>
      <c r="I619" s="16">
        <v>4.58</v>
      </c>
      <c r="J619" s="16">
        <v>23</v>
      </c>
      <c r="K619" s="16">
        <v>10</v>
      </c>
      <c r="L619" s="17">
        <v>26.7</v>
      </c>
      <c r="M619" s="17">
        <v>69.900000000000006</v>
      </c>
      <c r="N619" s="19">
        <v>1008.8</v>
      </c>
      <c r="O619" s="17">
        <v>15</v>
      </c>
      <c r="P619" s="17">
        <v>2.93</v>
      </c>
      <c r="Q619" s="16">
        <v>56.63</v>
      </c>
      <c r="R619" s="18">
        <v>0</v>
      </c>
      <c r="S619">
        <v>1</v>
      </c>
    </row>
    <row r="620" spans="1:19">
      <c r="A620" s="1">
        <v>20</v>
      </c>
      <c r="B620" s="2">
        <v>0.29166666666666702</v>
      </c>
      <c r="C620" s="17">
        <v>26.4</v>
      </c>
      <c r="D620" s="16">
        <v>23.24</v>
      </c>
      <c r="E620" s="16">
        <v>0.16</v>
      </c>
      <c r="F620" s="16">
        <v>1.17</v>
      </c>
      <c r="G620" s="16">
        <v>0.76</v>
      </c>
      <c r="H620" s="16">
        <v>1.93</v>
      </c>
      <c r="I620" s="16">
        <v>4.3099999999999996</v>
      </c>
      <c r="J620" s="16">
        <v>25</v>
      </c>
      <c r="K620" s="16">
        <v>11</v>
      </c>
      <c r="L620" s="17">
        <v>27.3</v>
      </c>
      <c r="M620" s="17">
        <v>68.900000000000006</v>
      </c>
      <c r="N620" s="19">
        <v>1009.5</v>
      </c>
      <c r="O620" s="17">
        <v>98</v>
      </c>
      <c r="P620" s="17">
        <v>3.38</v>
      </c>
      <c r="Q620" s="16">
        <v>59.1</v>
      </c>
      <c r="R620" s="18">
        <v>0</v>
      </c>
      <c r="S620">
        <v>1</v>
      </c>
    </row>
    <row r="621" spans="1:19">
      <c r="A621" s="1">
        <v>20</v>
      </c>
      <c r="B621" s="2">
        <v>0.33333333333333298</v>
      </c>
      <c r="C621" s="17">
        <v>26.1</v>
      </c>
      <c r="D621" s="16">
        <v>23.56</v>
      </c>
      <c r="E621" s="16">
        <v>0.17</v>
      </c>
      <c r="F621" s="16">
        <v>1.25</v>
      </c>
      <c r="G621" s="16">
        <v>0.73</v>
      </c>
      <c r="H621" s="16">
        <v>1.98</v>
      </c>
      <c r="I621" s="16">
        <v>3.74</v>
      </c>
      <c r="J621" s="16">
        <v>25</v>
      </c>
      <c r="K621" s="16">
        <v>11</v>
      </c>
      <c r="L621" s="17">
        <v>27.7</v>
      </c>
      <c r="M621" s="17">
        <v>68</v>
      </c>
      <c r="N621" s="19">
        <v>1009.8</v>
      </c>
      <c r="O621" s="17">
        <v>305</v>
      </c>
      <c r="P621" s="16">
        <v>3.93</v>
      </c>
      <c r="Q621" s="16">
        <v>65.81</v>
      </c>
      <c r="R621" s="18">
        <v>0</v>
      </c>
      <c r="S621">
        <v>1</v>
      </c>
    </row>
    <row r="622" spans="1:19">
      <c r="A622" s="1">
        <v>20</v>
      </c>
      <c r="B622" s="2">
        <v>0.375</v>
      </c>
      <c r="C622" s="17">
        <v>26</v>
      </c>
      <c r="D622" s="16">
        <v>24.55</v>
      </c>
      <c r="E622" s="16">
        <v>0.16</v>
      </c>
      <c r="F622" s="16">
        <v>1.43</v>
      </c>
      <c r="G622" s="16">
        <v>0.74</v>
      </c>
      <c r="H622" s="16">
        <v>2.17</v>
      </c>
      <c r="I622" s="16">
        <v>3.88</v>
      </c>
      <c r="J622" s="16">
        <v>29</v>
      </c>
      <c r="K622" s="16">
        <v>9</v>
      </c>
      <c r="L622" s="17">
        <v>28.2</v>
      </c>
      <c r="M622" s="17">
        <v>66.599999999999994</v>
      </c>
      <c r="N622" s="19">
        <v>1010</v>
      </c>
      <c r="O622" s="17">
        <v>384</v>
      </c>
      <c r="P622" s="16">
        <v>4.41</v>
      </c>
      <c r="Q622" s="16">
        <v>58.79</v>
      </c>
      <c r="R622" s="18">
        <v>0</v>
      </c>
      <c r="S622">
        <v>1</v>
      </c>
    </row>
    <row r="623" spans="1:19">
      <c r="A623" s="1">
        <v>20</v>
      </c>
      <c r="B623" s="2">
        <v>0.41666666666666702</v>
      </c>
      <c r="C623" s="17">
        <v>26</v>
      </c>
      <c r="D623" s="16">
        <v>25.51</v>
      </c>
      <c r="E623" s="16">
        <v>0.16</v>
      </c>
      <c r="F623" s="16">
        <v>1.4</v>
      </c>
      <c r="G623" s="16">
        <v>0.75</v>
      </c>
      <c r="H623" s="16">
        <v>2.14</v>
      </c>
      <c r="I623" s="16">
        <v>3.91</v>
      </c>
      <c r="J623" s="16">
        <v>23</v>
      </c>
      <c r="K623" s="16">
        <v>14</v>
      </c>
      <c r="L623" s="17">
        <v>28.7</v>
      </c>
      <c r="M623" s="17">
        <v>63.9</v>
      </c>
      <c r="N623" s="19">
        <v>1010.1</v>
      </c>
      <c r="O623" s="17">
        <v>549</v>
      </c>
      <c r="P623" s="16">
        <v>4.5599999999999996</v>
      </c>
      <c r="Q623" s="16">
        <v>60.35</v>
      </c>
      <c r="R623" s="18">
        <v>0</v>
      </c>
      <c r="S623">
        <v>1</v>
      </c>
    </row>
    <row r="624" spans="1:19">
      <c r="A624" s="1">
        <v>20</v>
      </c>
      <c r="B624" s="2">
        <v>0.45833333333333298</v>
      </c>
      <c r="C624" s="17">
        <v>26.1</v>
      </c>
      <c r="D624" s="16">
        <v>26.78</v>
      </c>
      <c r="E624" s="16">
        <v>0.19</v>
      </c>
      <c r="F624" s="16">
        <v>1.51</v>
      </c>
      <c r="G624" s="16">
        <v>0.97</v>
      </c>
      <c r="H624" s="16">
        <v>2.48</v>
      </c>
      <c r="I624" s="16">
        <v>3.81</v>
      </c>
      <c r="J624" s="16">
        <v>28</v>
      </c>
      <c r="K624" s="16">
        <v>12</v>
      </c>
      <c r="L624" s="17">
        <v>29.2</v>
      </c>
      <c r="M624" s="17">
        <v>61.2</v>
      </c>
      <c r="N624" s="19">
        <v>1010</v>
      </c>
      <c r="O624" s="17">
        <v>578</v>
      </c>
      <c r="P624" s="16">
        <v>4.51</v>
      </c>
      <c r="Q624" s="16">
        <v>59.38</v>
      </c>
      <c r="R624" s="18">
        <v>0</v>
      </c>
      <c r="S624">
        <v>1</v>
      </c>
    </row>
    <row r="625" spans="1:19">
      <c r="A625" s="1">
        <v>20</v>
      </c>
      <c r="B625" s="2">
        <v>0.5</v>
      </c>
      <c r="C625" s="17">
        <v>25.9</v>
      </c>
      <c r="D625" s="16">
        <v>24.44</v>
      </c>
      <c r="E625" s="16">
        <v>0.23</v>
      </c>
      <c r="F625" s="16">
        <v>1.36</v>
      </c>
      <c r="G625" s="16">
        <v>0.78</v>
      </c>
      <c r="H625" s="16">
        <v>2.14</v>
      </c>
      <c r="I625" s="16">
        <v>3.98</v>
      </c>
      <c r="J625" s="16">
        <v>24</v>
      </c>
      <c r="K625" s="16">
        <v>8</v>
      </c>
      <c r="L625" s="17">
        <v>29.4</v>
      </c>
      <c r="M625" s="17">
        <v>59</v>
      </c>
      <c r="N625" s="19">
        <v>1009.6</v>
      </c>
      <c r="O625" s="17">
        <v>699</v>
      </c>
      <c r="P625" s="16">
        <v>5.19</v>
      </c>
      <c r="Q625" s="16">
        <v>53.56</v>
      </c>
      <c r="R625" s="18">
        <v>0</v>
      </c>
      <c r="S625">
        <v>1</v>
      </c>
    </row>
    <row r="626" spans="1:19">
      <c r="A626" s="1">
        <v>20</v>
      </c>
      <c r="B626" s="2">
        <v>0.54166666666666696</v>
      </c>
      <c r="C626" s="17">
        <v>25.8</v>
      </c>
      <c r="D626" s="16">
        <v>24.42</v>
      </c>
      <c r="E626" s="16">
        <v>0.22</v>
      </c>
      <c r="F626" s="16">
        <v>1.38</v>
      </c>
      <c r="G626" s="16">
        <v>0.61</v>
      </c>
      <c r="H626" s="16">
        <v>1.99</v>
      </c>
      <c r="I626" s="16">
        <v>4.07</v>
      </c>
      <c r="J626" s="16">
        <v>27</v>
      </c>
      <c r="K626" s="16">
        <v>12</v>
      </c>
      <c r="L626" s="17">
        <v>29.5</v>
      </c>
      <c r="M626" s="17">
        <v>58.4</v>
      </c>
      <c r="N626" s="19">
        <v>1009</v>
      </c>
      <c r="O626" s="17">
        <v>580</v>
      </c>
      <c r="P626" s="16">
        <v>4.99</v>
      </c>
      <c r="Q626" s="16">
        <v>60</v>
      </c>
      <c r="R626" s="18">
        <v>0</v>
      </c>
      <c r="S626">
        <v>1</v>
      </c>
    </row>
    <row r="627" spans="1:19">
      <c r="A627" s="1">
        <v>20</v>
      </c>
      <c r="B627" s="2">
        <v>0.58333333333333304</v>
      </c>
      <c r="C627" s="17">
        <v>25.8</v>
      </c>
      <c r="D627" s="16">
        <v>25.55</v>
      </c>
      <c r="E627" s="16">
        <v>0.23</v>
      </c>
      <c r="F627" s="16">
        <v>1.4</v>
      </c>
      <c r="G627" s="16">
        <v>0.63</v>
      </c>
      <c r="H627" s="16">
        <v>2.0299999999999998</v>
      </c>
      <c r="I627" s="16">
        <v>4.04</v>
      </c>
      <c r="J627" s="16">
        <v>26</v>
      </c>
      <c r="K627" s="16">
        <v>11</v>
      </c>
      <c r="L627" s="17">
        <v>29.6</v>
      </c>
      <c r="M627" s="17">
        <v>57.6</v>
      </c>
      <c r="N627" s="19">
        <v>1008.3</v>
      </c>
      <c r="O627" s="17">
        <v>319</v>
      </c>
      <c r="P627" s="16">
        <v>4.75</v>
      </c>
      <c r="Q627" s="16">
        <v>60.43</v>
      </c>
      <c r="R627" s="18">
        <v>0</v>
      </c>
      <c r="S627">
        <v>1</v>
      </c>
    </row>
    <row r="628" spans="1:19">
      <c r="A628" s="1">
        <v>20</v>
      </c>
      <c r="B628" s="2">
        <v>0.625</v>
      </c>
      <c r="C628" s="17">
        <v>25.9</v>
      </c>
      <c r="D628" s="16">
        <v>25.14</v>
      </c>
      <c r="E628" s="16">
        <v>0.23</v>
      </c>
      <c r="F628" s="16">
        <v>1.48</v>
      </c>
      <c r="G628" s="16">
        <v>0.52</v>
      </c>
      <c r="H628" s="16">
        <v>2</v>
      </c>
      <c r="I628" s="16">
        <v>3.69</v>
      </c>
      <c r="J628" s="16">
        <v>24</v>
      </c>
      <c r="K628" s="16">
        <v>9</v>
      </c>
      <c r="L628" s="17">
        <v>29.6</v>
      </c>
      <c r="M628" s="17">
        <v>59.1</v>
      </c>
      <c r="N628" s="19">
        <v>1008</v>
      </c>
      <c r="O628" s="17">
        <v>291</v>
      </c>
      <c r="P628" s="16">
        <v>4.41</v>
      </c>
      <c r="Q628" s="16">
        <v>56.33</v>
      </c>
      <c r="R628" s="18">
        <v>0</v>
      </c>
      <c r="S628">
        <v>1</v>
      </c>
    </row>
    <row r="629" spans="1:19">
      <c r="A629" s="1">
        <v>20</v>
      </c>
      <c r="B629" s="2">
        <v>0.66666666666666696</v>
      </c>
      <c r="C629" s="17">
        <v>25.9</v>
      </c>
      <c r="D629" s="16">
        <v>21.28</v>
      </c>
      <c r="E629" s="16">
        <v>0.22</v>
      </c>
      <c r="F629" s="16">
        <v>1.31</v>
      </c>
      <c r="G629" s="16">
        <v>0.51</v>
      </c>
      <c r="H629" s="16">
        <v>1.82</v>
      </c>
      <c r="I629" s="16">
        <v>3.77</v>
      </c>
      <c r="J629" s="16">
        <v>18</v>
      </c>
      <c r="K629" s="16">
        <v>10</v>
      </c>
      <c r="L629" s="17">
        <v>29.3</v>
      </c>
      <c r="M629" s="17">
        <v>60.3</v>
      </c>
      <c r="N629" s="19">
        <v>1007.7</v>
      </c>
      <c r="O629" s="17">
        <v>401</v>
      </c>
      <c r="P629" s="16">
        <v>4.09</v>
      </c>
      <c r="Q629" s="16">
        <v>56.46</v>
      </c>
      <c r="R629" s="18">
        <v>0</v>
      </c>
      <c r="S629">
        <v>1</v>
      </c>
    </row>
    <row r="630" spans="1:19">
      <c r="A630" s="1">
        <v>20</v>
      </c>
      <c r="B630" s="2">
        <v>0.70833333333333304</v>
      </c>
      <c r="C630" s="17">
        <v>26.1</v>
      </c>
      <c r="D630" s="16">
        <v>20.72</v>
      </c>
      <c r="E630" s="16">
        <v>0.22</v>
      </c>
      <c r="F630" s="16">
        <v>1.28</v>
      </c>
      <c r="G630" s="16">
        <v>0.61</v>
      </c>
      <c r="H630" s="16">
        <v>1.89</v>
      </c>
      <c r="I630" s="16">
        <v>3.91</v>
      </c>
      <c r="J630" s="16">
        <v>20</v>
      </c>
      <c r="K630" s="16">
        <v>11</v>
      </c>
      <c r="L630" s="17">
        <v>28.7</v>
      </c>
      <c r="M630" s="17">
        <v>62.4</v>
      </c>
      <c r="N630" s="19">
        <v>1007.7</v>
      </c>
      <c r="O630" s="17">
        <v>180</v>
      </c>
      <c r="P630" s="16">
        <v>3.87</v>
      </c>
      <c r="Q630" s="16">
        <v>47.34</v>
      </c>
      <c r="R630" s="18">
        <v>0</v>
      </c>
      <c r="S630">
        <v>1</v>
      </c>
    </row>
    <row r="631" spans="1:19">
      <c r="A631" s="1">
        <v>20</v>
      </c>
      <c r="B631" s="2">
        <v>0.75</v>
      </c>
      <c r="C631" s="17">
        <v>26.2</v>
      </c>
      <c r="D631" s="16">
        <v>19.75</v>
      </c>
      <c r="E631" s="16">
        <v>0.23</v>
      </c>
      <c r="F631" s="16">
        <v>1.2</v>
      </c>
      <c r="G631" s="16">
        <v>0.89</v>
      </c>
      <c r="H631" s="16">
        <v>2.08</v>
      </c>
      <c r="I631" s="16">
        <v>3.73</v>
      </c>
      <c r="J631" s="16">
        <v>23</v>
      </c>
      <c r="K631" s="16">
        <v>10</v>
      </c>
      <c r="L631" s="17">
        <v>27.8</v>
      </c>
      <c r="M631" s="17">
        <v>66.7</v>
      </c>
      <c r="N631" s="19">
        <v>1007.8</v>
      </c>
      <c r="O631" s="17">
        <v>19</v>
      </c>
      <c r="P631" s="16">
        <v>3.56</v>
      </c>
      <c r="Q631" s="16">
        <v>42.62</v>
      </c>
      <c r="R631" s="18">
        <v>0</v>
      </c>
      <c r="S631">
        <v>1</v>
      </c>
    </row>
    <row r="632" spans="1:19">
      <c r="A632" s="1">
        <v>20</v>
      </c>
      <c r="B632" s="2">
        <v>0.79166666666666696</v>
      </c>
      <c r="C632" s="17">
        <v>26.4</v>
      </c>
      <c r="D632" s="16">
        <v>19.27</v>
      </c>
      <c r="E632" s="16">
        <v>0.25</v>
      </c>
      <c r="F632" s="16">
        <v>1.1399999999999999</v>
      </c>
      <c r="G632" s="16">
        <v>1.63</v>
      </c>
      <c r="H632" s="16">
        <v>2.77</v>
      </c>
      <c r="I632" s="16">
        <v>3.76</v>
      </c>
      <c r="J632" s="16">
        <v>23</v>
      </c>
      <c r="K632" s="16">
        <v>10</v>
      </c>
      <c r="L632" s="17">
        <v>27.4</v>
      </c>
      <c r="M632" s="17">
        <v>68.8</v>
      </c>
      <c r="N632" s="19">
        <v>1008.2</v>
      </c>
      <c r="O632" s="17">
        <v>2</v>
      </c>
      <c r="P632" s="16">
        <v>3</v>
      </c>
      <c r="Q632" s="16">
        <v>45.51</v>
      </c>
      <c r="R632" s="18">
        <v>0</v>
      </c>
      <c r="S632">
        <v>1</v>
      </c>
    </row>
    <row r="633" spans="1:19">
      <c r="A633" s="1">
        <v>20</v>
      </c>
      <c r="B633" s="2">
        <v>0.83333333333333304</v>
      </c>
      <c r="C633" s="17">
        <v>26.4</v>
      </c>
      <c r="D633" s="16">
        <v>19.690000000000001</v>
      </c>
      <c r="E633" s="16">
        <v>0.25</v>
      </c>
      <c r="F633" s="16">
        <v>1.21</v>
      </c>
      <c r="G633" s="16">
        <v>1.45</v>
      </c>
      <c r="H633" s="16">
        <v>2.66</v>
      </c>
      <c r="I633" s="16">
        <v>4.0999999999999996</v>
      </c>
      <c r="J633" s="16">
        <v>23</v>
      </c>
      <c r="K633" s="16">
        <v>9</v>
      </c>
      <c r="L633" s="17">
        <v>27.3</v>
      </c>
      <c r="M633" s="17">
        <v>69.599999999999994</v>
      </c>
      <c r="N633" s="19">
        <v>1008.9</v>
      </c>
      <c r="O633" s="17">
        <v>2</v>
      </c>
      <c r="P633" s="16">
        <v>3.19</v>
      </c>
      <c r="Q633" s="16">
        <v>41.36</v>
      </c>
      <c r="R633" s="18">
        <v>0</v>
      </c>
      <c r="S633">
        <v>1</v>
      </c>
    </row>
    <row r="634" spans="1:19">
      <c r="A634" s="1">
        <v>20</v>
      </c>
      <c r="B634" s="2">
        <v>0.875</v>
      </c>
      <c r="C634" s="17">
        <v>26.4</v>
      </c>
      <c r="D634" s="16">
        <v>20.34</v>
      </c>
      <c r="E634" s="16">
        <v>0.24</v>
      </c>
      <c r="F634" s="16">
        <v>1.21</v>
      </c>
      <c r="G634" s="16">
        <v>1.4</v>
      </c>
      <c r="H634" s="16">
        <v>2.62</v>
      </c>
      <c r="I634" s="16">
        <v>3.95</v>
      </c>
      <c r="J634" s="16">
        <v>23</v>
      </c>
      <c r="K634" s="16">
        <v>10</v>
      </c>
      <c r="L634" s="17">
        <v>27.3</v>
      </c>
      <c r="M634" s="17">
        <v>70.099999999999994</v>
      </c>
      <c r="N634" s="19">
        <v>1009.7</v>
      </c>
      <c r="O634" s="17">
        <v>3</v>
      </c>
      <c r="P634" s="16">
        <v>3.39</v>
      </c>
      <c r="Q634" s="16">
        <v>41.64</v>
      </c>
      <c r="R634" s="18">
        <v>0</v>
      </c>
      <c r="S634">
        <v>1</v>
      </c>
    </row>
    <row r="635" spans="1:19">
      <c r="A635" s="1">
        <v>20</v>
      </c>
      <c r="B635" s="2">
        <v>0.91666666666666696</v>
      </c>
      <c r="C635" s="17">
        <v>26.4</v>
      </c>
      <c r="D635" s="16">
        <v>21.47</v>
      </c>
      <c r="E635" s="16">
        <v>0.22</v>
      </c>
      <c r="F635" s="16">
        <v>1.1000000000000001</v>
      </c>
      <c r="G635" s="16">
        <v>1.07</v>
      </c>
      <c r="H635" s="16">
        <v>2.17</v>
      </c>
      <c r="I635" s="16">
        <v>4.2</v>
      </c>
      <c r="J635" s="16">
        <v>22</v>
      </c>
      <c r="K635" s="16">
        <v>7</v>
      </c>
      <c r="L635" s="17">
        <v>27.2</v>
      </c>
      <c r="M635" s="17">
        <v>70.099999999999994</v>
      </c>
      <c r="N635" s="19">
        <v>1010</v>
      </c>
      <c r="O635" s="17">
        <v>2</v>
      </c>
      <c r="P635" s="16">
        <v>3.24</v>
      </c>
      <c r="Q635" s="16">
        <v>43.51</v>
      </c>
      <c r="R635" s="18">
        <v>0</v>
      </c>
      <c r="S635">
        <v>1</v>
      </c>
    </row>
    <row r="636" spans="1:19">
      <c r="A636" s="1">
        <v>20</v>
      </c>
      <c r="B636" s="2">
        <v>0.95833333333333304</v>
      </c>
      <c r="C636" s="17">
        <v>26.4</v>
      </c>
      <c r="D636" s="16">
        <v>21.41</v>
      </c>
      <c r="E636" s="16">
        <v>0.22</v>
      </c>
      <c r="F636" s="16">
        <v>1.1499999999999999</v>
      </c>
      <c r="G636" s="16">
        <v>0.92</v>
      </c>
      <c r="H636" s="16">
        <v>2.0699999999999998</v>
      </c>
      <c r="I636" s="16">
        <v>4.3600000000000003</v>
      </c>
      <c r="J636" s="16">
        <v>22</v>
      </c>
      <c r="K636" s="16">
        <v>9</v>
      </c>
      <c r="L636" s="17">
        <v>27.1</v>
      </c>
      <c r="M636" s="17">
        <v>70.8</v>
      </c>
      <c r="N636" s="19">
        <v>1009.9</v>
      </c>
      <c r="O636" s="17">
        <v>2</v>
      </c>
      <c r="P636" s="16">
        <v>3.19</v>
      </c>
      <c r="Q636" s="16">
        <v>47.51</v>
      </c>
      <c r="R636" s="18">
        <v>0</v>
      </c>
      <c r="S636">
        <v>1</v>
      </c>
    </row>
    <row r="638" spans="1:19">
      <c r="A638" s="163" t="s">
        <v>39</v>
      </c>
      <c r="B638" s="164"/>
      <c r="C638" s="17">
        <v>0</v>
      </c>
      <c r="D638" s="17">
        <v>0</v>
      </c>
      <c r="E638" s="17">
        <v>0</v>
      </c>
      <c r="F638" s="17">
        <v>0</v>
      </c>
      <c r="G638" s="17">
        <v>0</v>
      </c>
      <c r="H638" s="17">
        <v>0</v>
      </c>
      <c r="I638" s="17">
        <v>0</v>
      </c>
      <c r="J638" s="17">
        <v>0</v>
      </c>
      <c r="K638" s="17">
        <v>0</v>
      </c>
      <c r="L638" s="17">
        <v>0</v>
      </c>
      <c r="M638" s="17">
        <v>0</v>
      </c>
      <c r="N638" s="17">
        <v>0</v>
      </c>
      <c r="O638" s="17">
        <v>0</v>
      </c>
      <c r="P638" s="17">
        <v>0</v>
      </c>
      <c r="Q638" s="17">
        <v>0</v>
      </c>
      <c r="R638" s="17">
        <v>0</v>
      </c>
    </row>
    <row r="639" spans="1:19">
      <c r="A639" s="159" t="s">
        <v>2</v>
      </c>
      <c r="B639" s="160"/>
      <c r="C639" s="17">
        <v>0</v>
      </c>
      <c r="D639" s="17">
        <v>0</v>
      </c>
      <c r="E639" s="17">
        <v>0</v>
      </c>
      <c r="F639" s="17">
        <v>0</v>
      </c>
      <c r="G639" s="17">
        <v>0</v>
      </c>
      <c r="H639" s="17">
        <v>0</v>
      </c>
      <c r="I639" s="17">
        <v>0</v>
      </c>
      <c r="J639" s="17">
        <v>0</v>
      </c>
      <c r="K639" s="17">
        <v>0</v>
      </c>
      <c r="L639" s="17">
        <v>0</v>
      </c>
      <c r="M639" s="17">
        <v>0</v>
      </c>
      <c r="N639" s="17">
        <v>0</v>
      </c>
      <c r="O639" s="17">
        <v>0</v>
      </c>
      <c r="P639" s="17">
        <v>0</v>
      </c>
      <c r="Q639" s="17">
        <v>0</v>
      </c>
      <c r="R639" s="17">
        <v>0</v>
      </c>
    </row>
    <row r="640" spans="1:19">
      <c r="A640" s="153" t="s">
        <v>3</v>
      </c>
      <c r="B640" s="154"/>
      <c r="C640" s="17">
        <v>0</v>
      </c>
      <c r="D640" s="17">
        <v>0</v>
      </c>
      <c r="E640" s="17">
        <v>0</v>
      </c>
      <c r="F640" s="17">
        <v>0</v>
      </c>
      <c r="G640" s="17">
        <v>0</v>
      </c>
      <c r="H640" s="17">
        <v>0</v>
      </c>
      <c r="I640" s="17">
        <v>0</v>
      </c>
      <c r="J640" s="17">
        <v>0</v>
      </c>
      <c r="K640" s="17">
        <v>0</v>
      </c>
      <c r="L640" s="17">
        <v>0</v>
      </c>
      <c r="M640" s="17">
        <v>0</v>
      </c>
      <c r="N640" s="17">
        <v>0</v>
      </c>
      <c r="O640" s="17">
        <v>0</v>
      </c>
      <c r="P640" s="17">
        <v>0</v>
      </c>
      <c r="Q640" s="17">
        <v>0</v>
      </c>
      <c r="R640" s="17">
        <v>0</v>
      </c>
    </row>
    <row r="641" spans="1:19">
      <c r="A641" s="161" t="s">
        <v>4</v>
      </c>
      <c r="B641" s="162"/>
      <c r="C641" s="17">
        <v>0</v>
      </c>
      <c r="D641" s="17">
        <v>0</v>
      </c>
      <c r="E641" s="17">
        <v>0</v>
      </c>
      <c r="F641" s="17">
        <v>0</v>
      </c>
      <c r="G641" s="17">
        <v>0</v>
      </c>
      <c r="H641" s="17">
        <v>0</v>
      </c>
      <c r="I641" s="17">
        <v>0</v>
      </c>
      <c r="J641" s="17">
        <v>0</v>
      </c>
      <c r="K641" s="17">
        <v>0</v>
      </c>
      <c r="L641" s="17">
        <v>0</v>
      </c>
      <c r="M641" s="17">
        <v>0</v>
      </c>
      <c r="N641" s="17">
        <v>0</v>
      </c>
      <c r="O641" s="17">
        <v>0</v>
      </c>
      <c r="P641" s="17">
        <v>0</v>
      </c>
      <c r="Q641" s="17">
        <v>0</v>
      </c>
      <c r="R641" s="17">
        <v>0</v>
      </c>
    </row>
    <row r="642" spans="1:19">
      <c r="A642" s="155" t="s">
        <v>27</v>
      </c>
      <c r="B642" s="156"/>
      <c r="C642" s="20">
        <f t="shared" ref="C642:R642" si="19">24-C638-C639-C640-C641</f>
        <v>24</v>
      </c>
      <c r="D642" s="20">
        <f t="shared" si="19"/>
        <v>24</v>
      </c>
      <c r="E642" s="20">
        <f t="shared" si="19"/>
        <v>24</v>
      </c>
      <c r="F642" s="20">
        <f t="shared" si="19"/>
        <v>24</v>
      </c>
      <c r="G642" s="20">
        <f t="shared" si="19"/>
        <v>24</v>
      </c>
      <c r="H642" s="20">
        <f t="shared" si="19"/>
        <v>24</v>
      </c>
      <c r="I642" s="20">
        <f t="shared" si="19"/>
        <v>24</v>
      </c>
      <c r="J642" s="20">
        <f t="shared" si="19"/>
        <v>24</v>
      </c>
      <c r="K642" s="20">
        <f t="shared" si="19"/>
        <v>24</v>
      </c>
      <c r="L642" s="20">
        <f t="shared" si="19"/>
        <v>24</v>
      </c>
      <c r="M642" s="20">
        <f t="shared" si="19"/>
        <v>24</v>
      </c>
      <c r="N642" s="20">
        <f t="shared" si="19"/>
        <v>24</v>
      </c>
      <c r="O642" s="20">
        <f t="shared" si="19"/>
        <v>24</v>
      </c>
      <c r="P642" s="20">
        <f t="shared" si="19"/>
        <v>24</v>
      </c>
      <c r="Q642" s="20">
        <f t="shared" si="19"/>
        <v>24</v>
      </c>
      <c r="R642" s="20">
        <f t="shared" si="19"/>
        <v>24</v>
      </c>
    </row>
    <row r="643" spans="1:19">
      <c r="A643" s="157" t="s">
        <v>28</v>
      </c>
      <c r="B643" s="158"/>
      <c r="C643" s="21">
        <f>C642/(SUM(S613:S636))</f>
        <v>1</v>
      </c>
      <c r="D643" s="21">
        <f>D642/(SUM(S613:S636))</f>
        <v>1</v>
      </c>
      <c r="E643" s="21">
        <f>E642/(SUM(S613:S636))</f>
        <v>1</v>
      </c>
      <c r="F643" s="21">
        <f>F642/(SUM(S613:S636))</f>
        <v>1</v>
      </c>
      <c r="G643" s="21">
        <f>G642/(SUM(S613:S636))</f>
        <v>1</v>
      </c>
      <c r="H643" s="21">
        <f>H642/(SUM(S613:S636))</f>
        <v>1</v>
      </c>
      <c r="I643" s="21">
        <f>I642/(SUM(S613:S636))</f>
        <v>1</v>
      </c>
      <c r="J643" s="21">
        <f>J642/(SUM(S613:S636))</f>
        <v>1</v>
      </c>
      <c r="K643" s="21">
        <f>K642/(SUM(S613:S636))</f>
        <v>1</v>
      </c>
      <c r="L643" s="21">
        <f>L642/(SUM(S613:S636))</f>
        <v>1</v>
      </c>
      <c r="M643" s="21">
        <f>M642/(SUM(S613:S636))</f>
        <v>1</v>
      </c>
      <c r="N643" s="21">
        <f>N642/(SUM(S613:S636))</f>
        <v>1</v>
      </c>
      <c r="O643" s="21">
        <f>O642/(SUM(S613:S636))</f>
        <v>1</v>
      </c>
      <c r="P643" s="21">
        <f>P642/(SUM(S613:S636))</f>
        <v>1</v>
      </c>
      <c r="Q643" s="21">
        <f>Q642/(SUM(S613:S636))</f>
        <v>1</v>
      </c>
      <c r="R643" s="21">
        <f>R642/(SUM(S613:S636))</f>
        <v>1</v>
      </c>
    </row>
    <row r="645" spans="1:19">
      <c r="A645" s="1">
        <v>21</v>
      </c>
      <c r="B645" s="2">
        <v>0</v>
      </c>
      <c r="C645" s="17">
        <v>26.5</v>
      </c>
      <c r="D645" s="16">
        <v>20.59</v>
      </c>
      <c r="E645" s="16">
        <v>0.19</v>
      </c>
      <c r="F645" s="16">
        <v>1.1399999999999999</v>
      </c>
      <c r="G645" s="16">
        <v>0.9</v>
      </c>
      <c r="H645" s="16">
        <v>2.04</v>
      </c>
      <c r="I645" s="16">
        <v>4.13</v>
      </c>
      <c r="J645" s="16">
        <v>25</v>
      </c>
      <c r="K645" s="16">
        <v>10</v>
      </c>
      <c r="L645" s="17">
        <v>26.9</v>
      </c>
      <c r="M645" s="17">
        <v>70.599999999999994</v>
      </c>
      <c r="N645" s="19">
        <v>1009.7</v>
      </c>
      <c r="O645" s="17">
        <v>3</v>
      </c>
      <c r="P645" s="17">
        <v>2.88</v>
      </c>
      <c r="Q645" s="16">
        <v>47.33</v>
      </c>
      <c r="R645" s="18">
        <v>0</v>
      </c>
      <c r="S645">
        <v>1</v>
      </c>
    </row>
    <row r="646" spans="1:19">
      <c r="A646" s="1">
        <v>21</v>
      </c>
      <c r="B646" s="2">
        <v>4.1666666666666664E-2</v>
      </c>
      <c r="C646" s="17">
        <v>26.5</v>
      </c>
      <c r="D646" s="16">
        <v>20.2</v>
      </c>
      <c r="E646" s="16">
        <v>0.09</v>
      </c>
      <c r="F646" s="16">
        <v>1.02</v>
      </c>
      <c r="G646" s="16">
        <v>0.85</v>
      </c>
      <c r="H646" s="16">
        <v>1.87</v>
      </c>
      <c r="I646" s="16">
        <v>3.19</v>
      </c>
      <c r="J646" s="16">
        <v>26</v>
      </c>
      <c r="K646" s="16">
        <v>10</v>
      </c>
      <c r="L646" s="17">
        <v>26.9</v>
      </c>
      <c r="M646" s="17">
        <v>70.3</v>
      </c>
      <c r="N646" s="19">
        <v>1009.4</v>
      </c>
      <c r="O646" s="17">
        <v>2</v>
      </c>
      <c r="P646" s="17">
        <v>2.58</v>
      </c>
      <c r="Q646" s="16">
        <v>49.66</v>
      </c>
      <c r="R646" s="18">
        <v>0</v>
      </c>
      <c r="S646">
        <v>1</v>
      </c>
    </row>
    <row r="647" spans="1:19">
      <c r="A647" s="1">
        <v>21</v>
      </c>
      <c r="B647" s="2">
        <v>8.3333333333333301E-2</v>
      </c>
      <c r="C647" s="17">
        <v>26.6</v>
      </c>
      <c r="D647" s="16">
        <v>20.91</v>
      </c>
      <c r="E647" s="16">
        <v>0.08</v>
      </c>
      <c r="F647" s="16">
        <v>1.0900000000000001</v>
      </c>
      <c r="G647" s="16">
        <v>0.51</v>
      </c>
      <c r="H647" s="16">
        <v>1.6</v>
      </c>
      <c r="I647" s="16">
        <v>3.02</v>
      </c>
      <c r="J647" s="16">
        <v>23</v>
      </c>
      <c r="K647" s="16">
        <v>8</v>
      </c>
      <c r="L647" s="17">
        <v>26.8</v>
      </c>
      <c r="M647" s="17">
        <v>70.599999999999994</v>
      </c>
      <c r="N647" s="19">
        <v>1008.9</v>
      </c>
      <c r="O647" s="17">
        <v>2</v>
      </c>
      <c r="P647" s="17">
        <v>2.5499999999999998</v>
      </c>
      <c r="Q647" s="16">
        <v>51.71</v>
      </c>
      <c r="R647" s="18">
        <v>0</v>
      </c>
      <c r="S647">
        <v>1</v>
      </c>
    </row>
    <row r="648" spans="1:19">
      <c r="A648" s="1">
        <v>21</v>
      </c>
      <c r="B648" s="2">
        <v>0.125</v>
      </c>
      <c r="C648" s="17">
        <v>26.6</v>
      </c>
      <c r="D648" s="16">
        <v>21.53</v>
      </c>
      <c r="E648" s="16">
        <v>0.08</v>
      </c>
      <c r="F648" s="16">
        <v>1.17</v>
      </c>
      <c r="G648" s="16">
        <v>0.39</v>
      </c>
      <c r="H648" s="16">
        <v>1.56</v>
      </c>
      <c r="I648" s="16">
        <v>3.82</v>
      </c>
      <c r="J648" s="16">
        <v>21</v>
      </c>
      <c r="K648" s="16">
        <v>9</v>
      </c>
      <c r="L648" s="17">
        <v>26.7</v>
      </c>
      <c r="M648" s="17">
        <v>71.2</v>
      </c>
      <c r="N648" s="19">
        <v>1008.6</v>
      </c>
      <c r="O648" s="17">
        <v>3</v>
      </c>
      <c r="P648" s="17">
        <v>2.23</v>
      </c>
      <c r="Q648" s="16">
        <v>48.51</v>
      </c>
      <c r="R648" s="18">
        <v>0</v>
      </c>
      <c r="S648">
        <v>1</v>
      </c>
    </row>
    <row r="649" spans="1:19">
      <c r="A649" s="1">
        <v>21</v>
      </c>
      <c r="B649" s="2">
        <v>0.16666666666666699</v>
      </c>
      <c r="C649" s="17">
        <v>26.6</v>
      </c>
      <c r="D649" s="16">
        <v>21.59</v>
      </c>
      <c r="E649" s="16">
        <v>0.08</v>
      </c>
      <c r="F649" s="16">
        <v>1.07</v>
      </c>
      <c r="G649" s="16">
        <v>0.52</v>
      </c>
      <c r="H649" s="16">
        <v>1.59</v>
      </c>
      <c r="I649" s="16">
        <v>3.85</v>
      </c>
      <c r="J649" s="16">
        <v>26</v>
      </c>
      <c r="K649" s="16">
        <v>9</v>
      </c>
      <c r="L649" s="17">
        <v>26.6</v>
      </c>
      <c r="M649" s="17">
        <v>73.3</v>
      </c>
      <c r="N649" s="19">
        <v>1008.5</v>
      </c>
      <c r="O649" s="17">
        <v>2</v>
      </c>
      <c r="P649" s="17">
        <v>2.37</v>
      </c>
      <c r="Q649" s="16">
        <v>55.61</v>
      </c>
      <c r="R649" s="18">
        <v>0</v>
      </c>
      <c r="S649">
        <v>1</v>
      </c>
    </row>
    <row r="650" spans="1:19">
      <c r="A650" s="1">
        <v>21</v>
      </c>
      <c r="B650" s="2">
        <v>0.20833333333333301</v>
      </c>
      <c r="C650" s="17">
        <v>26.6</v>
      </c>
      <c r="D650" s="16">
        <v>20.010000000000002</v>
      </c>
      <c r="E650" s="16">
        <v>0.09</v>
      </c>
      <c r="F650" s="16">
        <v>1.04</v>
      </c>
      <c r="G650" s="16">
        <v>1.05</v>
      </c>
      <c r="H650" s="16">
        <v>2.09</v>
      </c>
      <c r="I650" s="16">
        <v>4.42</v>
      </c>
      <c r="J650" s="16">
        <v>22</v>
      </c>
      <c r="K650" s="16">
        <v>9</v>
      </c>
      <c r="L650" s="17">
        <v>26.4</v>
      </c>
      <c r="M650" s="17">
        <v>76.3</v>
      </c>
      <c r="N650" s="19">
        <v>1008.8</v>
      </c>
      <c r="O650" s="17">
        <v>3</v>
      </c>
      <c r="P650" s="17">
        <v>2.2200000000000002</v>
      </c>
      <c r="Q650" s="16">
        <v>80.930000000000007</v>
      </c>
      <c r="R650" s="18">
        <v>0</v>
      </c>
      <c r="S650">
        <v>1</v>
      </c>
    </row>
    <row r="651" spans="1:19">
      <c r="A651" s="1">
        <v>21</v>
      </c>
      <c r="B651" s="2">
        <v>0.25</v>
      </c>
      <c r="C651" s="17">
        <v>26.5</v>
      </c>
      <c r="D651" s="16">
        <v>13.61</v>
      </c>
      <c r="E651" s="16">
        <v>0.14000000000000001</v>
      </c>
      <c r="F651" s="16">
        <v>1.48</v>
      </c>
      <c r="G651" s="16">
        <v>4.7300000000000004</v>
      </c>
      <c r="H651" s="16">
        <v>6.21</v>
      </c>
      <c r="I651" s="16">
        <v>4.18</v>
      </c>
      <c r="J651" s="16">
        <v>28</v>
      </c>
      <c r="K651" s="16">
        <v>16</v>
      </c>
      <c r="L651" s="17">
        <v>24.9</v>
      </c>
      <c r="M651" s="17">
        <v>84.8</v>
      </c>
      <c r="N651" s="19">
        <v>1009.6</v>
      </c>
      <c r="O651" s="17">
        <v>21</v>
      </c>
      <c r="P651" s="17">
        <v>1.86</v>
      </c>
      <c r="Q651" s="16">
        <v>113.39</v>
      </c>
      <c r="R651" s="18">
        <v>6.6</v>
      </c>
      <c r="S651">
        <v>1</v>
      </c>
    </row>
    <row r="652" spans="1:19">
      <c r="A652" s="1">
        <v>21</v>
      </c>
      <c r="B652" s="2">
        <v>0.29166666666666702</v>
      </c>
      <c r="C652" s="17">
        <v>26.6</v>
      </c>
      <c r="D652" s="16">
        <v>8.48</v>
      </c>
      <c r="E652" s="16">
        <v>0.26</v>
      </c>
      <c r="F652" s="16">
        <v>4.9400000000000004</v>
      </c>
      <c r="G652" s="16">
        <v>10.99</v>
      </c>
      <c r="H652" s="16">
        <v>15.93</v>
      </c>
      <c r="I652" s="16">
        <v>4.28</v>
      </c>
      <c r="J652" s="16">
        <v>25</v>
      </c>
      <c r="K652" s="16">
        <v>9</v>
      </c>
      <c r="L652" s="17">
        <v>24.5</v>
      </c>
      <c r="M652" s="17">
        <v>87.9</v>
      </c>
      <c r="N652" s="19">
        <v>1010.1</v>
      </c>
      <c r="O652" s="17">
        <v>74</v>
      </c>
      <c r="P652" s="17">
        <v>1.64</v>
      </c>
      <c r="Q652" s="16">
        <v>119.52</v>
      </c>
      <c r="R652" s="18">
        <v>1</v>
      </c>
      <c r="S652">
        <v>1</v>
      </c>
    </row>
    <row r="653" spans="1:19">
      <c r="A653" s="1">
        <v>21</v>
      </c>
      <c r="B653" s="2">
        <v>0.33333333333333298</v>
      </c>
      <c r="C653" s="17">
        <v>26.7</v>
      </c>
      <c r="D653" s="16">
        <v>12.36</v>
      </c>
      <c r="E653" s="16">
        <v>0.24</v>
      </c>
      <c r="F653" s="16">
        <v>4.2</v>
      </c>
      <c r="G653" s="16">
        <v>6.92</v>
      </c>
      <c r="H653" s="16">
        <v>11.13</v>
      </c>
      <c r="I653" s="16">
        <v>4.1500000000000004</v>
      </c>
      <c r="J653" s="16">
        <v>20</v>
      </c>
      <c r="K653" s="16">
        <v>10</v>
      </c>
      <c r="L653" s="17">
        <v>24.9</v>
      </c>
      <c r="M653" s="17">
        <v>87.7</v>
      </c>
      <c r="N653" s="19">
        <v>1010.7</v>
      </c>
      <c r="O653" s="17">
        <v>111</v>
      </c>
      <c r="P653" s="16">
        <v>2.5299999999999998</v>
      </c>
      <c r="Q653" s="16">
        <v>97.2</v>
      </c>
      <c r="R653" s="18">
        <v>4</v>
      </c>
      <c r="S653">
        <v>1</v>
      </c>
    </row>
    <row r="654" spans="1:19">
      <c r="A654" s="1">
        <v>21</v>
      </c>
      <c r="B654" s="2">
        <v>0.375</v>
      </c>
      <c r="C654" s="17">
        <v>26.8</v>
      </c>
      <c r="D654" s="16">
        <v>15.41</v>
      </c>
      <c r="E654" s="16">
        <v>0.22</v>
      </c>
      <c r="F654" s="16">
        <v>4.41</v>
      </c>
      <c r="G654" s="16">
        <v>5.65</v>
      </c>
      <c r="H654" s="16">
        <v>10.06</v>
      </c>
      <c r="I654" s="16">
        <v>4.03</v>
      </c>
      <c r="J654" s="16">
        <v>23</v>
      </c>
      <c r="K654" s="16">
        <v>11</v>
      </c>
      <c r="L654" s="17">
        <v>26.3</v>
      </c>
      <c r="M654" s="17">
        <v>82.9</v>
      </c>
      <c r="N654" s="19">
        <v>1011</v>
      </c>
      <c r="O654" s="17">
        <v>458</v>
      </c>
      <c r="P654" s="16">
        <v>2.66</v>
      </c>
      <c r="Q654" s="16">
        <v>101.73</v>
      </c>
      <c r="R654" s="18">
        <v>0</v>
      </c>
      <c r="S654">
        <v>1</v>
      </c>
    </row>
    <row r="655" spans="1:19">
      <c r="A655" s="1">
        <v>21</v>
      </c>
      <c r="B655" s="2">
        <v>0.41666666666666702</v>
      </c>
      <c r="C655" s="17">
        <v>26.4</v>
      </c>
      <c r="D655" s="16">
        <v>21.26</v>
      </c>
      <c r="E655" s="16">
        <v>0.13</v>
      </c>
      <c r="F655" s="16">
        <v>2.67</v>
      </c>
      <c r="G655" s="16">
        <v>2.73</v>
      </c>
      <c r="H655" s="16">
        <v>5.4</v>
      </c>
      <c r="I655" s="16">
        <v>3.75</v>
      </c>
      <c r="J655" s="16">
        <v>25</v>
      </c>
      <c r="K655" s="16">
        <v>15</v>
      </c>
      <c r="L655" s="17">
        <v>27.8</v>
      </c>
      <c r="M655" s="17">
        <v>70.900000000000006</v>
      </c>
      <c r="N655" s="19">
        <v>1011</v>
      </c>
      <c r="O655" s="17">
        <v>624</v>
      </c>
      <c r="P655" s="16">
        <v>4.45</v>
      </c>
      <c r="Q655" s="16">
        <v>67.430000000000007</v>
      </c>
      <c r="R655" s="18">
        <v>0.4</v>
      </c>
      <c r="S655">
        <v>1</v>
      </c>
    </row>
    <row r="656" spans="1:19">
      <c r="A656" s="1">
        <v>21</v>
      </c>
      <c r="B656" s="2">
        <v>0.45833333333333298</v>
      </c>
      <c r="C656" s="17">
        <v>26.5</v>
      </c>
      <c r="D656" s="16">
        <v>21.92</v>
      </c>
      <c r="E656" s="16">
        <v>0.1</v>
      </c>
      <c r="F656" s="16">
        <v>2.48</v>
      </c>
      <c r="G656" s="16">
        <v>2.2400000000000002</v>
      </c>
      <c r="H656" s="16">
        <v>4.72</v>
      </c>
      <c r="I656" s="16">
        <v>3.84</v>
      </c>
      <c r="J656" s="16">
        <v>31</v>
      </c>
      <c r="K656" s="16">
        <v>12</v>
      </c>
      <c r="L656" s="17">
        <v>28.8</v>
      </c>
      <c r="M656" s="17">
        <v>64.8</v>
      </c>
      <c r="N656" s="19">
        <v>1010.8</v>
      </c>
      <c r="O656" s="17">
        <v>808</v>
      </c>
      <c r="P656" s="16">
        <v>4.16</v>
      </c>
      <c r="Q656" s="16">
        <v>69.290000000000006</v>
      </c>
      <c r="R656" s="18">
        <v>0</v>
      </c>
      <c r="S656">
        <v>1</v>
      </c>
    </row>
    <row r="657" spans="1:19">
      <c r="A657" s="1">
        <v>21</v>
      </c>
      <c r="B657" s="2">
        <v>0.5</v>
      </c>
      <c r="C657" s="17">
        <v>26.3</v>
      </c>
      <c r="D657" s="16">
        <v>22.36</v>
      </c>
      <c r="E657" s="16">
        <v>0.09</v>
      </c>
      <c r="F657" s="16">
        <v>2.41</v>
      </c>
      <c r="G657" s="16">
        <v>1.94</v>
      </c>
      <c r="H657" s="16">
        <v>4.3499999999999996</v>
      </c>
      <c r="I657" s="16">
        <v>3.65</v>
      </c>
      <c r="J657" s="16">
        <v>23</v>
      </c>
      <c r="K657" s="16">
        <v>9</v>
      </c>
      <c r="L657" s="17">
        <v>29.8</v>
      </c>
      <c r="M657" s="17">
        <v>55.9</v>
      </c>
      <c r="N657" s="19">
        <v>1010.1</v>
      </c>
      <c r="O657" s="17">
        <v>1069</v>
      </c>
      <c r="P657" s="16">
        <v>4.84</v>
      </c>
      <c r="Q657" s="16">
        <v>68.86</v>
      </c>
      <c r="R657" s="18">
        <v>0</v>
      </c>
      <c r="S657">
        <v>1</v>
      </c>
    </row>
    <row r="658" spans="1:19">
      <c r="A658" s="1">
        <v>21</v>
      </c>
      <c r="B658" s="2">
        <v>0.54166666666666696</v>
      </c>
      <c r="C658" s="17">
        <v>25.9</v>
      </c>
      <c r="D658" s="16">
        <v>22.3</v>
      </c>
      <c r="E658" s="16">
        <v>0.1</v>
      </c>
      <c r="F658" s="16">
        <v>2.5499999999999998</v>
      </c>
      <c r="G658" s="16">
        <v>1.52</v>
      </c>
      <c r="H658" s="16">
        <v>4.07</v>
      </c>
      <c r="I658" s="16">
        <v>3.84</v>
      </c>
      <c r="J658" s="16">
        <v>27</v>
      </c>
      <c r="K658" s="16">
        <v>7</v>
      </c>
      <c r="L658" s="17">
        <v>29.9</v>
      </c>
      <c r="M658" s="17">
        <v>56.7</v>
      </c>
      <c r="N658" s="19">
        <v>1009.5</v>
      </c>
      <c r="O658" s="17">
        <v>721</v>
      </c>
      <c r="P658" s="16">
        <v>5.0599999999999996</v>
      </c>
      <c r="Q658" s="16">
        <v>54.57</v>
      </c>
      <c r="R658" s="18">
        <v>0</v>
      </c>
      <c r="S658">
        <v>1</v>
      </c>
    </row>
    <row r="659" spans="1:19">
      <c r="A659" s="1">
        <v>21</v>
      </c>
      <c r="B659" s="2">
        <v>0.58333333333333304</v>
      </c>
      <c r="C659" s="17">
        <v>26.1</v>
      </c>
      <c r="D659" s="16">
        <v>21.85</v>
      </c>
      <c r="E659" s="16">
        <v>0.1</v>
      </c>
      <c r="F659" s="16">
        <v>2.16</v>
      </c>
      <c r="G659" s="16">
        <v>1.79</v>
      </c>
      <c r="H659" s="16">
        <v>3.95</v>
      </c>
      <c r="I659" s="16">
        <v>3.62</v>
      </c>
      <c r="J659" s="16">
        <v>29</v>
      </c>
      <c r="K659" s="16">
        <v>8</v>
      </c>
      <c r="L659" s="17">
        <v>29.8</v>
      </c>
      <c r="M659" s="17">
        <v>59.8</v>
      </c>
      <c r="N659" s="19">
        <v>1009.1</v>
      </c>
      <c r="O659" s="17">
        <v>326</v>
      </c>
      <c r="P659" s="16">
        <v>4.22</v>
      </c>
      <c r="Q659" s="16">
        <v>59.05</v>
      </c>
      <c r="R659" s="18">
        <v>0</v>
      </c>
      <c r="S659">
        <v>1</v>
      </c>
    </row>
    <row r="660" spans="1:19">
      <c r="A660" s="1">
        <v>21</v>
      </c>
      <c r="B660" s="2">
        <v>0.625</v>
      </c>
      <c r="C660" s="17">
        <v>26.3</v>
      </c>
      <c r="D660" s="16">
        <v>21.12</v>
      </c>
      <c r="E660" s="16">
        <v>0.1</v>
      </c>
      <c r="F660" s="16">
        <v>2.12</v>
      </c>
      <c r="G660" s="16">
        <v>1.77</v>
      </c>
      <c r="H660" s="16">
        <v>3.89</v>
      </c>
      <c r="I660" s="16">
        <v>3.69</v>
      </c>
      <c r="J660" s="16">
        <v>26</v>
      </c>
      <c r="K660" s="16">
        <v>9</v>
      </c>
      <c r="L660" s="17">
        <v>29.5</v>
      </c>
      <c r="M660" s="17">
        <v>62</v>
      </c>
      <c r="N660" s="19">
        <v>1008.7</v>
      </c>
      <c r="O660" s="17">
        <v>237</v>
      </c>
      <c r="P660" s="16">
        <v>4</v>
      </c>
      <c r="Q660" s="16">
        <v>68.67</v>
      </c>
      <c r="R660" s="18">
        <v>0</v>
      </c>
      <c r="S660">
        <v>1</v>
      </c>
    </row>
    <row r="661" spans="1:19">
      <c r="A661" s="1">
        <v>21</v>
      </c>
      <c r="B661" s="2">
        <v>0.66666666666666696</v>
      </c>
      <c r="C661" s="17">
        <v>26.1</v>
      </c>
      <c r="D661" s="16">
        <v>20.100000000000001</v>
      </c>
      <c r="E661" s="16">
        <v>0.11</v>
      </c>
      <c r="F661" s="16">
        <v>2.27</v>
      </c>
      <c r="G661" s="16">
        <v>1.97</v>
      </c>
      <c r="H661" s="16">
        <v>4.24</v>
      </c>
      <c r="I661" s="16">
        <v>3.72</v>
      </c>
      <c r="J661" s="16">
        <v>29</v>
      </c>
      <c r="K661" s="16">
        <v>10</v>
      </c>
      <c r="L661" s="17">
        <v>29.1</v>
      </c>
      <c r="M661" s="17">
        <v>64.900000000000006</v>
      </c>
      <c r="N661" s="19">
        <v>1008.4</v>
      </c>
      <c r="O661" s="17">
        <v>357</v>
      </c>
      <c r="P661" s="16">
        <v>4.03</v>
      </c>
      <c r="Q661" s="16">
        <v>55.96</v>
      </c>
      <c r="R661" s="18">
        <v>0</v>
      </c>
      <c r="S661">
        <v>1</v>
      </c>
    </row>
    <row r="662" spans="1:19">
      <c r="A662" s="1">
        <v>21</v>
      </c>
      <c r="B662" s="2">
        <v>0.70833333333333304</v>
      </c>
      <c r="C662" s="17">
        <v>26.4</v>
      </c>
      <c r="D662" s="16">
        <v>20.34</v>
      </c>
      <c r="E662" s="16">
        <v>0.12</v>
      </c>
      <c r="F662" s="16">
        <v>2.09</v>
      </c>
      <c r="G662" s="16">
        <v>1.95</v>
      </c>
      <c r="H662" s="16">
        <v>4.04</v>
      </c>
      <c r="I662" s="16">
        <v>3.92</v>
      </c>
      <c r="J662" s="16">
        <v>29</v>
      </c>
      <c r="K662" s="16">
        <v>12</v>
      </c>
      <c r="L662" s="17">
        <v>28.6</v>
      </c>
      <c r="M662" s="17">
        <v>66.3</v>
      </c>
      <c r="N662" s="19">
        <v>1008.3</v>
      </c>
      <c r="O662" s="17">
        <v>166</v>
      </c>
      <c r="P662" s="16">
        <v>3.81</v>
      </c>
      <c r="Q662" s="16">
        <v>45.72</v>
      </c>
      <c r="R662" s="18">
        <v>0</v>
      </c>
      <c r="S662">
        <v>1</v>
      </c>
    </row>
    <row r="663" spans="1:19">
      <c r="A663" s="1">
        <v>21</v>
      </c>
      <c r="B663" s="2">
        <v>0.75</v>
      </c>
      <c r="C663" s="17">
        <v>26.3</v>
      </c>
      <c r="D663" s="16">
        <v>19.989999999999998</v>
      </c>
      <c r="E663" s="16">
        <v>0.18</v>
      </c>
      <c r="F663" s="16">
        <v>2.34</v>
      </c>
      <c r="G663" s="16">
        <v>3.34</v>
      </c>
      <c r="H663" s="16">
        <v>5.68</v>
      </c>
      <c r="I663" s="16">
        <v>3.81</v>
      </c>
      <c r="J663" s="16">
        <v>34</v>
      </c>
      <c r="K663" s="16">
        <v>12</v>
      </c>
      <c r="L663" s="17">
        <v>27.7</v>
      </c>
      <c r="M663" s="17">
        <v>68.3</v>
      </c>
      <c r="N663" s="19">
        <v>1008.7</v>
      </c>
      <c r="O663" s="17">
        <v>21</v>
      </c>
      <c r="P663" s="16">
        <v>3.46</v>
      </c>
      <c r="Q663" s="16">
        <v>43.02</v>
      </c>
      <c r="R663" s="18">
        <v>0</v>
      </c>
      <c r="S663">
        <v>1</v>
      </c>
    </row>
    <row r="664" spans="1:19">
      <c r="A664" s="1">
        <v>21</v>
      </c>
      <c r="B664" s="2">
        <v>0.79166666666666696</v>
      </c>
      <c r="C664" s="17">
        <v>26.3</v>
      </c>
      <c r="D664" s="16">
        <v>18.23</v>
      </c>
      <c r="E664" s="16">
        <v>0.11</v>
      </c>
      <c r="F664" s="16">
        <v>1.58</v>
      </c>
      <c r="G664" s="16">
        <v>4.5</v>
      </c>
      <c r="H664" s="16">
        <v>6.08</v>
      </c>
      <c r="I664" s="16">
        <v>3.97</v>
      </c>
      <c r="J664" s="16">
        <v>28</v>
      </c>
      <c r="K664" s="16">
        <v>13</v>
      </c>
      <c r="L664" s="17">
        <v>27.3</v>
      </c>
      <c r="M664" s="17">
        <v>68.8</v>
      </c>
      <c r="N664" s="19">
        <v>1009.4</v>
      </c>
      <c r="O664" s="17">
        <v>2</v>
      </c>
      <c r="P664" s="16">
        <v>3.33</v>
      </c>
      <c r="Q664" s="16">
        <v>39.75</v>
      </c>
      <c r="R664" s="18">
        <v>0</v>
      </c>
      <c r="S664">
        <v>1</v>
      </c>
    </row>
    <row r="665" spans="1:19">
      <c r="A665" s="1">
        <v>21</v>
      </c>
      <c r="B665" s="2">
        <v>0.83333333333333304</v>
      </c>
      <c r="C665" s="17">
        <v>26.4</v>
      </c>
      <c r="D665" s="16">
        <v>19.07</v>
      </c>
      <c r="E665" s="16">
        <v>0.1</v>
      </c>
      <c r="F665" s="16">
        <v>1.71</v>
      </c>
      <c r="G665" s="16">
        <v>4.91</v>
      </c>
      <c r="H665" s="16">
        <v>6.62</v>
      </c>
      <c r="I665" s="16">
        <v>4.29</v>
      </c>
      <c r="J665" s="16">
        <v>31</v>
      </c>
      <c r="K665" s="16">
        <v>14</v>
      </c>
      <c r="L665" s="17">
        <v>27.2</v>
      </c>
      <c r="M665" s="17">
        <v>71</v>
      </c>
      <c r="N665" s="19">
        <v>1010.1</v>
      </c>
      <c r="O665" s="17">
        <v>3</v>
      </c>
      <c r="P665" s="16">
        <v>2.98</v>
      </c>
      <c r="Q665" s="16">
        <v>40.03</v>
      </c>
      <c r="R665" s="18">
        <v>0</v>
      </c>
      <c r="S665">
        <v>1</v>
      </c>
    </row>
    <row r="666" spans="1:19">
      <c r="A666" s="1">
        <v>21</v>
      </c>
      <c r="B666" s="2">
        <v>0.875</v>
      </c>
      <c r="C666" s="17">
        <v>26.5</v>
      </c>
      <c r="D666" s="16">
        <v>21.45</v>
      </c>
      <c r="E666" s="16">
        <v>0.08</v>
      </c>
      <c r="F666" s="16">
        <v>1.21</v>
      </c>
      <c r="G666" s="16">
        <v>2.61</v>
      </c>
      <c r="H666" s="16">
        <v>3.82</v>
      </c>
      <c r="I666" s="16">
        <v>3.69</v>
      </c>
      <c r="J666" s="16">
        <v>31</v>
      </c>
      <c r="K666" s="16">
        <v>8</v>
      </c>
      <c r="L666" s="17">
        <v>27.1</v>
      </c>
      <c r="M666" s="17">
        <v>70.900000000000006</v>
      </c>
      <c r="N666" s="19">
        <v>1010.7</v>
      </c>
      <c r="O666" s="17">
        <v>3</v>
      </c>
      <c r="P666" s="16">
        <v>3.26</v>
      </c>
      <c r="Q666" s="16">
        <v>41.68</v>
      </c>
      <c r="R666" s="18">
        <v>0</v>
      </c>
      <c r="S666">
        <v>1</v>
      </c>
    </row>
    <row r="667" spans="1:19">
      <c r="A667" s="1">
        <v>21</v>
      </c>
      <c r="B667" s="2">
        <v>0.91666666666666696</v>
      </c>
      <c r="C667" s="17">
        <v>26.5</v>
      </c>
      <c r="D667" s="16">
        <v>21.59</v>
      </c>
      <c r="E667" s="16">
        <v>7.0000000000000007E-2</v>
      </c>
      <c r="F667" s="16">
        <v>1.05</v>
      </c>
      <c r="G667" s="16">
        <v>1.94</v>
      </c>
      <c r="H667" s="16">
        <v>2.99</v>
      </c>
      <c r="I667" s="16">
        <v>3.53</v>
      </c>
      <c r="J667" s="16">
        <v>32</v>
      </c>
      <c r="K667" s="16">
        <v>10</v>
      </c>
      <c r="L667" s="17">
        <v>26.9</v>
      </c>
      <c r="M667" s="17">
        <v>71.3</v>
      </c>
      <c r="N667" s="19">
        <v>1010.8</v>
      </c>
      <c r="O667" s="17">
        <v>3</v>
      </c>
      <c r="P667" s="16">
        <v>2.9</v>
      </c>
      <c r="Q667" s="16">
        <v>42.95</v>
      </c>
      <c r="R667" s="18">
        <v>0</v>
      </c>
      <c r="S667">
        <v>1</v>
      </c>
    </row>
    <row r="668" spans="1:19">
      <c r="A668" s="1">
        <v>21</v>
      </c>
      <c r="B668" s="2">
        <v>0.95833333333333304</v>
      </c>
      <c r="C668" s="17">
        <v>26.5</v>
      </c>
      <c r="D668" s="16">
        <v>21.96</v>
      </c>
      <c r="E668" s="16">
        <v>7.0000000000000007E-2</v>
      </c>
      <c r="F668" s="16">
        <v>1.07</v>
      </c>
      <c r="G668" s="16">
        <v>1.31</v>
      </c>
      <c r="H668" s="16">
        <v>2.38</v>
      </c>
      <c r="I668" s="16">
        <v>3.35</v>
      </c>
      <c r="J668" s="16">
        <v>29</v>
      </c>
      <c r="K668" s="16">
        <v>9</v>
      </c>
      <c r="L668" s="17">
        <v>26.8</v>
      </c>
      <c r="M668" s="17">
        <v>72.400000000000006</v>
      </c>
      <c r="N668" s="19">
        <v>1010.4</v>
      </c>
      <c r="O668" s="17">
        <v>3</v>
      </c>
      <c r="P668" s="16">
        <v>3.08</v>
      </c>
      <c r="Q668" s="16">
        <v>44.65</v>
      </c>
      <c r="R668" s="18">
        <v>0</v>
      </c>
      <c r="S668">
        <v>1</v>
      </c>
    </row>
    <row r="670" spans="1:19">
      <c r="A670" s="163" t="s">
        <v>39</v>
      </c>
      <c r="B670" s="164"/>
      <c r="C670" s="17">
        <v>0</v>
      </c>
      <c r="D670" s="17">
        <v>0</v>
      </c>
      <c r="E670" s="17">
        <v>0</v>
      </c>
      <c r="F670" s="17">
        <v>0</v>
      </c>
      <c r="G670" s="17">
        <v>0</v>
      </c>
      <c r="H670" s="17">
        <v>0</v>
      </c>
      <c r="I670" s="17">
        <v>0</v>
      </c>
      <c r="J670" s="17">
        <v>0</v>
      </c>
      <c r="K670" s="17">
        <v>0</v>
      </c>
      <c r="L670" s="17">
        <v>0</v>
      </c>
      <c r="M670" s="17">
        <v>0</v>
      </c>
      <c r="N670" s="17">
        <v>0</v>
      </c>
      <c r="O670" s="17">
        <v>0</v>
      </c>
      <c r="P670" s="17">
        <v>0</v>
      </c>
      <c r="Q670" s="17">
        <v>0</v>
      </c>
      <c r="R670" s="17">
        <v>0</v>
      </c>
    </row>
    <row r="671" spans="1:19">
      <c r="A671" s="159" t="s">
        <v>2</v>
      </c>
      <c r="B671" s="160"/>
      <c r="C671" s="17">
        <v>0</v>
      </c>
      <c r="D671" s="17">
        <v>0</v>
      </c>
      <c r="E671" s="17">
        <v>0</v>
      </c>
      <c r="F671" s="17">
        <v>0</v>
      </c>
      <c r="G671" s="17">
        <v>0</v>
      </c>
      <c r="H671" s="17">
        <v>0</v>
      </c>
      <c r="I671" s="17">
        <v>0</v>
      </c>
      <c r="J671" s="17">
        <v>0</v>
      </c>
      <c r="K671" s="17">
        <v>0</v>
      </c>
      <c r="L671" s="17">
        <v>0</v>
      </c>
      <c r="M671" s="17">
        <v>0</v>
      </c>
      <c r="N671" s="17">
        <v>0</v>
      </c>
      <c r="O671" s="17">
        <v>0</v>
      </c>
      <c r="P671" s="17">
        <v>0</v>
      </c>
      <c r="Q671" s="17">
        <v>0</v>
      </c>
      <c r="R671" s="17">
        <v>0</v>
      </c>
    </row>
    <row r="672" spans="1:19">
      <c r="A672" s="153" t="s">
        <v>3</v>
      </c>
      <c r="B672" s="154"/>
      <c r="C672" s="17">
        <v>0</v>
      </c>
      <c r="D672" s="17">
        <v>0</v>
      </c>
      <c r="E672" s="17">
        <v>0</v>
      </c>
      <c r="F672" s="17">
        <v>0</v>
      </c>
      <c r="G672" s="17">
        <v>0</v>
      </c>
      <c r="H672" s="17">
        <v>0</v>
      </c>
      <c r="I672" s="17">
        <v>0</v>
      </c>
      <c r="J672" s="17">
        <v>0</v>
      </c>
      <c r="K672" s="17">
        <v>0</v>
      </c>
      <c r="L672" s="17">
        <v>0</v>
      </c>
      <c r="M672" s="17">
        <v>0</v>
      </c>
      <c r="N672" s="17">
        <v>0</v>
      </c>
      <c r="O672" s="17">
        <v>0</v>
      </c>
      <c r="P672" s="17">
        <v>0</v>
      </c>
      <c r="Q672" s="17">
        <v>0</v>
      </c>
      <c r="R672" s="17">
        <v>0</v>
      </c>
    </row>
    <row r="673" spans="1:19">
      <c r="A673" s="161" t="s">
        <v>4</v>
      </c>
      <c r="B673" s="162"/>
      <c r="C673" s="17">
        <v>0</v>
      </c>
      <c r="D673" s="17">
        <v>0</v>
      </c>
      <c r="E673" s="17">
        <v>0</v>
      </c>
      <c r="F673" s="17">
        <v>0</v>
      </c>
      <c r="G673" s="17">
        <v>0</v>
      </c>
      <c r="H673" s="17">
        <v>0</v>
      </c>
      <c r="I673" s="17">
        <v>0</v>
      </c>
      <c r="J673" s="17">
        <v>0</v>
      </c>
      <c r="K673" s="17">
        <v>0</v>
      </c>
      <c r="L673" s="17">
        <v>0</v>
      </c>
      <c r="M673" s="17">
        <v>0</v>
      </c>
      <c r="N673" s="17">
        <v>0</v>
      </c>
      <c r="O673" s="17">
        <v>0</v>
      </c>
      <c r="P673" s="17">
        <v>0</v>
      </c>
      <c r="Q673" s="17">
        <v>0</v>
      </c>
      <c r="R673" s="17">
        <v>0</v>
      </c>
    </row>
    <row r="674" spans="1:19">
      <c r="A674" s="155" t="s">
        <v>27</v>
      </c>
      <c r="B674" s="156"/>
      <c r="C674" s="20">
        <f t="shared" ref="C674:R674" si="20">24-C670-C671-C672-C673</f>
        <v>24</v>
      </c>
      <c r="D674" s="20">
        <f t="shared" si="20"/>
        <v>24</v>
      </c>
      <c r="E674" s="20">
        <f t="shared" si="20"/>
        <v>24</v>
      </c>
      <c r="F674" s="20">
        <f t="shared" si="20"/>
        <v>24</v>
      </c>
      <c r="G674" s="20">
        <f t="shared" si="20"/>
        <v>24</v>
      </c>
      <c r="H674" s="20">
        <f t="shared" si="20"/>
        <v>24</v>
      </c>
      <c r="I674" s="20">
        <f t="shared" si="20"/>
        <v>24</v>
      </c>
      <c r="J674" s="20">
        <f t="shared" si="20"/>
        <v>24</v>
      </c>
      <c r="K674" s="20">
        <f t="shared" si="20"/>
        <v>24</v>
      </c>
      <c r="L674" s="20">
        <f t="shared" si="20"/>
        <v>24</v>
      </c>
      <c r="M674" s="20">
        <f t="shared" si="20"/>
        <v>24</v>
      </c>
      <c r="N674" s="20">
        <f t="shared" si="20"/>
        <v>24</v>
      </c>
      <c r="O674" s="20">
        <f t="shared" si="20"/>
        <v>24</v>
      </c>
      <c r="P674" s="20">
        <f t="shared" si="20"/>
        <v>24</v>
      </c>
      <c r="Q674" s="20">
        <f t="shared" si="20"/>
        <v>24</v>
      </c>
      <c r="R674" s="20">
        <f t="shared" si="20"/>
        <v>24</v>
      </c>
    </row>
    <row r="675" spans="1:19">
      <c r="A675" s="157" t="s">
        <v>28</v>
      </c>
      <c r="B675" s="158"/>
      <c r="C675" s="21">
        <f>C674/(SUM(S645:S668))</f>
        <v>1</v>
      </c>
      <c r="D675" s="21">
        <f>D674/(SUM(S645:S668))</f>
        <v>1</v>
      </c>
      <c r="E675" s="21">
        <f>E674/(SUM(S645:S668))</f>
        <v>1</v>
      </c>
      <c r="F675" s="21">
        <f>F674/(SUM(S645:S668))</f>
        <v>1</v>
      </c>
      <c r="G675" s="21">
        <f>G674/(SUM(S645:S668))</f>
        <v>1</v>
      </c>
      <c r="H675" s="21">
        <f>H674/(SUM(S645:S668))</f>
        <v>1</v>
      </c>
      <c r="I675" s="21">
        <f>I674/(SUM(S645:S668))</f>
        <v>1</v>
      </c>
      <c r="J675" s="21">
        <f>J674/(SUM(S645:S668))</f>
        <v>1</v>
      </c>
      <c r="K675" s="21">
        <f>K674/(SUM(S645:S668))</f>
        <v>1</v>
      </c>
      <c r="L675" s="21">
        <f>L674/(SUM(S645:S668))</f>
        <v>1</v>
      </c>
      <c r="M675" s="21">
        <f>M674/(SUM(S645:S668))</f>
        <v>1</v>
      </c>
      <c r="N675" s="21">
        <f>N674/(SUM(S645:S668))</f>
        <v>1</v>
      </c>
      <c r="O675" s="21">
        <f>O674/(SUM(S645:S668))</f>
        <v>1</v>
      </c>
      <c r="P675" s="21">
        <f>P674/(SUM(S645:S668))</f>
        <v>1</v>
      </c>
      <c r="Q675" s="21">
        <f>Q674/(SUM(S645:S668))</f>
        <v>1</v>
      </c>
      <c r="R675" s="21">
        <f>R674/(SUM(S645:S668))</f>
        <v>1</v>
      </c>
    </row>
    <row r="677" spans="1:19">
      <c r="A677" s="1">
        <v>22</v>
      </c>
      <c r="B677" s="2">
        <v>0</v>
      </c>
      <c r="C677" s="17">
        <v>26.5</v>
      </c>
      <c r="D677" s="16">
        <v>24.77</v>
      </c>
      <c r="E677" s="16">
        <v>7.0000000000000007E-2</v>
      </c>
      <c r="F677" s="16">
        <v>1.08</v>
      </c>
      <c r="G677" s="16">
        <v>1.19</v>
      </c>
      <c r="H677" s="16">
        <v>2.27</v>
      </c>
      <c r="I677" s="16">
        <v>3.26</v>
      </c>
      <c r="J677" s="16">
        <v>33</v>
      </c>
      <c r="K677" s="16">
        <v>15</v>
      </c>
      <c r="L677" s="17">
        <v>26.8</v>
      </c>
      <c r="M677" s="17">
        <v>71.5</v>
      </c>
      <c r="N677" s="19">
        <v>1009.8</v>
      </c>
      <c r="O677" s="17">
        <v>3</v>
      </c>
      <c r="P677" s="17">
        <v>3.2</v>
      </c>
      <c r="Q677" s="16">
        <v>52.7</v>
      </c>
      <c r="R677" s="18">
        <v>0</v>
      </c>
      <c r="S677">
        <v>1</v>
      </c>
    </row>
    <row r="678" spans="1:19">
      <c r="A678" s="1">
        <v>22</v>
      </c>
      <c r="B678" s="2">
        <v>4.1666666666666664E-2</v>
      </c>
      <c r="C678" s="17">
        <v>26.6</v>
      </c>
      <c r="D678" s="16">
        <v>22.54</v>
      </c>
      <c r="E678" s="16">
        <v>0.13</v>
      </c>
      <c r="F678" s="16">
        <v>1.32</v>
      </c>
      <c r="G678" s="16">
        <v>1.0900000000000001</v>
      </c>
      <c r="H678" s="16">
        <v>2.42</v>
      </c>
      <c r="I678" s="16">
        <v>2.87</v>
      </c>
      <c r="J678" s="16">
        <v>28</v>
      </c>
      <c r="K678" s="16">
        <v>12</v>
      </c>
      <c r="L678" s="17">
        <v>26.6</v>
      </c>
      <c r="M678" s="17">
        <v>70.900000000000006</v>
      </c>
      <c r="N678" s="19">
        <v>1009.3</v>
      </c>
      <c r="O678" s="17">
        <v>2</v>
      </c>
      <c r="P678" s="17">
        <v>3.11</v>
      </c>
      <c r="Q678" s="16">
        <v>62.09</v>
      </c>
      <c r="R678" s="18">
        <v>0</v>
      </c>
      <c r="S678">
        <v>1</v>
      </c>
    </row>
    <row r="679" spans="1:19">
      <c r="A679" s="1">
        <v>22</v>
      </c>
      <c r="B679" s="2">
        <v>8.3333333333333301E-2</v>
      </c>
      <c r="C679" s="17">
        <v>26.5</v>
      </c>
      <c r="D679" s="16">
        <v>22.91</v>
      </c>
      <c r="E679" s="16">
        <v>0.13</v>
      </c>
      <c r="F679" s="16">
        <v>1.29</v>
      </c>
      <c r="G679" s="16">
        <v>0.71</v>
      </c>
      <c r="H679" s="16">
        <v>2</v>
      </c>
      <c r="I679" s="16">
        <v>2.9</v>
      </c>
      <c r="J679" s="16">
        <v>23</v>
      </c>
      <c r="K679" s="16">
        <v>15</v>
      </c>
      <c r="L679" s="17">
        <v>26.5</v>
      </c>
      <c r="M679" s="17">
        <v>72.599999999999994</v>
      </c>
      <c r="N679" s="19">
        <v>1008.9</v>
      </c>
      <c r="O679" s="17">
        <v>3</v>
      </c>
      <c r="P679" s="17">
        <v>3.01</v>
      </c>
      <c r="Q679" s="16">
        <v>55.19</v>
      </c>
      <c r="R679" s="18">
        <v>0</v>
      </c>
      <c r="S679">
        <v>1</v>
      </c>
    </row>
    <row r="680" spans="1:19">
      <c r="A680" s="1">
        <v>22</v>
      </c>
      <c r="B680" s="2">
        <v>0.125</v>
      </c>
      <c r="C680" s="17">
        <v>26.5</v>
      </c>
      <c r="D680" s="16">
        <v>23.62</v>
      </c>
      <c r="E680" s="16">
        <v>0.13</v>
      </c>
      <c r="F680" s="16">
        <v>1.1399999999999999</v>
      </c>
      <c r="G680" s="16">
        <v>0.53</v>
      </c>
      <c r="H680" s="16">
        <v>1.67</v>
      </c>
      <c r="I680" s="16">
        <v>2.97</v>
      </c>
      <c r="J680" s="16">
        <v>30</v>
      </c>
      <c r="K680" s="16">
        <v>10</v>
      </c>
      <c r="L680" s="17">
        <v>26.5</v>
      </c>
      <c r="M680" s="17">
        <v>71.3</v>
      </c>
      <c r="N680" s="19">
        <v>1008.4</v>
      </c>
      <c r="O680" s="17">
        <v>2</v>
      </c>
      <c r="P680" s="17">
        <v>2.84</v>
      </c>
      <c r="Q680" s="16">
        <v>66.12</v>
      </c>
      <c r="R680" s="18">
        <v>0</v>
      </c>
      <c r="S680">
        <v>1</v>
      </c>
    </row>
    <row r="681" spans="1:19">
      <c r="A681" s="1">
        <v>22</v>
      </c>
      <c r="B681" s="2">
        <v>0.16666666666666699</v>
      </c>
      <c r="C681" s="17">
        <v>26.5</v>
      </c>
      <c r="D681" s="16">
        <v>23.73</v>
      </c>
      <c r="E681" s="16">
        <v>0.12</v>
      </c>
      <c r="F681" s="16">
        <v>1.08</v>
      </c>
      <c r="G681" s="16">
        <v>0.7</v>
      </c>
      <c r="H681" s="16">
        <v>1.78</v>
      </c>
      <c r="I681" s="16">
        <v>2.79</v>
      </c>
      <c r="J681" s="16">
        <v>27</v>
      </c>
      <c r="K681" s="16">
        <v>9</v>
      </c>
      <c r="L681" s="17">
        <v>26.5</v>
      </c>
      <c r="M681" s="17">
        <v>70.5</v>
      </c>
      <c r="N681" s="19">
        <v>1008.5</v>
      </c>
      <c r="O681" s="17">
        <v>3</v>
      </c>
      <c r="P681" s="17">
        <v>2.87</v>
      </c>
      <c r="Q681" s="16">
        <v>69.959999999999994</v>
      </c>
      <c r="R681" s="18">
        <v>0</v>
      </c>
      <c r="S681">
        <v>1</v>
      </c>
    </row>
    <row r="682" spans="1:19">
      <c r="A682" s="1">
        <v>22</v>
      </c>
      <c r="B682" s="2">
        <v>0.20833333333333301</v>
      </c>
      <c r="C682" s="17">
        <v>26.5</v>
      </c>
      <c r="D682" s="16">
        <v>23.88</v>
      </c>
      <c r="E682" s="16">
        <v>0.13</v>
      </c>
      <c r="F682" s="16">
        <v>1.1399999999999999</v>
      </c>
      <c r="G682" s="16">
        <v>0.86</v>
      </c>
      <c r="H682" s="16">
        <v>2</v>
      </c>
      <c r="I682" s="16">
        <v>3.28</v>
      </c>
      <c r="J682" s="16">
        <v>28</v>
      </c>
      <c r="K682" s="16">
        <v>12</v>
      </c>
      <c r="L682" s="17">
        <v>26.4</v>
      </c>
      <c r="M682" s="17">
        <v>70.3</v>
      </c>
      <c r="N682" s="19">
        <v>1009</v>
      </c>
      <c r="O682" s="17">
        <v>2</v>
      </c>
      <c r="P682" s="17">
        <v>2.52</v>
      </c>
      <c r="Q682" s="16">
        <v>70.069999999999993</v>
      </c>
      <c r="R682" s="18">
        <v>0</v>
      </c>
      <c r="S682">
        <v>1</v>
      </c>
    </row>
    <row r="683" spans="1:19">
      <c r="A683" s="1">
        <v>22</v>
      </c>
      <c r="B683" s="2">
        <v>0.25</v>
      </c>
      <c r="C683" s="17">
        <v>26.6</v>
      </c>
      <c r="D683" s="16">
        <v>21.97</v>
      </c>
      <c r="E683" s="16">
        <v>0.2</v>
      </c>
      <c r="F683" s="16">
        <v>1.1399999999999999</v>
      </c>
      <c r="G683" s="16">
        <v>2.42</v>
      </c>
      <c r="H683" s="16">
        <v>3.56</v>
      </c>
      <c r="I683" s="16">
        <v>3.38</v>
      </c>
      <c r="J683" s="16">
        <v>29</v>
      </c>
      <c r="K683" s="16">
        <v>12</v>
      </c>
      <c r="L683" s="17">
        <v>26.4</v>
      </c>
      <c r="M683" s="17">
        <v>70.400000000000006</v>
      </c>
      <c r="N683" s="19">
        <v>1009.2</v>
      </c>
      <c r="O683" s="17">
        <v>18</v>
      </c>
      <c r="P683" s="17">
        <v>2.29</v>
      </c>
      <c r="Q683" s="16">
        <v>72.41</v>
      </c>
      <c r="R683" s="18">
        <v>0</v>
      </c>
      <c r="S683">
        <v>1</v>
      </c>
    </row>
    <row r="684" spans="1:19">
      <c r="A684" s="1">
        <v>22</v>
      </c>
      <c r="B684" s="2">
        <v>0.29166666666666702</v>
      </c>
      <c r="C684" s="17">
        <v>26.4</v>
      </c>
      <c r="D684" s="16">
        <v>21.28</v>
      </c>
      <c r="E684" s="16">
        <v>0.27</v>
      </c>
      <c r="F684" s="16">
        <v>1.94</v>
      </c>
      <c r="G684" s="16">
        <v>4.0199999999999996</v>
      </c>
      <c r="H684" s="16">
        <v>5.96</v>
      </c>
      <c r="I684" s="16">
        <v>3.09</v>
      </c>
      <c r="J684" s="16">
        <v>28</v>
      </c>
      <c r="K684" s="16">
        <v>19</v>
      </c>
      <c r="L684" s="17">
        <v>27.2</v>
      </c>
      <c r="M684" s="17">
        <v>67.3</v>
      </c>
      <c r="N684" s="19">
        <v>1009.8</v>
      </c>
      <c r="O684" s="17">
        <v>108</v>
      </c>
      <c r="P684" s="17">
        <v>2.56</v>
      </c>
      <c r="Q684" s="16">
        <v>76.3</v>
      </c>
      <c r="R684" s="18">
        <v>0</v>
      </c>
      <c r="S684">
        <v>1</v>
      </c>
    </row>
    <row r="685" spans="1:19">
      <c r="A685" s="1">
        <v>22</v>
      </c>
      <c r="B685" s="2">
        <v>0.33333333333333298</v>
      </c>
      <c r="C685" s="17">
        <v>26.2</v>
      </c>
      <c r="D685" s="16">
        <v>22.1</v>
      </c>
      <c r="E685" s="16">
        <v>0.33</v>
      </c>
      <c r="F685" s="16">
        <v>2.75</v>
      </c>
      <c r="G685" s="16">
        <v>4.1500000000000004</v>
      </c>
      <c r="H685" s="16">
        <v>6.89</v>
      </c>
      <c r="I685" s="16">
        <v>3.38</v>
      </c>
      <c r="J685" s="16">
        <v>36</v>
      </c>
      <c r="K685" s="16">
        <v>15</v>
      </c>
      <c r="L685" s="17">
        <v>27.9</v>
      </c>
      <c r="M685" s="17">
        <v>63.6</v>
      </c>
      <c r="N685" s="19">
        <v>1010.6</v>
      </c>
      <c r="O685" s="17">
        <v>237</v>
      </c>
      <c r="P685" s="16">
        <v>3.61</v>
      </c>
      <c r="Q685" s="16">
        <v>83.12</v>
      </c>
      <c r="R685" s="18">
        <v>0</v>
      </c>
      <c r="S685">
        <v>1</v>
      </c>
    </row>
    <row r="686" spans="1:19">
      <c r="A686" s="1">
        <v>22</v>
      </c>
      <c r="B686" s="2">
        <v>0.375</v>
      </c>
      <c r="C686" s="17">
        <v>26.1</v>
      </c>
      <c r="D686" s="16">
        <v>24.2</v>
      </c>
      <c r="E686" s="16">
        <v>0.26</v>
      </c>
      <c r="F686" s="16">
        <v>2.2999999999999998</v>
      </c>
      <c r="G686" s="16">
        <v>2.79</v>
      </c>
      <c r="H686" s="16">
        <v>5.09</v>
      </c>
      <c r="I686" s="16">
        <v>3.39</v>
      </c>
      <c r="J686" s="16">
        <v>30</v>
      </c>
      <c r="K686" s="16">
        <v>13</v>
      </c>
      <c r="L686" s="17">
        <v>28.7</v>
      </c>
      <c r="M686" s="17">
        <v>59.1</v>
      </c>
      <c r="N686" s="19">
        <v>1010.9</v>
      </c>
      <c r="O686" s="17">
        <v>522</v>
      </c>
      <c r="P686" s="16">
        <v>4.3600000000000003</v>
      </c>
      <c r="Q686" s="16">
        <v>75.290000000000006</v>
      </c>
      <c r="R686" s="18">
        <v>0</v>
      </c>
      <c r="S686">
        <v>1</v>
      </c>
    </row>
    <row r="687" spans="1:19">
      <c r="A687" s="1">
        <v>22</v>
      </c>
      <c r="B687" s="2">
        <v>0.41666666666666702</v>
      </c>
      <c r="C687" s="17">
        <v>26.2</v>
      </c>
      <c r="D687" s="16">
        <v>24.93</v>
      </c>
      <c r="E687" s="16">
        <v>0.24</v>
      </c>
      <c r="F687" s="16">
        <v>2.0699999999999998</v>
      </c>
      <c r="G687" s="16">
        <v>1.96</v>
      </c>
      <c r="H687" s="16">
        <v>4.03</v>
      </c>
      <c r="I687" s="16">
        <v>3.55</v>
      </c>
      <c r="J687" s="16">
        <v>25</v>
      </c>
      <c r="K687" s="16">
        <v>10</v>
      </c>
      <c r="L687" s="17">
        <v>29.3</v>
      </c>
      <c r="M687" s="17">
        <v>56.6</v>
      </c>
      <c r="N687" s="19">
        <v>1010.9</v>
      </c>
      <c r="O687" s="17">
        <v>783</v>
      </c>
      <c r="P687" s="16">
        <v>4.78</v>
      </c>
      <c r="Q687" s="16">
        <v>66.900000000000006</v>
      </c>
      <c r="R687" s="18">
        <v>0</v>
      </c>
      <c r="S687">
        <v>1</v>
      </c>
    </row>
    <row r="688" spans="1:19">
      <c r="A688" s="1">
        <v>22</v>
      </c>
      <c r="B688" s="2">
        <v>0.45833333333333298</v>
      </c>
      <c r="C688" s="17">
        <v>26.4</v>
      </c>
      <c r="D688" s="16">
        <v>25.09</v>
      </c>
      <c r="E688" s="16">
        <v>0.25</v>
      </c>
      <c r="F688" s="16">
        <v>1.94</v>
      </c>
      <c r="G688" s="16">
        <v>1.78</v>
      </c>
      <c r="H688" s="16">
        <v>3.72</v>
      </c>
      <c r="I688" s="16">
        <v>3.66</v>
      </c>
      <c r="J688" s="16">
        <v>31</v>
      </c>
      <c r="K688" s="16">
        <v>10</v>
      </c>
      <c r="L688" s="17">
        <v>30.1</v>
      </c>
      <c r="M688" s="17">
        <v>54.3</v>
      </c>
      <c r="N688" s="19">
        <v>1010.7</v>
      </c>
      <c r="O688" s="17">
        <v>927</v>
      </c>
      <c r="P688" s="16">
        <v>4.3600000000000003</v>
      </c>
      <c r="Q688" s="16">
        <v>57.27</v>
      </c>
      <c r="R688" s="18">
        <v>0</v>
      </c>
      <c r="S688">
        <v>1</v>
      </c>
    </row>
    <row r="689" spans="1:19">
      <c r="A689" s="1">
        <v>22</v>
      </c>
      <c r="B689" s="2">
        <v>0.5</v>
      </c>
      <c r="C689" s="17">
        <v>26.2</v>
      </c>
      <c r="D689" s="16">
        <v>25.71</v>
      </c>
      <c r="E689" s="16">
        <v>0.27</v>
      </c>
      <c r="F689" s="16">
        <v>2</v>
      </c>
      <c r="G689" s="16">
        <v>1.85</v>
      </c>
      <c r="H689" s="16">
        <v>3.85</v>
      </c>
      <c r="I689" s="16">
        <v>3.44</v>
      </c>
      <c r="J689" s="16">
        <v>28</v>
      </c>
      <c r="K689" s="16">
        <v>8</v>
      </c>
      <c r="L689" s="17">
        <v>30.1</v>
      </c>
      <c r="M689" s="17">
        <v>54.7</v>
      </c>
      <c r="N689" s="19">
        <v>1010.2</v>
      </c>
      <c r="O689" s="17">
        <v>976</v>
      </c>
      <c r="P689" s="16">
        <v>4.5599999999999996</v>
      </c>
      <c r="Q689" s="16">
        <v>56.92</v>
      </c>
      <c r="R689" s="18">
        <v>0</v>
      </c>
      <c r="S689">
        <v>1</v>
      </c>
    </row>
    <row r="690" spans="1:19">
      <c r="A690" s="1">
        <v>22</v>
      </c>
      <c r="B690" s="2">
        <v>0.54166666666666696</v>
      </c>
      <c r="C690" s="17">
        <v>26.1</v>
      </c>
      <c r="D690" s="16">
        <v>24.31</v>
      </c>
      <c r="E690" s="16">
        <v>0.28000000000000003</v>
      </c>
      <c r="F690" s="16">
        <v>2.21</v>
      </c>
      <c r="G690" s="16">
        <v>1.91</v>
      </c>
      <c r="H690" s="16">
        <v>4.12</v>
      </c>
      <c r="I690" s="16">
        <v>3.28</v>
      </c>
      <c r="J690" s="16">
        <v>28</v>
      </c>
      <c r="K690" s="16">
        <v>15</v>
      </c>
      <c r="L690" s="17">
        <v>30.2</v>
      </c>
      <c r="M690" s="17">
        <v>57.8</v>
      </c>
      <c r="N690" s="19">
        <v>1009.4</v>
      </c>
      <c r="O690" s="17">
        <v>707</v>
      </c>
      <c r="P690" s="16">
        <v>4.34</v>
      </c>
      <c r="Q690" s="16">
        <v>53.93</v>
      </c>
      <c r="R690" s="18">
        <v>0</v>
      </c>
      <c r="S690">
        <v>1</v>
      </c>
    </row>
    <row r="691" spans="1:19">
      <c r="A691" s="1">
        <v>22</v>
      </c>
      <c r="B691" s="2">
        <v>0.58333333333333304</v>
      </c>
      <c r="C691" s="17">
        <v>26</v>
      </c>
      <c r="D691" s="16">
        <v>23.93</v>
      </c>
      <c r="E691" s="16">
        <v>0.28000000000000003</v>
      </c>
      <c r="F691" s="16">
        <v>2.04</v>
      </c>
      <c r="G691" s="16">
        <v>1.99</v>
      </c>
      <c r="H691" s="16">
        <v>4.03</v>
      </c>
      <c r="I691" s="16">
        <v>3.35</v>
      </c>
      <c r="J691" s="16">
        <v>28</v>
      </c>
      <c r="K691" s="16">
        <v>15</v>
      </c>
      <c r="L691" s="17">
        <v>29.9</v>
      </c>
      <c r="M691" s="17">
        <v>59.2</v>
      </c>
      <c r="N691" s="19">
        <v>1008.6</v>
      </c>
      <c r="O691" s="17">
        <v>341</v>
      </c>
      <c r="P691" s="16">
        <v>5.0999999999999996</v>
      </c>
      <c r="Q691" s="16">
        <v>58.87</v>
      </c>
      <c r="R691" s="18">
        <v>0</v>
      </c>
      <c r="S691">
        <v>1</v>
      </c>
    </row>
    <row r="692" spans="1:19">
      <c r="A692" s="1">
        <v>22</v>
      </c>
      <c r="B692" s="2">
        <v>0.625</v>
      </c>
      <c r="C692" s="17">
        <v>26.1</v>
      </c>
      <c r="D692" s="16">
        <v>23.46</v>
      </c>
      <c r="E692" s="16">
        <v>0.28000000000000003</v>
      </c>
      <c r="F692" s="16">
        <v>1.89</v>
      </c>
      <c r="G692" s="16">
        <v>1.62</v>
      </c>
      <c r="H692" s="16">
        <v>3.5</v>
      </c>
      <c r="I692" s="16">
        <v>3.44</v>
      </c>
      <c r="J692" s="16">
        <v>23</v>
      </c>
      <c r="K692" s="16">
        <v>9</v>
      </c>
      <c r="L692" s="17">
        <v>29.6</v>
      </c>
      <c r="M692" s="17">
        <v>60.2</v>
      </c>
      <c r="N692" s="19">
        <v>1007.9</v>
      </c>
      <c r="O692" s="17">
        <v>256</v>
      </c>
      <c r="P692" s="16">
        <v>5.13</v>
      </c>
      <c r="Q692" s="16">
        <v>49.93</v>
      </c>
      <c r="R692" s="18">
        <v>0</v>
      </c>
      <c r="S692">
        <v>1</v>
      </c>
    </row>
    <row r="693" spans="1:19">
      <c r="A693" s="1">
        <v>22</v>
      </c>
      <c r="B693" s="2">
        <v>0.66666666666666696</v>
      </c>
      <c r="C693" s="17">
        <v>26.3</v>
      </c>
      <c r="D693" s="16">
        <v>22.07</v>
      </c>
      <c r="E693" s="16">
        <v>0.28000000000000003</v>
      </c>
      <c r="F693" s="16">
        <v>1.94</v>
      </c>
      <c r="G693" s="16">
        <v>1.75</v>
      </c>
      <c r="H693" s="16">
        <v>3.69</v>
      </c>
      <c r="I693" s="16">
        <v>3.37</v>
      </c>
      <c r="J693" s="16">
        <v>31</v>
      </c>
      <c r="K693" s="16">
        <v>8</v>
      </c>
      <c r="L693" s="17">
        <v>29.1</v>
      </c>
      <c r="M693" s="17">
        <v>63.7</v>
      </c>
      <c r="N693" s="19">
        <v>1007.7</v>
      </c>
      <c r="O693" s="17">
        <v>312</v>
      </c>
      <c r="P693" s="16">
        <v>4.66</v>
      </c>
      <c r="Q693" s="16">
        <v>57.62</v>
      </c>
      <c r="R693" s="18">
        <v>0</v>
      </c>
      <c r="S693">
        <v>1</v>
      </c>
    </row>
    <row r="694" spans="1:19">
      <c r="A694" s="1">
        <v>22</v>
      </c>
      <c r="B694" s="2">
        <v>0.70833333333333304</v>
      </c>
      <c r="C694" s="17">
        <v>26.3</v>
      </c>
      <c r="D694" s="16">
        <v>21.37</v>
      </c>
      <c r="E694" s="16">
        <v>0.28000000000000003</v>
      </c>
      <c r="F694" s="16">
        <v>2.04</v>
      </c>
      <c r="G694" s="16">
        <v>2.17</v>
      </c>
      <c r="H694" s="16">
        <v>4.2</v>
      </c>
      <c r="I694" s="16">
        <v>3.44</v>
      </c>
      <c r="J694" s="16">
        <v>30</v>
      </c>
      <c r="K694" s="16">
        <v>8</v>
      </c>
      <c r="L694" s="17">
        <v>28.5</v>
      </c>
      <c r="M694" s="17">
        <v>64.099999999999994</v>
      </c>
      <c r="N694" s="19">
        <v>1007.5</v>
      </c>
      <c r="O694" s="17">
        <v>150</v>
      </c>
      <c r="P694" s="16">
        <v>4.5</v>
      </c>
      <c r="Q694" s="16">
        <v>44.12</v>
      </c>
      <c r="R694" s="18">
        <v>0</v>
      </c>
      <c r="S694">
        <v>1</v>
      </c>
    </row>
    <row r="695" spans="1:19">
      <c r="A695" s="1">
        <v>22</v>
      </c>
      <c r="B695" s="2">
        <v>0.75</v>
      </c>
      <c r="C695" s="17">
        <v>26.2</v>
      </c>
      <c r="D695" s="16">
        <v>20.11</v>
      </c>
      <c r="E695" s="16">
        <v>0.35</v>
      </c>
      <c r="F695" s="16">
        <v>2.57</v>
      </c>
      <c r="G695" s="16">
        <v>4.1500000000000004</v>
      </c>
      <c r="H695" s="16">
        <v>6.72</v>
      </c>
      <c r="I695" s="16">
        <v>3.28</v>
      </c>
      <c r="J695" s="16">
        <v>37</v>
      </c>
      <c r="K695" s="16">
        <v>14</v>
      </c>
      <c r="L695" s="17">
        <v>27.6</v>
      </c>
      <c r="M695" s="17">
        <v>69.599999999999994</v>
      </c>
      <c r="N695" s="19">
        <v>1008</v>
      </c>
      <c r="O695" s="17">
        <v>21</v>
      </c>
      <c r="P695" s="16">
        <v>3.47</v>
      </c>
      <c r="Q695" s="16">
        <v>42.84</v>
      </c>
      <c r="R695" s="18">
        <v>0</v>
      </c>
      <c r="S695">
        <v>1</v>
      </c>
    </row>
    <row r="696" spans="1:19">
      <c r="A696" s="1">
        <v>22</v>
      </c>
      <c r="B696" s="2">
        <v>0.79166666666666696</v>
      </c>
      <c r="C696" s="17">
        <v>26.5</v>
      </c>
      <c r="D696" s="16">
        <v>16.739999999999998</v>
      </c>
      <c r="E696" s="16">
        <v>0.31</v>
      </c>
      <c r="F696" s="16">
        <v>1.53</v>
      </c>
      <c r="G696" s="16">
        <v>5.04</v>
      </c>
      <c r="H696" s="16">
        <v>6.57</v>
      </c>
      <c r="I696" s="16">
        <v>3.37</v>
      </c>
      <c r="J696" s="16">
        <v>30</v>
      </c>
      <c r="K696" s="16">
        <v>11</v>
      </c>
      <c r="L696" s="17">
        <v>27.3</v>
      </c>
      <c r="M696" s="17">
        <v>70.2</v>
      </c>
      <c r="N696" s="19">
        <v>1008.7</v>
      </c>
      <c r="O696" s="17">
        <v>2</v>
      </c>
      <c r="P696" s="16">
        <v>2.78</v>
      </c>
      <c r="Q696" s="16">
        <v>48.05</v>
      </c>
      <c r="R696" s="18">
        <v>0</v>
      </c>
      <c r="S696">
        <v>1</v>
      </c>
    </row>
    <row r="697" spans="1:19">
      <c r="A697" s="1">
        <v>22</v>
      </c>
      <c r="B697" s="2">
        <v>0.83333333333333304</v>
      </c>
      <c r="C697" s="17">
        <v>26.6</v>
      </c>
      <c r="D697" s="16">
        <v>16.5</v>
      </c>
      <c r="E697" s="16">
        <v>0.28999999999999998</v>
      </c>
      <c r="F697" s="16">
        <v>1.49</v>
      </c>
      <c r="G697" s="16">
        <v>4.9800000000000004</v>
      </c>
      <c r="H697" s="16">
        <v>6.47</v>
      </c>
      <c r="I697" s="16">
        <v>2.91</v>
      </c>
      <c r="J697" s="16">
        <v>36</v>
      </c>
      <c r="K697" s="16">
        <v>14</v>
      </c>
      <c r="L697" s="17">
        <v>27.2</v>
      </c>
      <c r="M697" s="17">
        <v>71.7</v>
      </c>
      <c r="N697" s="19">
        <v>1009.2</v>
      </c>
      <c r="O697" s="17">
        <v>2</v>
      </c>
      <c r="P697" s="16">
        <v>2.39</v>
      </c>
      <c r="Q697" s="16">
        <v>43.84</v>
      </c>
      <c r="R697" s="18">
        <v>0</v>
      </c>
      <c r="S697">
        <v>1</v>
      </c>
    </row>
    <row r="698" spans="1:19">
      <c r="A698" s="1">
        <v>22</v>
      </c>
      <c r="B698" s="2">
        <v>0.875</v>
      </c>
      <c r="C698" s="17">
        <v>26.7</v>
      </c>
      <c r="D698" s="16">
        <v>18.2</v>
      </c>
      <c r="E698" s="16">
        <v>0.28000000000000003</v>
      </c>
      <c r="F698" s="16">
        <v>1.24</v>
      </c>
      <c r="G698" s="16">
        <v>3.77</v>
      </c>
      <c r="H698" s="16">
        <v>5.01</v>
      </c>
      <c r="I698" s="16">
        <v>3.57</v>
      </c>
      <c r="J698" s="16">
        <v>31</v>
      </c>
      <c r="K698" s="16">
        <v>11</v>
      </c>
      <c r="L698" s="17">
        <v>27.1</v>
      </c>
      <c r="M698" s="17">
        <v>73</v>
      </c>
      <c r="N698" s="19">
        <v>1009.7</v>
      </c>
      <c r="O698" s="17">
        <v>3</v>
      </c>
      <c r="P698" s="16">
        <v>2.6</v>
      </c>
      <c r="Q698" s="16">
        <v>42.96</v>
      </c>
      <c r="R698" s="18">
        <v>0</v>
      </c>
      <c r="S698">
        <v>1</v>
      </c>
    </row>
    <row r="699" spans="1:19">
      <c r="A699" s="1">
        <v>22</v>
      </c>
      <c r="B699" s="2">
        <v>0.91666666666666696</v>
      </c>
      <c r="C699" s="17">
        <v>26.6</v>
      </c>
      <c r="D699" s="16">
        <v>19.52</v>
      </c>
      <c r="E699" s="16">
        <v>0.27</v>
      </c>
      <c r="F699" s="16">
        <v>1.07</v>
      </c>
      <c r="G699" s="16">
        <v>2.12</v>
      </c>
      <c r="H699" s="16">
        <v>3.2</v>
      </c>
      <c r="I699" s="16">
        <v>4.1399999999999997</v>
      </c>
      <c r="J699" s="16">
        <v>26</v>
      </c>
      <c r="K699" s="16">
        <v>15</v>
      </c>
      <c r="L699" s="17">
        <v>27.1</v>
      </c>
      <c r="M699" s="17">
        <v>73.7</v>
      </c>
      <c r="N699" s="19">
        <v>1009.7</v>
      </c>
      <c r="O699" s="17">
        <v>3</v>
      </c>
      <c r="P699" s="16">
        <v>2.8</v>
      </c>
      <c r="Q699" s="16">
        <v>44.27</v>
      </c>
      <c r="R699" s="18">
        <v>0</v>
      </c>
      <c r="S699">
        <v>1</v>
      </c>
    </row>
    <row r="700" spans="1:19">
      <c r="A700" s="1">
        <v>22</v>
      </c>
      <c r="B700" s="2">
        <v>0.95833333333333304</v>
      </c>
      <c r="C700" s="17">
        <v>26.6</v>
      </c>
      <c r="D700" s="16">
        <v>19.59</v>
      </c>
      <c r="E700" s="16">
        <v>0.26</v>
      </c>
      <c r="F700" s="16">
        <v>1.1299999999999999</v>
      </c>
      <c r="G700" s="16">
        <v>2.04</v>
      </c>
      <c r="H700" s="16">
        <v>3.17</v>
      </c>
      <c r="I700" s="16">
        <v>3.5</v>
      </c>
      <c r="J700" s="16">
        <v>31</v>
      </c>
      <c r="K700" s="16">
        <v>9</v>
      </c>
      <c r="L700" s="17">
        <v>27.1</v>
      </c>
      <c r="M700" s="17">
        <v>73.599999999999994</v>
      </c>
      <c r="N700" s="19">
        <v>1009.8</v>
      </c>
      <c r="O700" s="17">
        <v>3</v>
      </c>
      <c r="P700" s="16">
        <v>2.87</v>
      </c>
      <c r="Q700" s="16">
        <v>48.6</v>
      </c>
      <c r="R700" s="18">
        <v>0</v>
      </c>
      <c r="S700">
        <v>1</v>
      </c>
    </row>
    <row r="702" spans="1:19">
      <c r="A702" s="163" t="s">
        <v>39</v>
      </c>
      <c r="B702" s="164"/>
      <c r="C702" s="17">
        <v>0</v>
      </c>
      <c r="D702" s="17">
        <v>0</v>
      </c>
      <c r="E702" s="17">
        <v>0</v>
      </c>
      <c r="F702" s="17">
        <v>0</v>
      </c>
      <c r="G702" s="17">
        <v>0</v>
      </c>
      <c r="H702" s="17">
        <v>0</v>
      </c>
      <c r="I702" s="17">
        <v>0</v>
      </c>
      <c r="J702" s="17">
        <v>0</v>
      </c>
      <c r="K702" s="17">
        <v>0</v>
      </c>
      <c r="L702" s="17">
        <v>0</v>
      </c>
      <c r="M702" s="17">
        <v>0</v>
      </c>
      <c r="N702" s="17">
        <v>0</v>
      </c>
      <c r="O702" s="17">
        <v>0</v>
      </c>
      <c r="P702" s="17">
        <v>0</v>
      </c>
      <c r="Q702" s="17">
        <v>0</v>
      </c>
      <c r="R702" s="17">
        <v>0</v>
      </c>
    </row>
    <row r="703" spans="1:19">
      <c r="A703" s="159" t="s">
        <v>2</v>
      </c>
      <c r="B703" s="160"/>
      <c r="C703" s="17">
        <v>0</v>
      </c>
      <c r="D703" s="17">
        <v>0</v>
      </c>
      <c r="E703" s="17">
        <v>0</v>
      </c>
      <c r="F703" s="17">
        <v>0</v>
      </c>
      <c r="G703" s="17">
        <v>0</v>
      </c>
      <c r="H703" s="17">
        <v>0</v>
      </c>
      <c r="I703" s="17">
        <v>0</v>
      </c>
      <c r="J703" s="17">
        <v>0</v>
      </c>
      <c r="K703" s="17">
        <v>0</v>
      </c>
      <c r="L703" s="17">
        <v>0</v>
      </c>
      <c r="M703" s="17">
        <v>0</v>
      </c>
      <c r="N703" s="17">
        <v>0</v>
      </c>
      <c r="O703" s="17">
        <v>0</v>
      </c>
      <c r="P703" s="17">
        <v>0</v>
      </c>
      <c r="Q703" s="17">
        <v>0</v>
      </c>
      <c r="R703" s="17">
        <v>0</v>
      </c>
    </row>
    <row r="704" spans="1:19">
      <c r="A704" s="153" t="s">
        <v>3</v>
      </c>
      <c r="B704" s="154"/>
      <c r="C704" s="17">
        <v>0</v>
      </c>
      <c r="D704" s="17">
        <v>0</v>
      </c>
      <c r="E704" s="17">
        <v>0</v>
      </c>
      <c r="F704" s="17">
        <v>0</v>
      </c>
      <c r="G704" s="17">
        <v>0</v>
      </c>
      <c r="H704" s="17">
        <v>0</v>
      </c>
      <c r="I704" s="17">
        <v>0</v>
      </c>
      <c r="J704" s="17">
        <v>0</v>
      </c>
      <c r="K704" s="17">
        <v>0</v>
      </c>
      <c r="L704" s="17">
        <v>0</v>
      </c>
      <c r="M704" s="17">
        <v>0</v>
      </c>
      <c r="N704" s="17">
        <v>0</v>
      </c>
      <c r="O704" s="17">
        <v>0</v>
      </c>
      <c r="P704" s="17">
        <v>0</v>
      </c>
      <c r="Q704" s="17">
        <v>0</v>
      </c>
      <c r="R704" s="17">
        <v>0</v>
      </c>
    </row>
    <row r="705" spans="1:19">
      <c r="A705" s="161" t="s">
        <v>4</v>
      </c>
      <c r="B705" s="162"/>
      <c r="C705" s="17">
        <v>0</v>
      </c>
      <c r="D705" s="17">
        <v>0</v>
      </c>
      <c r="E705" s="17">
        <v>0</v>
      </c>
      <c r="F705" s="17">
        <v>0</v>
      </c>
      <c r="G705" s="17">
        <v>0</v>
      </c>
      <c r="H705" s="17">
        <v>0</v>
      </c>
      <c r="I705" s="17">
        <v>0</v>
      </c>
      <c r="J705" s="17">
        <v>0</v>
      </c>
      <c r="K705" s="17">
        <v>0</v>
      </c>
      <c r="L705" s="17">
        <v>0</v>
      </c>
      <c r="M705" s="17">
        <v>0</v>
      </c>
      <c r="N705" s="17">
        <v>0</v>
      </c>
      <c r="O705" s="17">
        <v>0</v>
      </c>
      <c r="P705" s="17">
        <v>0</v>
      </c>
      <c r="Q705" s="17">
        <v>0</v>
      </c>
      <c r="R705" s="17">
        <v>0</v>
      </c>
    </row>
    <row r="706" spans="1:19">
      <c r="A706" s="155" t="s">
        <v>27</v>
      </c>
      <c r="B706" s="156"/>
      <c r="C706" s="20">
        <f t="shared" ref="C706:R706" si="21">24-C702-C703-C704-C705</f>
        <v>24</v>
      </c>
      <c r="D706" s="20">
        <f t="shared" si="21"/>
        <v>24</v>
      </c>
      <c r="E706" s="20">
        <f t="shared" si="21"/>
        <v>24</v>
      </c>
      <c r="F706" s="20">
        <f t="shared" si="21"/>
        <v>24</v>
      </c>
      <c r="G706" s="20">
        <f t="shared" si="21"/>
        <v>24</v>
      </c>
      <c r="H706" s="20">
        <f t="shared" si="21"/>
        <v>24</v>
      </c>
      <c r="I706" s="20">
        <f t="shared" si="21"/>
        <v>24</v>
      </c>
      <c r="J706" s="20">
        <f t="shared" si="21"/>
        <v>24</v>
      </c>
      <c r="K706" s="20">
        <f t="shared" si="21"/>
        <v>24</v>
      </c>
      <c r="L706" s="20">
        <f t="shared" si="21"/>
        <v>24</v>
      </c>
      <c r="M706" s="20">
        <f t="shared" si="21"/>
        <v>24</v>
      </c>
      <c r="N706" s="20">
        <f t="shared" si="21"/>
        <v>24</v>
      </c>
      <c r="O706" s="20">
        <f t="shared" si="21"/>
        <v>24</v>
      </c>
      <c r="P706" s="20">
        <f t="shared" si="21"/>
        <v>24</v>
      </c>
      <c r="Q706" s="20">
        <f t="shared" si="21"/>
        <v>24</v>
      </c>
      <c r="R706" s="20">
        <f t="shared" si="21"/>
        <v>24</v>
      </c>
    </row>
    <row r="707" spans="1:19">
      <c r="A707" s="157" t="s">
        <v>28</v>
      </c>
      <c r="B707" s="158"/>
      <c r="C707" s="21">
        <f>C706/(SUM(S677:S700))</f>
        <v>1</v>
      </c>
      <c r="D707" s="21">
        <f>D706/(SUM(S677:S700))</f>
        <v>1</v>
      </c>
      <c r="E707" s="21">
        <f>E706/(SUM(S677:S700))</f>
        <v>1</v>
      </c>
      <c r="F707" s="21">
        <f>F706/(SUM(S677:S700))</f>
        <v>1</v>
      </c>
      <c r="G707" s="21">
        <f>G706/(SUM(S677:S700))</f>
        <v>1</v>
      </c>
      <c r="H707" s="21">
        <f>H706/(SUM(S677:S700))</f>
        <v>1</v>
      </c>
      <c r="I707" s="21">
        <f>I706/(SUM(S677:S700))</f>
        <v>1</v>
      </c>
      <c r="J707" s="21">
        <f>J706/(SUM(S677:S700))</f>
        <v>1</v>
      </c>
      <c r="K707" s="21">
        <f>K706/(SUM(S677:S700))</f>
        <v>1</v>
      </c>
      <c r="L707" s="21">
        <f>L706/(SUM(S677:S700))</f>
        <v>1</v>
      </c>
      <c r="M707" s="21">
        <f>M706/(SUM(S677:S700))</f>
        <v>1</v>
      </c>
      <c r="N707" s="21">
        <f>N706/(SUM(S677:S700))</f>
        <v>1</v>
      </c>
      <c r="O707" s="21">
        <f>O706/(SUM(S677:S700))</f>
        <v>1</v>
      </c>
      <c r="P707" s="21">
        <f>P706/(SUM(S677:S700))</f>
        <v>1</v>
      </c>
      <c r="Q707" s="21">
        <f>Q706/(SUM(S677:S700))</f>
        <v>1</v>
      </c>
      <c r="R707" s="21">
        <f>R706/(SUM(S677:S700))</f>
        <v>1</v>
      </c>
    </row>
    <row r="709" spans="1:19">
      <c r="A709" s="1">
        <v>23</v>
      </c>
      <c r="B709" s="2">
        <v>0</v>
      </c>
      <c r="C709" s="17">
        <v>26.5</v>
      </c>
      <c r="D709" s="16">
        <v>20.010000000000002</v>
      </c>
      <c r="E709" s="16">
        <v>0.23</v>
      </c>
      <c r="F709" s="16">
        <v>1.1599999999999999</v>
      </c>
      <c r="G709" s="16">
        <v>1.75</v>
      </c>
      <c r="H709" s="16">
        <v>2.92</v>
      </c>
      <c r="I709" s="16">
        <v>3.12</v>
      </c>
      <c r="J709" s="16">
        <v>25</v>
      </c>
      <c r="K709" s="16">
        <v>8</v>
      </c>
      <c r="L709" s="17">
        <v>26.8</v>
      </c>
      <c r="M709" s="17">
        <v>73.2</v>
      </c>
      <c r="N709" s="19">
        <v>1009.5</v>
      </c>
      <c r="O709" s="17">
        <v>2</v>
      </c>
      <c r="P709" s="17">
        <v>2.57</v>
      </c>
      <c r="Q709" s="16">
        <v>49.12</v>
      </c>
      <c r="R709" s="18">
        <v>0</v>
      </c>
      <c r="S709">
        <v>1</v>
      </c>
    </row>
    <row r="710" spans="1:19">
      <c r="A710" s="1">
        <v>23</v>
      </c>
      <c r="B710" s="2">
        <v>4.1666666666666664E-2</v>
      </c>
      <c r="C710" s="17">
        <v>26.4</v>
      </c>
      <c r="D710" s="16">
        <v>20.98</v>
      </c>
      <c r="E710" s="16">
        <v>0.06</v>
      </c>
      <c r="F710" s="16">
        <v>1.1299999999999999</v>
      </c>
      <c r="G710" s="16">
        <v>1.23</v>
      </c>
      <c r="H710" s="16">
        <v>2.36</v>
      </c>
      <c r="I710" s="16">
        <v>3.44</v>
      </c>
      <c r="J710" s="16">
        <v>26</v>
      </c>
      <c r="K710" s="16">
        <v>13</v>
      </c>
      <c r="L710" s="17">
        <v>26.8</v>
      </c>
      <c r="M710" s="17">
        <v>73.5</v>
      </c>
      <c r="N710" s="19">
        <v>1008.7</v>
      </c>
      <c r="O710" s="17">
        <v>3</v>
      </c>
      <c r="P710" s="17">
        <v>2.66</v>
      </c>
      <c r="Q710" s="16">
        <v>59.22</v>
      </c>
      <c r="R710" s="18">
        <v>0</v>
      </c>
      <c r="S710">
        <v>1</v>
      </c>
    </row>
    <row r="711" spans="1:19">
      <c r="A711" s="1">
        <v>23</v>
      </c>
      <c r="B711" s="2">
        <v>8.3333333333333301E-2</v>
      </c>
      <c r="C711" s="17">
        <v>26.4</v>
      </c>
      <c r="D711" s="16">
        <v>21.88</v>
      </c>
      <c r="E711" s="16">
        <v>0.05</v>
      </c>
      <c r="F711" s="16">
        <v>1.17</v>
      </c>
      <c r="G711" s="16">
        <v>0.66</v>
      </c>
      <c r="H711" s="16">
        <v>1.83</v>
      </c>
      <c r="I711" s="16">
        <v>3.54</v>
      </c>
      <c r="J711" s="16">
        <v>30</v>
      </c>
      <c r="K711" s="16">
        <v>10</v>
      </c>
      <c r="L711" s="17">
        <v>26.7</v>
      </c>
      <c r="M711" s="17">
        <v>72.400000000000006</v>
      </c>
      <c r="N711" s="19">
        <v>1008.4</v>
      </c>
      <c r="O711" s="17">
        <v>3</v>
      </c>
      <c r="P711" s="17">
        <v>3.06</v>
      </c>
      <c r="Q711" s="16">
        <v>64</v>
      </c>
      <c r="R711" s="18">
        <v>0</v>
      </c>
      <c r="S711">
        <v>1</v>
      </c>
    </row>
    <row r="712" spans="1:19">
      <c r="A712" s="1">
        <v>23</v>
      </c>
      <c r="B712" s="2">
        <v>0.125</v>
      </c>
      <c r="C712" s="17">
        <v>26.3</v>
      </c>
      <c r="D712" s="16">
        <v>22.26</v>
      </c>
      <c r="E712" s="16">
        <v>0.05</v>
      </c>
      <c r="F712" s="16">
        <v>1.17</v>
      </c>
      <c r="G712" s="16">
        <v>0.55000000000000004</v>
      </c>
      <c r="H712" s="16">
        <v>1.72</v>
      </c>
      <c r="I712" s="16">
        <v>3.99</v>
      </c>
      <c r="J712" s="16">
        <v>26</v>
      </c>
      <c r="K712" s="16">
        <v>12</v>
      </c>
      <c r="L712" s="17">
        <v>26.7</v>
      </c>
      <c r="M712" s="17">
        <v>71.5</v>
      </c>
      <c r="N712" s="19">
        <v>1008.1</v>
      </c>
      <c r="O712" s="17">
        <v>2</v>
      </c>
      <c r="P712" s="17">
        <v>2.7</v>
      </c>
      <c r="Q712" s="16">
        <v>66.66</v>
      </c>
      <c r="R712" s="18">
        <v>0</v>
      </c>
      <c r="S712">
        <v>1</v>
      </c>
    </row>
    <row r="713" spans="1:19">
      <c r="A713" s="1">
        <v>23</v>
      </c>
      <c r="B713" s="2">
        <v>0.16666666666666699</v>
      </c>
      <c r="C713" s="17">
        <v>26.4</v>
      </c>
      <c r="D713" s="16">
        <v>22.27</v>
      </c>
      <c r="E713" s="16">
        <v>0.05</v>
      </c>
      <c r="F713" s="16">
        <v>1.18</v>
      </c>
      <c r="G713" s="16">
        <v>0.68</v>
      </c>
      <c r="H713" s="16">
        <v>1.86</v>
      </c>
      <c r="I713" s="16">
        <v>3.65</v>
      </c>
      <c r="J713" s="16">
        <v>27</v>
      </c>
      <c r="K713" s="16">
        <v>12</v>
      </c>
      <c r="L713" s="17">
        <v>26.5</v>
      </c>
      <c r="M713" s="17">
        <v>72.3</v>
      </c>
      <c r="N713" s="19">
        <v>1008.1</v>
      </c>
      <c r="O713" s="17">
        <v>2</v>
      </c>
      <c r="P713" s="17">
        <v>1.93</v>
      </c>
      <c r="Q713" s="16">
        <v>77.510000000000005</v>
      </c>
      <c r="R713" s="18">
        <v>0</v>
      </c>
      <c r="S713">
        <v>1</v>
      </c>
    </row>
    <row r="714" spans="1:19">
      <c r="A714" s="1">
        <v>23</v>
      </c>
      <c r="B714" s="2">
        <v>0.20833333333333301</v>
      </c>
      <c r="C714" s="17">
        <v>26.4</v>
      </c>
      <c r="D714" s="16">
        <v>21.11</v>
      </c>
      <c r="E714" s="16">
        <v>7.0000000000000007E-2</v>
      </c>
      <c r="F714" s="16">
        <v>1.18</v>
      </c>
      <c r="G714" s="16">
        <v>1.52</v>
      </c>
      <c r="H714" s="16">
        <v>2.7</v>
      </c>
      <c r="I714" s="16">
        <v>3.55</v>
      </c>
      <c r="J714" s="16">
        <v>31</v>
      </c>
      <c r="K714" s="16">
        <v>14</v>
      </c>
      <c r="L714" s="17">
        <v>26.4</v>
      </c>
      <c r="M714" s="17">
        <v>74</v>
      </c>
      <c r="N714" s="19">
        <v>1008.3</v>
      </c>
      <c r="O714" s="17">
        <v>2</v>
      </c>
      <c r="P714" s="17">
        <v>2.0499999999999998</v>
      </c>
      <c r="Q714" s="16">
        <v>87.54</v>
      </c>
      <c r="R714" s="18">
        <v>0</v>
      </c>
      <c r="S714">
        <v>1</v>
      </c>
    </row>
    <row r="715" spans="1:19">
      <c r="A715" s="1">
        <v>23</v>
      </c>
      <c r="B715" s="2">
        <v>0.25</v>
      </c>
      <c r="C715" s="17">
        <v>26.4</v>
      </c>
      <c r="D715" s="16">
        <v>19.11</v>
      </c>
      <c r="E715" s="16">
        <v>0.09</v>
      </c>
      <c r="F715" s="16">
        <v>1.25</v>
      </c>
      <c r="G715" s="16">
        <v>2.87</v>
      </c>
      <c r="H715" s="16">
        <v>4.12</v>
      </c>
      <c r="I715" s="16">
        <v>3.59</v>
      </c>
      <c r="J715" s="16">
        <v>29</v>
      </c>
      <c r="K715" s="16">
        <v>17</v>
      </c>
      <c r="L715" s="17">
        <v>25.4</v>
      </c>
      <c r="M715" s="17">
        <v>82.2</v>
      </c>
      <c r="N715" s="19">
        <v>1008.9</v>
      </c>
      <c r="O715" s="17">
        <v>24</v>
      </c>
      <c r="P715" s="17">
        <v>2.0699999999999998</v>
      </c>
      <c r="Q715" s="16">
        <v>81.8</v>
      </c>
      <c r="R715" s="18">
        <v>2</v>
      </c>
      <c r="S715">
        <v>1</v>
      </c>
    </row>
    <row r="716" spans="1:19">
      <c r="A716" s="1">
        <v>23</v>
      </c>
      <c r="B716" s="2">
        <v>0.29166666666666702</v>
      </c>
      <c r="C716" s="17">
        <v>26.4</v>
      </c>
      <c r="D716" s="16">
        <v>16.16</v>
      </c>
      <c r="E716" s="16">
        <v>0.18</v>
      </c>
      <c r="F716" s="16">
        <v>2.21</v>
      </c>
      <c r="G716" s="16">
        <v>5.89</v>
      </c>
      <c r="H716" s="16">
        <v>8.11</v>
      </c>
      <c r="I716" s="16">
        <v>3.85</v>
      </c>
      <c r="J716" s="16">
        <v>33</v>
      </c>
      <c r="K716" s="16">
        <v>15</v>
      </c>
      <c r="L716" s="17">
        <v>26.1</v>
      </c>
      <c r="M716" s="17">
        <v>78.099999999999994</v>
      </c>
      <c r="N716" s="19">
        <v>1009.3</v>
      </c>
      <c r="O716" s="17">
        <v>120</v>
      </c>
      <c r="P716" s="17">
        <v>2.08</v>
      </c>
      <c r="Q716" s="16">
        <v>78.73</v>
      </c>
      <c r="R716" s="18">
        <v>0</v>
      </c>
      <c r="S716">
        <v>1</v>
      </c>
    </row>
    <row r="717" spans="1:19">
      <c r="A717" s="1">
        <v>23</v>
      </c>
      <c r="B717" s="2">
        <v>0.33333333333333298</v>
      </c>
      <c r="C717" s="17">
        <v>26.2</v>
      </c>
      <c r="D717" s="16">
        <v>21.31</v>
      </c>
      <c r="E717" s="16">
        <v>0.11</v>
      </c>
      <c r="F717" s="16">
        <v>2.4700000000000002</v>
      </c>
      <c r="G717" s="16">
        <v>3.81</v>
      </c>
      <c r="H717" s="16">
        <v>6.27</v>
      </c>
      <c r="I717" s="16">
        <v>4.34</v>
      </c>
      <c r="J717" s="16">
        <v>27</v>
      </c>
      <c r="K717" s="16">
        <v>18</v>
      </c>
      <c r="L717" s="17">
        <v>27.3</v>
      </c>
      <c r="M717" s="17">
        <v>69.2</v>
      </c>
      <c r="N717" s="19">
        <v>1010</v>
      </c>
      <c r="O717" s="17">
        <v>251</v>
      </c>
      <c r="P717" s="16">
        <v>3.59</v>
      </c>
      <c r="Q717" s="16">
        <v>63.13</v>
      </c>
      <c r="R717" s="18">
        <v>0</v>
      </c>
      <c r="S717">
        <v>1</v>
      </c>
    </row>
    <row r="718" spans="1:19">
      <c r="A718" s="1">
        <v>23</v>
      </c>
      <c r="B718" s="2">
        <v>0.375</v>
      </c>
      <c r="C718" s="17">
        <v>26.2</v>
      </c>
      <c r="D718" s="16">
        <v>23.32</v>
      </c>
      <c r="E718" s="16">
        <v>0.09</v>
      </c>
      <c r="F718" s="16">
        <v>2.65</v>
      </c>
      <c r="G718" s="16">
        <v>2.64</v>
      </c>
      <c r="H718" s="16">
        <v>5.3</v>
      </c>
      <c r="I718" s="16">
        <v>3.79</v>
      </c>
      <c r="J718" s="16">
        <v>29</v>
      </c>
      <c r="K718" s="16">
        <v>15</v>
      </c>
      <c r="L718" s="17">
        <v>28.3</v>
      </c>
      <c r="M718" s="17">
        <v>64.599999999999994</v>
      </c>
      <c r="N718" s="19">
        <v>1010.2</v>
      </c>
      <c r="O718" s="17">
        <v>421</v>
      </c>
      <c r="P718" s="16">
        <v>3.86</v>
      </c>
      <c r="Q718" s="16">
        <v>67.290000000000006</v>
      </c>
      <c r="R718" s="18">
        <v>0</v>
      </c>
      <c r="S718">
        <v>1</v>
      </c>
    </row>
    <row r="719" spans="1:19">
      <c r="A719" s="1">
        <v>23</v>
      </c>
      <c r="B719" s="2">
        <v>0.41666666666666702</v>
      </c>
      <c r="C719" s="17">
        <v>26.3</v>
      </c>
      <c r="D719" s="16">
        <v>24.66</v>
      </c>
      <c r="E719" s="16">
        <v>0.09</v>
      </c>
      <c r="F719" s="16">
        <v>2.36</v>
      </c>
      <c r="G719" s="16">
        <v>2.72</v>
      </c>
      <c r="H719" s="16">
        <v>5.08</v>
      </c>
      <c r="I719" s="16">
        <v>3.83</v>
      </c>
      <c r="J719" s="16">
        <v>22</v>
      </c>
      <c r="K719" s="16">
        <v>14</v>
      </c>
      <c r="L719" s="17">
        <v>28.7</v>
      </c>
      <c r="M719" s="17">
        <v>62.2</v>
      </c>
      <c r="N719" s="19">
        <v>1010.4</v>
      </c>
      <c r="O719" s="17">
        <v>518</v>
      </c>
      <c r="P719" s="16">
        <v>4.12</v>
      </c>
      <c r="Q719" s="16">
        <v>67.83</v>
      </c>
      <c r="R719" s="18">
        <v>0</v>
      </c>
      <c r="S719">
        <v>1</v>
      </c>
    </row>
    <row r="720" spans="1:19">
      <c r="A720" s="1">
        <v>23</v>
      </c>
      <c r="B720" s="2">
        <v>0.45833333333333298</v>
      </c>
      <c r="C720" s="17">
        <v>26.4</v>
      </c>
      <c r="D720" s="16">
        <v>25.59</v>
      </c>
      <c r="E720" s="16">
        <v>0.08</v>
      </c>
      <c r="F720" s="16">
        <v>2.0699999999999998</v>
      </c>
      <c r="G720" s="16">
        <v>2.17</v>
      </c>
      <c r="H720" s="16">
        <v>4.24</v>
      </c>
      <c r="I720" s="16">
        <v>3.86</v>
      </c>
      <c r="J720" s="16">
        <v>27</v>
      </c>
      <c r="K720" s="16">
        <v>14</v>
      </c>
      <c r="L720" s="17">
        <v>29.3</v>
      </c>
      <c r="M720" s="17">
        <v>60.1</v>
      </c>
      <c r="N720" s="19">
        <v>1010.2</v>
      </c>
      <c r="O720" s="17">
        <v>798</v>
      </c>
      <c r="P720" s="16">
        <v>4.7300000000000004</v>
      </c>
      <c r="Q720" s="16">
        <v>59.68</v>
      </c>
      <c r="R720" s="18">
        <v>0.2</v>
      </c>
      <c r="S720">
        <v>1</v>
      </c>
    </row>
    <row r="721" spans="1:19">
      <c r="A721" s="1">
        <v>23</v>
      </c>
      <c r="B721" s="2">
        <v>0.5</v>
      </c>
      <c r="C721" s="17">
        <v>26.2</v>
      </c>
      <c r="D721" s="16">
        <v>23.93</v>
      </c>
      <c r="E721" s="16">
        <v>0.08</v>
      </c>
      <c r="F721" s="16">
        <v>2.2000000000000002</v>
      </c>
      <c r="G721" s="16">
        <v>1.9</v>
      </c>
      <c r="H721" s="16">
        <v>4.0999999999999996</v>
      </c>
      <c r="I721" s="16">
        <v>3.68</v>
      </c>
      <c r="J721" s="16">
        <v>29</v>
      </c>
      <c r="K721" s="16">
        <v>11</v>
      </c>
      <c r="L721" s="17">
        <v>29.2</v>
      </c>
      <c r="M721" s="17">
        <v>60.1</v>
      </c>
      <c r="N721" s="19">
        <v>1009.7</v>
      </c>
      <c r="O721" s="17">
        <v>633</v>
      </c>
      <c r="P721" s="16">
        <v>4.7699999999999996</v>
      </c>
      <c r="Q721" s="16">
        <v>55.58</v>
      </c>
      <c r="R721" s="18">
        <v>0</v>
      </c>
      <c r="S721">
        <v>1</v>
      </c>
    </row>
    <row r="722" spans="1:19">
      <c r="A722" s="1">
        <v>23</v>
      </c>
      <c r="B722" s="2">
        <v>0.54166666666666696</v>
      </c>
      <c r="C722" s="17">
        <v>26.1</v>
      </c>
      <c r="D722" s="16">
        <v>23.22</v>
      </c>
      <c r="E722" s="16">
        <v>0.08</v>
      </c>
      <c r="F722" s="16">
        <v>2.08</v>
      </c>
      <c r="G722" s="16">
        <v>1.59</v>
      </c>
      <c r="H722" s="16">
        <v>3.68</v>
      </c>
      <c r="I722" s="16">
        <v>3.58</v>
      </c>
      <c r="J722" s="16">
        <v>23</v>
      </c>
      <c r="K722" s="16">
        <v>12</v>
      </c>
      <c r="L722" s="17">
        <v>29.1</v>
      </c>
      <c r="M722" s="17">
        <v>60.1</v>
      </c>
      <c r="N722" s="19">
        <v>1009.3</v>
      </c>
      <c r="O722" s="17">
        <v>579</v>
      </c>
      <c r="P722" s="16">
        <v>4.7699999999999996</v>
      </c>
      <c r="Q722" s="16">
        <v>57.34</v>
      </c>
      <c r="R722" s="18">
        <v>0</v>
      </c>
      <c r="S722">
        <v>1</v>
      </c>
    </row>
    <row r="723" spans="1:19">
      <c r="A723" s="1">
        <v>23</v>
      </c>
      <c r="B723" s="2">
        <v>0.58333333333333304</v>
      </c>
      <c r="C723" s="17">
        <v>26.1</v>
      </c>
      <c r="D723" s="16">
        <v>22.67</v>
      </c>
      <c r="E723" s="16">
        <v>0.09</v>
      </c>
      <c r="F723" s="16">
        <v>1.96</v>
      </c>
      <c r="G723" s="16">
        <v>1.86</v>
      </c>
      <c r="H723" s="16">
        <v>3.81</v>
      </c>
      <c r="I723" s="16">
        <v>3.53</v>
      </c>
      <c r="J723" s="16">
        <v>28</v>
      </c>
      <c r="K723" s="16">
        <v>10</v>
      </c>
      <c r="L723" s="17">
        <v>29.1</v>
      </c>
      <c r="M723" s="17">
        <v>61.3</v>
      </c>
      <c r="N723" s="19">
        <v>1008.5</v>
      </c>
      <c r="O723" s="17">
        <v>401</v>
      </c>
      <c r="P723" s="16">
        <v>4.1900000000000004</v>
      </c>
      <c r="Q723" s="16">
        <v>59.02</v>
      </c>
      <c r="R723" s="18">
        <v>0</v>
      </c>
      <c r="S723">
        <v>1</v>
      </c>
    </row>
    <row r="724" spans="1:19">
      <c r="A724" s="1">
        <v>23</v>
      </c>
      <c r="B724" s="2">
        <v>0.625</v>
      </c>
      <c r="C724" s="17">
        <v>26.2</v>
      </c>
      <c r="D724" s="16">
        <v>23.79</v>
      </c>
      <c r="E724" s="16">
        <v>0.08</v>
      </c>
      <c r="F724" s="16">
        <v>1.99</v>
      </c>
      <c r="G724" s="16">
        <v>2.1800000000000002</v>
      </c>
      <c r="H724" s="16">
        <v>4.16</v>
      </c>
      <c r="I724" s="16">
        <v>3.52</v>
      </c>
      <c r="J724" s="16">
        <v>26</v>
      </c>
      <c r="K724" s="16">
        <v>10</v>
      </c>
      <c r="L724" s="17">
        <v>28.9</v>
      </c>
      <c r="M724" s="17">
        <v>62.5</v>
      </c>
      <c r="N724" s="19">
        <v>1008</v>
      </c>
      <c r="O724" s="17">
        <v>284</v>
      </c>
      <c r="P724" s="16">
        <v>3.88</v>
      </c>
      <c r="Q724" s="16">
        <v>50.21</v>
      </c>
      <c r="R724" s="18">
        <v>0</v>
      </c>
      <c r="S724">
        <v>1</v>
      </c>
    </row>
    <row r="725" spans="1:19">
      <c r="A725" s="1">
        <v>23</v>
      </c>
      <c r="B725" s="2">
        <v>0.66666666666666696</v>
      </c>
      <c r="C725" s="17">
        <v>26.3</v>
      </c>
      <c r="D725" s="16">
        <v>21.95</v>
      </c>
      <c r="E725" s="16">
        <v>0.09</v>
      </c>
      <c r="F725" s="16">
        <v>2.0699999999999998</v>
      </c>
      <c r="G725" s="16">
        <v>2.35</v>
      </c>
      <c r="H725" s="16">
        <v>4.42</v>
      </c>
      <c r="I725" s="16">
        <v>3.7</v>
      </c>
      <c r="J725" s="16">
        <v>27</v>
      </c>
      <c r="K725" s="16">
        <v>9</v>
      </c>
      <c r="L725" s="17">
        <v>28.5</v>
      </c>
      <c r="M725" s="17">
        <v>64.099999999999994</v>
      </c>
      <c r="N725" s="19">
        <v>1007.9</v>
      </c>
      <c r="O725" s="17">
        <v>264</v>
      </c>
      <c r="P725" s="16">
        <v>3.59</v>
      </c>
      <c r="Q725" s="16">
        <v>57.03</v>
      </c>
      <c r="R725" s="18">
        <v>0</v>
      </c>
      <c r="S725">
        <v>1</v>
      </c>
    </row>
    <row r="726" spans="1:19">
      <c r="A726" s="1">
        <v>23</v>
      </c>
      <c r="B726" s="2">
        <v>0.70833333333333304</v>
      </c>
      <c r="C726" s="17">
        <v>26.3</v>
      </c>
      <c r="D726" s="16">
        <v>19.84</v>
      </c>
      <c r="E726" s="16">
        <v>0.12</v>
      </c>
      <c r="F726" s="16">
        <v>2.58</v>
      </c>
      <c r="G726" s="16">
        <v>3.34</v>
      </c>
      <c r="H726" s="16">
        <v>5.92</v>
      </c>
      <c r="I726" s="16">
        <v>3.71</v>
      </c>
      <c r="J726" s="16">
        <v>30</v>
      </c>
      <c r="K726" s="16">
        <v>8</v>
      </c>
      <c r="L726" s="17">
        <v>28.3</v>
      </c>
      <c r="M726" s="17">
        <v>65.3</v>
      </c>
      <c r="N726" s="19">
        <v>1007.8</v>
      </c>
      <c r="O726" s="17">
        <v>125</v>
      </c>
      <c r="P726" s="16">
        <v>2.92</v>
      </c>
      <c r="Q726" s="16">
        <v>51.06</v>
      </c>
      <c r="R726" s="18">
        <v>0</v>
      </c>
      <c r="S726">
        <v>1</v>
      </c>
    </row>
    <row r="727" spans="1:19">
      <c r="A727" s="1">
        <v>23</v>
      </c>
      <c r="B727" s="2">
        <v>0.75</v>
      </c>
      <c r="C727" s="17">
        <v>26.4</v>
      </c>
      <c r="D727" s="16">
        <v>19.059999999999999</v>
      </c>
      <c r="E727" s="16">
        <v>0.21</v>
      </c>
      <c r="F727" s="16">
        <v>2.44</v>
      </c>
      <c r="G727" s="16">
        <v>6.4</v>
      </c>
      <c r="H727" s="16">
        <v>8.83</v>
      </c>
      <c r="I727" s="16">
        <v>3.76</v>
      </c>
      <c r="J727" s="16">
        <v>30</v>
      </c>
      <c r="K727" s="16">
        <v>10</v>
      </c>
      <c r="L727" s="17">
        <v>27.5</v>
      </c>
      <c r="M727" s="17">
        <v>69.2</v>
      </c>
      <c r="N727" s="19">
        <v>1008</v>
      </c>
      <c r="O727" s="17">
        <v>20</v>
      </c>
      <c r="P727" s="16">
        <v>2.7</v>
      </c>
      <c r="Q727" s="16">
        <v>51.48</v>
      </c>
      <c r="R727" s="18">
        <v>0</v>
      </c>
      <c r="S727">
        <v>1</v>
      </c>
    </row>
    <row r="728" spans="1:19">
      <c r="A728" s="1">
        <v>23</v>
      </c>
      <c r="B728" s="2">
        <v>0.79166666666666696</v>
      </c>
      <c r="C728" s="17">
        <v>26.6</v>
      </c>
      <c r="D728" s="16">
        <v>15.21</v>
      </c>
      <c r="E728" s="16">
        <v>0.16</v>
      </c>
      <c r="F728" s="16">
        <v>1.69</v>
      </c>
      <c r="G728" s="16">
        <v>7.77</v>
      </c>
      <c r="H728" s="16">
        <v>9.4499999999999993</v>
      </c>
      <c r="I728" s="16">
        <v>3.77</v>
      </c>
      <c r="J728" s="16">
        <v>34</v>
      </c>
      <c r="K728" s="16">
        <v>19</v>
      </c>
      <c r="L728" s="17">
        <v>27</v>
      </c>
      <c r="M728" s="17">
        <v>72</v>
      </c>
      <c r="N728" s="19">
        <v>1008.2</v>
      </c>
      <c r="O728" s="17">
        <v>2</v>
      </c>
      <c r="P728" s="16">
        <v>2.2799999999999998</v>
      </c>
      <c r="Q728" s="16">
        <v>47.1</v>
      </c>
      <c r="R728" s="18">
        <v>0</v>
      </c>
      <c r="S728">
        <v>1</v>
      </c>
    </row>
    <row r="729" spans="1:19">
      <c r="A729" s="1">
        <v>23</v>
      </c>
      <c r="B729" s="2">
        <v>0.83333333333333304</v>
      </c>
      <c r="C729" s="17">
        <v>26.6</v>
      </c>
      <c r="D729" s="16">
        <v>17.79</v>
      </c>
      <c r="E729" s="16">
        <v>0.11</v>
      </c>
      <c r="F729" s="16">
        <v>1.27</v>
      </c>
      <c r="G729" s="16">
        <v>5.57</v>
      </c>
      <c r="H729" s="16">
        <v>6.84</v>
      </c>
      <c r="I729" s="16">
        <v>3.78</v>
      </c>
      <c r="J729" s="16">
        <v>29</v>
      </c>
      <c r="K729" s="16">
        <v>11</v>
      </c>
      <c r="L729" s="17">
        <v>26.9</v>
      </c>
      <c r="M729" s="17">
        <v>72.8</v>
      </c>
      <c r="N729" s="19">
        <v>1008.7</v>
      </c>
      <c r="O729" s="17">
        <v>2</v>
      </c>
      <c r="P729" s="16">
        <v>2.94</v>
      </c>
      <c r="Q729" s="16">
        <v>46.51</v>
      </c>
      <c r="R729" s="18">
        <v>0</v>
      </c>
      <c r="S729">
        <v>1</v>
      </c>
    </row>
    <row r="730" spans="1:19">
      <c r="A730" s="1">
        <v>23</v>
      </c>
      <c r="B730" s="2">
        <v>0.875</v>
      </c>
      <c r="C730" s="17">
        <v>26.5</v>
      </c>
      <c r="D730" s="16">
        <v>21.15</v>
      </c>
      <c r="E730" s="16">
        <v>0.06</v>
      </c>
      <c r="F730" s="16">
        <v>1.25</v>
      </c>
      <c r="G730" s="16">
        <v>3.16</v>
      </c>
      <c r="H730" s="16">
        <v>4.41</v>
      </c>
      <c r="I730" s="16">
        <v>3.27</v>
      </c>
      <c r="J730" s="16">
        <v>29</v>
      </c>
      <c r="K730" s="16">
        <v>8</v>
      </c>
      <c r="L730" s="17">
        <v>26.9</v>
      </c>
      <c r="M730" s="17">
        <v>69.900000000000006</v>
      </c>
      <c r="N730" s="19">
        <v>1009.1</v>
      </c>
      <c r="O730" s="17">
        <v>2</v>
      </c>
      <c r="P730" s="16">
        <v>3.09</v>
      </c>
      <c r="Q730" s="16">
        <v>45.11</v>
      </c>
      <c r="R730" s="18">
        <v>0</v>
      </c>
      <c r="S730">
        <v>1</v>
      </c>
    </row>
    <row r="731" spans="1:19">
      <c r="A731" s="1">
        <v>23</v>
      </c>
      <c r="B731" s="2">
        <v>0.91666666666666696</v>
      </c>
      <c r="C731" s="17">
        <v>26.6</v>
      </c>
      <c r="D731" s="16">
        <v>21.93</v>
      </c>
      <c r="E731" s="16">
        <v>0.04</v>
      </c>
      <c r="F731" s="16">
        <v>1.29</v>
      </c>
      <c r="G731" s="16">
        <v>2.8</v>
      </c>
      <c r="H731" s="16">
        <v>4.09</v>
      </c>
      <c r="I731" s="16">
        <v>3.13</v>
      </c>
      <c r="J731" s="16">
        <v>28</v>
      </c>
      <c r="K731" s="16">
        <v>12</v>
      </c>
      <c r="L731" s="17">
        <v>26.9</v>
      </c>
      <c r="M731" s="17">
        <v>68.3</v>
      </c>
      <c r="N731" s="19">
        <v>1009.3</v>
      </c>
      <c r="O731" s="17">
        <v>3</v>
      </c>
      <c r="P731" s="16">
        <v>3.17</v>
      </c>
      <c r="Q731" s="16">
        <v>48.69</v>
      </c>
      <c r="R731" s="18">
        <v>0</v>
      </c>
      <c r="S731">
        <v>1</v>
      </c>
    </row>
    <row r="732" spans="1:19">
      <c r="A732" s="1">
        <v>23</v>
      </c>
      <c r="B732" s="2">
        <v>0.95833333333333304</v>
      </c>
      <c r="C732" s="17">
        <v>26.5</v>
      </c>
      <c r="D732" s="16">
        <v>22.08</v>
      </c>
      <c r="E732" s="16">
        <v>0.03</v>
      </c>
      <c r="F732" s="16">
        <v>1.19</v>
      </c>
      <c r="G732" s="16">
        <v>1.77</v>
      </c>
      <c r="H732" s="16">
        <v>2.96</v>
      </c>
      <c r="I732" s="16">
        <v>3.24</v>
      </c>
      <c r="J732" s="16">
        <v>27</v>
      </c>
      <c r="K732" s="16">
        <v>10</v>
      </c>
      <c r="L732" s="17">
        <v>26.8</v>
      </c>
      <c r="M732" s="17">
        <v>70.2</v>
      </c>
      <c r="N732" s="19">
        <v>1009.3</v>
      </c>
      <c r="O732" s="17">
        <v>3</v>
      </c>
      <c r="P732" s="16">
        <v>3.14</v>
      </c>
      <c r="Q732" s="16">
        <v>49.21</v>
      </c>
      <c r="R732" s="18">
        <v>0</v>
      </c>
      <c r="S732">
        <v>1</v>
      </c>
    </row>
    <row r="734" spans="1:19">
      <c r="A734" s="163" t="s">
        <v>39</v>
      </c>
      <c r="B734" s="164"/>
      <c r="C734" s="17">
        <v>0</v>
      </c>
      <c r="D734" s="17">
        <v>0</v>
      </c>
      <c r="E734" s="17">
        <v>0</v>
      </c>
      <c r="F734" s="17">
        <v>0</v>
      </c>
      <c r="G734" s="17">
        <v>0</v>
      </c>
      <c r="H734" s="17">
        <v>0</v>
      </c>
      <c r="I734" s="17">
        <v>0</v>
      </c>
      <c r="J734" s="17">
        <v>0</v>
      </c>
      <c r="K734" s="17">
        <v>0</v>
      </c>
      <c r="L734" s="17">
        <v>0</v>
      </c>
      <c r="M734" s="17">
        <v>0</v>
      </c>
      <c r="N734" s="17">
        <v>0</v>
      </c>
      <c r="O734" s="17">
        <v>0</v>
      </c>
      <c r="P734" s="17">
        <v>0</v>
      </c>
      <c r="Q734" s="17">
        <v>0</v>
      </c>
      <c r="R734" s="17">
        <v>0</v>
      </c>
    </row>
    <row r="735" spans="1:19">
      <c r="A735" s="159" t="s">
        <v>2</v>
      </c>
      <c r="B735" s="160"/>
      <c r="C735" s="17">
        <v>0</v>
      </c>
      <c r="D735" s="17">
        <v>0</v>
      </c>
      <c r="E735" s="17">
        <v>0</v>
      </c>
      <c r="F735" s="17">
        <v>0</v>
      </c>
      <c r="G735" s="17">
        <v>0</v>
      </c>
      <c r="H735" s="17">
        <v>0</v>
      </c>
      <c r="I735" s="17">
        <v>0</v>
      </c>
      <c r="J735" s="17">
        <v>0</v>
      </c>
      <c r="K735" s="17">
        <v>0</v>
      </c>
      <c r="L735" s="17">
        <v>0</v>
      </c>
      <c r="M735" s="17">
        <v>0</v>
      </c>
      <c r="N735" s="17">
        <v>0</v>
      </c>
      <c r="O735" s="17">
        <v>0</v>
      </c>
      <c r="P735" s="17">
        <v>0</v>
      </c>
      <c r="Q735" s="17">
        <v>0</v>
      </c>
      <c r="R735" s="17">
        <v>0</v>
      </c>
    </row>
    <row r="736" spans="1:19">
      <c r="A736" s="153" t="s">
        <v>3</v>
      </c>
      <c r="B736" s="154"/>
      <c r="C736" s="17">
        <v>0</v>
      </c>
      <c r="D736" s="17">
        <v>0</v>
      </c>
      <c r="E736" s="17">
        <v>0</v>
      </c>
      <c r="F736" s="17">
        <v>0</v>
      </c>
      <c r="G736" s="17">
        <v>0</v>
      </c>
      <c r="H736" s="17">
        <v>0</v>
      </c>
      <c r="I736" s="17">
        <v>0</v>
      </c>
      <c r="J736" s="17">
        <v>0</v>
      </c>
      <c r="K736" s="17">
        <v>0</v>
      </c>
      <c r="L736" s="17">
        <v>0</v>
      </c>
      <c r="M736" s="17">
        <v>0</v>
      </c>
      <c r="N736" s="17">
        <v>0</v>
      </c>
      <c r="O736" s="17">
        <v>0</v>
      </c>
      <c r="P736" s="17">
        <v>0</v>
      </c>
      <c r="Q736" s="17">
        <v>0</v>
      </c>
      <c r="R736" s="17">
        <v>0</v>
      </c>
    </row>
    <row r="737" spans="1:19">
      <c r="A737" s="161" t="s">
        <v>4</v>
      </c>
      <c r="B737" s="162"/>
      <c r="C737" s="17">
        <v>0</v>
      </c>
      <c r="D737" s="17">
        <v>0</v>
      </c>
      <c r="E737" s="17">
        <v>0</v>
      </c>
      <c r="F737" s="17">
        <v>0</v>
      </c>
      <c r="G737" s="17">
        <v>0</v>
      </c>
      <c r="H737" s="17">
        <v>0</v>
      </c>
      <c r="I737" s="17">
        <v>0</v>
      </c>
      <c r="J737" s="17">
        <v>0</v>
      </c>
      <c r="K737" s="17">
        <v>0</v>
      </c>
      <c r="L737" s="17">
        <v>0</v>
      </c>
      <c r="M737" s="17">
        <v>0</v>
      </c>
      <c r="N737" s="17">
        <v>0</v>
      </c>
      <c r="O737" s="17">
        <v>0</v>
      </c>
      <c r="P737" s="17">
        <v>0</v>
      </c>
      <c r="Q737" s="17">
        <v>0</v>
      </c>
      <c r="R737" s="17">
        <v>0</v>
      </c>
    </row>
    <row r="738" spans="1:19">
      <c r="A738" s="155" t="s">
        <v>27</v>
      </c>
      <c r="B738" s="156"/>
      <c r="C738" s="20">
        <f t="shared" ref="C738:R738" si="22">24-C734-C735-C736-C737</f>
        <v>24</v>
      </c>
      <c r="D738" s="20">
        <f t="shared" si="22"/>
        <v>24</v>
      </c>
      <c r="E738" s="20">
        <f t="shared" si="22"/>
        <v>24</v>
      </c>
      <c r="F738" s="20">
        <f t="shared" si="22"/>
        <v>24</v>
      </c>
      <c r="G738" s="20">
        <f t="shared" si="22"/>
        <v>24</v>
      </c>
      <c r="H738" s="20">
        <f t="shared" si="22"/>
        <v>24</v>
      </c>
      <c r="I738" s="20">
        <f t="shared" si="22"/>
        <v>24</v>
      </c>
      <c r="J738" s="20">
        <f t="shared" si="22"/>
        <v>24</v>
      </c>
      <c r="K738" s="20">
        <f t="shared" si="22"/>
        <v>24</v>
      </c>
      <c r="L738" s="20">
        <f t="shared" si="22"/>
        <v>24</v>
      </c>
      <c r="M738" s="20">
        <f t="shared" si="22"/>
        <v>24</v>
      </c>
      <c r="N738" s="20">
        <f t="shared" si="22"/>
        <v>24</v>
      </c>
      <c r="O738" s="20">
        <f t="shared" si="22"/>
        <v>24</v>
      </c>
      <c r="P738" s="20">
        <f t="shared" si="22"/>
        <v>24</v>
      </c>
      <c r="Q738" s="20">
        <f t="shared" si="22"/>
        <v>24</v>
      </c>
      <c r="R738" s="20">
        <f t="shared" si="22"/>
        <v>24</v>
      </c>
    </row>
    <row r="739" spans="1:19">
      <c r="A739" s="157" t="s">
        <v>28</v>
      </c>
      <c r="B739" s="158"/>
      <c r="C739" s="21">
        <f>C738/(SUM(S709:S732))</f>
        <v>1</v>
      </c>
      <c r="D739" s="21">
        <f>D738/(SUM(S709:S732))</f>
        <v>1</v>
      </c>
      <c r="E739" s="21">
        <f>E738/(SUM(S709:S732))</f>
        <v>1</v>
      </c>
      <c r="F739" s="21">
        <f>F738/(SUM(S709:S732))</f>
        <v>1</v>
      </c>
      <c r="G739" s="21">
        <f>G738/(SUM(S709:S732))</f>
        <v>1</v>
      </c>
      <c r="H739" s="21">
        <f>H738/(SUM(S709:S732))</f>
        <v>1</v>
      </c>
      <c r="I739" s="21">
        <f>I738/(SUM(S709:S732))</f>
        <v>1</v>
      </c>
      <c r="J739" s="21">
        <f>J738/(SUM(S709:S732))</f>
        <v>1</v>
      </c>
      <c r="K739" s="21">
        <f>K738/(SUM(S709:S732))</f>
        <v>1</v>
      </c>
      <c r="L739" s="21">
        <f>L738/(SUM(S709:S732))</f>
        <v>1</v>
      </c>
      <c r="M739" s="21">
        <f>M738/(SUM(S709:S732))</f>
        <v>1</v>
      </c>
      <c r="N739" s="21">
        <f>N738/(SUM(S709:S732))</f>
        <v>1</v>
      </c>
      <c r="O739" s="21">
        <f>O738/(SUM(S709:S732))</f>
        <v>1</v>
      </c>
      <c r="P739" s="21">
        <f>P738/(SUM(S709:S732))</f>
        <v>1</v>
      </c>
      <c r="Q739" s="21">
        <f>Q738/(SUM(S709:S732))</f>
        <v>1</v>
      </c>
      <c r="R739" s="21">
        <f>R738/(SUM(S709:S732))</f>
        <v>1</v>
      </c>
    </row>
    <row r="741" spans="1:19">
      <c r="A741" s="1">
        <v>24</v>
      </c>
      <c r="B741" s="2">
        <v>0</v>
      </c>
      <c r="C741" s="17">
        <v>26.5</v>
      </c>
      <c r="D741" s="16">
        <v>21.03</v>
      </c>
      <c r="E741" s="16">
        <v>0.03</v>
      </c>
      <c r="F741" s="16">
        <v>1.18</v>
      </c>
      <c r="G741" s="16">
        <v>1.95</v>
      </c>
      <c r="H741" s="16">
        <v>3.13</v>
      </c>
      <c r="I741" s="16">
        <v>3.12</v>
      </c>
      <c r="J741" s="16">
        <v>30</v>
      </c>
      <c r="K741" s="16">
        <v>10</v>
      </c>
      <c r="L741" s="17">
        <v>26.6</v>
      </c>
      <c r="M741" s="17">
        <v>69.7</v>
      </c>
      <c r="N741" s="19">
        <v>1008.8</v>
      </c>
      <c r="O741" s="17">
        <v>2</v>
      </c>
      <c r="P741" s="17">
        <v>3.08</v>
      </c>
      <c r="Q741" s="16">
        <v>55.62</v>
      </c>
      <c r="R741" s="18">
        <v>0</v>
      </c>
      <c r="S741">
        <v>1</v>
      </c>
    </row>
    <row r="742" spans="1:19">
      <c r="A742" s="1">
        <v>24</v>
      </c>
      <c r="B742" s="2">
        <v>4.1666666666666664E-2</v>
      </c>
      <c r="C742" s="17">
        <v>26.6</v>
      </c>
      <c r="D742" s="16">
        <v>22.78</v>
      </c>
      <c r="E742" s="16">
        <v>0.12</v>
      </c>
      <c r="F742" s="16">
        <v>1.33</v>
      </c>
      <c r="G742" s="16">
        <v>1.66</v>
      </c>
      <c r="H742" s="16">
        <v>2.99</v>
      </c>
      <c r="I742" s="16">
        <v>3.84</v>
      </c>
      <c r="J742" s="16">
        <v>29</v>
      </c>
      <c r="K742" s="16">
        <v>9</v>
      </c>
      <c r="L742" s="17">
        <v>26.5</v>
      </c>
      <c r="M742" s="17">
        <v>68.900000000000006</v>
      </c>
      <c r="N742" s="19">
        <v>1008.3</v>
      </c>
      <c r="O742" s="17">
        <v>2</v>
      </c>
      <c r="P742" s="17">
        <v>2.54</v>
      </c>
      <c r="Q742" s="16">
        <v>57.07</v>
      </c>
      <c r="R742" s="18">
        <v>0</v>
      </c>
      <c r="S742">
        <v>1</v>
      </c>
    </row>
    <row r="743" spans="1:19">
      <c r="A743" s="1">
        <v>24</v>
      </c>
      <c r="B743" s="2">
        <v>8.3333333333333301E-2</v>
      </c>
      <c r="C743" s="17">
        <v>26.6</v>
      </c>
      <c r="D743" s="16">
        <v>23.81</v>
      </c>
      <c r="E743" s="16">
        <v>0.12</v>
      </c>
      <c r="F743" s="16">
        <v>1.08</v>
      </c>
      <c r="G743" s="16">
        <v>1.07</v>
      </c>
      <c r="H743" s="16">
        <v>2.15</v>
      </c>
      <c r="I743" s="16">
        <v>4.78</v>
      </c>
      <c r="J743" s="16">
        <v>24</v>
      </c>
      <c r="K743" s="16">
        <v>11</v>
      </c>
      <c r="L743" s="17">
        <v>26.4</v>
      </c>
      <c r="M743" s="17">
        <v>69.599999999999994</v>
      </c>
      <c r="N743" s="19">
        <v>1007.8</v>
      </c>
      <c r="O743" s="17">
        <v>3</v>
      </c>
      <c r="P743" s="17">
        <v>2.74</v>
      </c>
      <c r="Q743" s="16">
        <v>60.77</v>
      </c>
      <c r="R743" s="18">
        <v>0</v>
      </c>
      <c r="S743">
        <v>1</v>
      </c>
    </row>
    <row r="744" spans="1:19">
      <c r="A744" s="1">
        <v>24</v>
      </c>
      <c r="B744" s="2">
        <v>0.125</v>
      </c>
      <c r="C744" s="17">
        <v>26.6</v>
      </c>
      <c r="D744" s="16">
        <v>23.61</v>
      </c>
      <c r="E744" s="16">
        <v>0.12</v>
      </c>
      <c r="F744" s="16">
        <v>1.1399999999999999</v>
      </c>
      <c r="G744" s="16">
        <v>0.68</v>
      </c>
      <c r="H744" s="16">
        <v>1.82</v>
      </c>
      <c r="I744" s="16">
        <v>4.42</v>
      </c>
      <c r="J744" s="16">
        <v>22</v>
      </c>
      <c r="K744" s="16">
        <v>10</v>
      </c>
      <c r="L744" s="17">
        <v>26.3</v>
      </c>
      <c r="M744" s="17">
        <v>71.900000000000006</v>
      </c>
      <c r="N744" s="19">
        <v>1007.3</v>
      </c>
      <c r="O744" s="17">
        <v>2</v>
      </c>
      <c r="P744" s="17">
        <v>2.44</v>
      </c>
      <c r="Q744" s="16">
        <v>59.77</v>
      </c>
      <c r="R744" s="18">
        <v>0</v>
      </c>
      <c r="S744">
        <v>1</v>
      </c>
    </row>
    <row r="745" spans="1:19">
      <c r="A745" s="1">
        <v>24</v>
      </c>
      <c r="B745" s="2">
        <v>0.16666666666666699</v>
      </c>
      <c r="C745" s="17">
        <v>26.6</v>
      </c>
      <c r="D745" s="16">
        <v>24.36</v>
      </c>
      <c r="E745" s="16">
        <v>0.12</v>
      </c>
      <c r="F745" s="16">
        <v>1.1299999999999999</v>
      </c>
      <c r="G745" s="16">
        <v>0.5</v>
      </c>
      <c r="H745" s="16">
        <v>1.63</v>
      </c>
      <c r="I745" s="16">
        <v>4.63</v>
      </c>
      <c r="J745" s="16">
        <v>26</v>
      </c>
      <c r="K745" s="16">
        <v>12</v>
      </c>
      <c r="L745" s="17">
        <v>26.4</v>
      </c>
      <c r="M745" s="17">
        <v>70</v>
      </c>
      <c r="N745" s="19">
        <v>1007.5</v>
      </c>
      <c r="O745" s="17">
        <v>3</v>
      </c>
      <c r="P745" s="17">
        <v>2.92</v>
      </c>
      <c r="Q745" s="16">
        <v>64.599999999999994</v>
      </c>
      <c r="R745" s="18">
        <v>0</v>
      </c>
      <c r="S745">
        <v>1</v>
      </c>
    </row>
    <row r="746" spans="1:19">
      <c r="A746" s="1">
        <v>24</v>
      </c>
      <c r="B746" s="2">
        <v>0.20833333333333301</v>
      </c>
      <c r="C746" s="17">
        <v>26.5</v>
      </c>
      <c r="D746" s="16">
        <v>24.99</v>
      </c>
      <c r="E746" s="16">
        <v>0.12</v>
      </c>
      <c r="F746" s="16">
        <v>1.17</v>
      </c>
      <c r="G746" s="16">
        <v>0.67</v>
      </c>
      <c r="H746" s="16">
        <v>1.85</v>
      </c>
      <c r="I746" s="16">
        <v>3.19</v>
      </c>
      <c r="J746" s="16">
        <v>21</v>
      </c>
      <c r="K746" s="16">
        <v>9</v>
      </c>
      <c r="L746" s="17">
        <v>26.5</v>
      </c>
      <c r="M746" s="17">
        <v>70.2</v>
      </c>
      <c r="N746" s="19">
        <v>1007.7</v>
      </c>
      <c r="O746" s="17">
        <v>3</v>
      </c>
      <c r="P746" s="17">
        <v>2.85</v>
      </c>
      <c r="Q746" s="16">
        <v>66.260000000000005</v>
      </c>
      <c r="R746" s="18">
        <v>0</v>
      </c>
      <c r="S746">
        <v>1</v>
      </c>
    </row>
    <row r="747" spans="1:19">
      <c r="A747" s="1">
        <v>24</v>
      </c>
      <c r="B747" s="2">
        <v>0.25</v>
      </c>
      <c r="C747" s="17">
        <v>26.5</v>
      </c>
      <c r="D747" s="16">
        <v>22.52</v>
      </c>
      <c r="E747" s="16">
        <v>0.12</v>
      </c>
      <c r="F747" s="16">
        <v>1.2</v>
      </c>
      <c r="G747" s="16">
        <v>1.59</v>
      </c>
      <c r="H747" s="16">
        <v>2.79</v>
      </c>
      <c r="I747" s="16">
        <v>3.28</v>
      </c>
      <c r="J747" s="16">
        <v>33</v>
      </c>
      <c r="K747" s="16">
        <v>12</v>
      </c>
      <c r="L747" s="17">
        <v>26.5</v>
      </c>
      <c r="M747" s="17">
        <v>70.099999999999994</v>
      </c>
      <c r="N747" s="19">
        <v>1008.2</v>
      </c>
      <c r="O747" s="17">
        <v>17</v>
      </c>
      <c r="P747" s="17">
        <v>2.64</v>
      </c>
      <c r="Q747" s="16">
        <v>66.23</v>
      </c>
      <c r="R747" s="18">
        <v>0</v>
      </c>
      <c r="S747">
        <v>1</v>
      </c>
    </row>
    <row r="748" spans="1:19">
      <c r="A748" s="1">
        <v>24</v>
      </c>
      <c r="B748" s="2">
        <v>0.29166666666666702</v>
      </c>
      <c r="C748" s="17">
        <v>26.5</v>
      </c>
      <c r="D748" s="16">
        <v>20.68</v>
      </c>
      <c r="E748" s="16">
        <v>0.17</v>
      </c>
      <c r="F748" s="16">
        <v>1.39</v>
      </c>
      <c r="G748" s="16">
        <v>2.61</v>
      </c>
      <c r="H748" s="16">
        <v>4</v>
      </c>
      <c r="I748" s="16">
        <v>3.17</v>
      </c>
      <c r="J748" s="16">
        <v>26</v>
      </c>
      <c r="K748" s="16">
        <v>17</v>
      </c>
      <c r="L748" s="17">
        <v>26.4</v>
      </c>
      <c r="M748" s="17">
        <v>72.3</v>
      </c>
      <c r="N748" s="19">
        <v>1009.1</v>
      </c>
      <c r="O748" s="17">
        <v>90</v>
      </c>
      <c r="P748" s="17">
        <v>2.5499999999999998</v>
      </c>
      <c r="Q748" s="16">
        <v>66.069999999999993</v>
      </c>
      <c r="R748" s="18">
        <v>0</v>
      </c>
      <c r="S748">
        <v>1</v>
      </c>
    </row>
    <row r="749" spans="1:19">
      <c r="A749" s="1">
        <v>24</v>
      </c>
      <c r="B749" s="2">
        <v>0.33333333333333298</v>
      </c>
      <c r="C749" s="17">
        <v>26.3</v>
      </c>
      <c r="D749" s="16">
        <v>21.39</v>
      </c>
      <c r="E749" s="16">
        <v>0.18</v>
      </c>
      <c r="F749" s="16">
        <v>2.11</v>
      </c>
      <c r="G749" s="16">
        <v>3</v>
      </c>
      <c r="H749" s="16">
        <v>5.1100000000000003</v>
      </c>
      <c r="I749" s="16">
        <v>3.29</v>
      </c>
      <c r="J749" s="16">
        <v>28</v>
      </c>
      <c r="K749" s="16">
        <v>11</v>
      </c>
      <c r="L749" s="17">
        <v>27.5</v>
      </c>
      <c r="M749" s="17">
        <v>67.099999999999994</v>
      </c>
      <c r="N749" s="19">
        <v>1009.8</v>
      </c>
      <c r="O749" s="17">
        <v>209</v>
      </c>
      <c r="P749" s="16">
        <v>3.61</v>
      </c>
      <c r="Q749" s="16">
        <v>60.99</v>
      </c>
      <c r="R749" s="18">
        <v>0</v>
      </c>
      <c r="S749">
        <v>1</v>
      </c>
    </row>
    <row r="750" spans="1:19">
      <c r="A750" s="1">
        <v>24</v>
      </c>
      <c r="B750" s="2">
        <v>0.375</v>
      </c>
      <c r="C750" s="17">
        <v>26.1</v>
      </c>
      <c r="D750" s="16">
        <v>22.5</v>
      </c>
      <c r="E750" s="16">
        <v>0.15</v>
      </c>
      <c r="F750" s="16">
        <v>1.77</v>
      </c>
      <c r="G750" s="16">
        <v>1.9</v>
      </c>
      <c r="H750" s="16">
        <v>3.67</v>
      </c>
      <c r="I750" s="16">
        <v>3.56</v>
      </c>
      <c r="J750" s="16">
        <v>30</v>
      </c>
      <c r="K750" s="16">
        <v>8</v>
      </c>
      <c r="L750" s="17">
        <v>28.3</v>
      </c>
      <c r="M750" s="17">
        <v>63.4</v>
      </c>
      <c r="N750" s="19">
        <v>1010.1</v>
      </c>
      <c r="O750" s="17">
        <v>481</v>
      </c>
      <c r="P750" s="16">
        <v>4.07</v>
      </c>
      <c r="Q750" s="16">
        <v>58.07</v>
      </c>
      <c r="R750" s="18">
        <v>0</v>
      </c>
      <c r="S750">
        <v>1</v>
      </c>
    </row>
    <row r="751" spans="1:19">
      <c r="A751" s="1">
        <v>24</v>
      </c>
      <c r="B751" s="2">
        <v>0.41666666666666702</v>
      </c>
      <c r="C751" s="17">
        <v>26</v>
      </c>
      <c r="D751" s="16">
        <v>22.29</v>
      </c>
      <c r="E751" s="16">
        <v>0.16</v>
      </c>
      <c r="F751" s="16">
        <v>1.85</v>
      </c>
      <c r="G751" s="16">
        <v>1.8</v>
      </c>
      <c r="H751" s="16">
        <v>3.65</v>
      </c>
      <c r="I751" s="16">
        <v>3.48</v>
      </c>
      <c r="J751" s="16">
        <v>25</v>
      </c>
      <c r="K751" s="16">
        <v>13</v>
      </c>
      <c r="L751" s="17">
        <v>29.1</v>
      </c>
      <c r="M751" s="17">
        <v>60.7</v>
      </c>
      <c r="N751" s="19">
        <v>1010.2</v>
      </c>
      <c r="O751" s="17">
        <v>585</v>
      </c>
      <c r="P751" s="16">
        <v>4.07</v>
      </c>
      <c r="Q751" s="16">
        <v>56.53</v>
      </c>
      <c r="R751" s="18">
        <v>0</v>
      </c>
      <c r="S751">
        <v>1</v>
      </c>
    </row>
    <row r="752" spans="1:19">
      <c r="A752" s="1">
        <v>24</v>
      </c>
      <c r="B752" s="2">
        <v>0.45833333333333298</v>
      </c>
      <c r="C752" s="17">
        <v>26</v>
      </c>
      <c r="D752" s="16">
        <v>22.19</v>
      </c>
      <c r="E752" s="16">
        <v>0.17</v>
      </c>
      <c r="F752" s="16">
        <v>1.83</v>
      </c>
      <c r="G752" s="16">
        <v>1.73</v>
      </c>
      <c r="H752" s="16">
        <v>3.56</v>
      </c>
      <c r="I752" s="16">
        <v>3.65</v>
      </c>
      <c r="J752" s="16">
        <v>26</v>
      </c>
      <c r="K752" s="16">
        <v>10</v>
      </c>
      <c r="L752" s="17">
        <v>28.9</v>
      </c>
      <c r="M752" s="17">
        <v>61.5</v>
      </c>
      <c r="N752" s="19">
        <v>1009.9</v>
      </c>
      <c r="O752" s="17">
        <v>612</v>
      </c>
      <c r="P752" s="16">
        <v>4.6399999999999997</v>
      </c>
      <c r="Q752" s="16">
        <v>64.05</v>
      </c>
      <c r="R752" s="18">
        <v>0</v>
      </c>
      <c r="S752">
        <v>1</v>
      </c>
    </row>
    <row r="753" spans="1:19">
      <c r="A753" s="1">
        <v>24</v>
      </c>
      <c r="B753" s="2">
        <v>0.5</v>
      </c>
      <c r="C753" s="17">
        <v>25.8</v>
      </c>
      <c r="D753" s="16">
        <v>22.74</v>
      </c>
      <c r="E753" s="16">
        <v>0.18</v>
      </c>
      <c r="F753" s="16">
        <v>1.89</v>
      </c>
      <c r="G753" s="16">
        <v>1.49</v>
      </c>
      <c r="H753" s="16">
        <v>3.38</v>
      </c>
      <c r="I753" s="16">
        <v>3.55</v>
      </c>
      <c r="J753" s="16">
        <v>28</v>
      </c>
      <c r="K753" s="16">
        <v>8</v>
      </c>
      <c r="L753" s="17">
        <v>29.5</v>
      </c>
      <c r="M753" s="17">
        <v>58.6</v>
      </c>
      <c r="N753" s="19">
        <v>1009.5</v>
      </c>
      <c r="O753" s="17">
        <v>735</v>
      </c>
      <c r="P753" s="16">
        <v>4.5599999999999996</v>
      </c>
      <c r="Q753" s="16">
        <v>60.43</v>
      </c>
      <c r="R753" s="18">
        <v>0</v>
      </c>
      <c r="S753">
        <v>1</v>
      </c>
    </row>
    <row r="754" spans="1:19">
      <c r="A754" s="1">
        <v>24</v>
      </c>
      <c r="B754" s="2">
        <v>0.54166666666666696</v>
      </c>
      <c r="C754" s="17">
        <v>25.7</v>
      </c>
      <c r="D754" s="16">
        <v>22.14</v>
      </c>
      <c r="E754" s="16">
        <v>0.18</v>
      </c>
      <c r="F754" s="16">
        <v>1.9</v>
      </c>
      <c r="G754" s="16">
        <v>1.57</v>
      </c>
      <c r="H754" s="16">
        <v>3.46</v>
      </c>
      <c r="I754" s="16">
        <v>3.7</v>
      </c>
      <c r="J754" s="16">
        <v>27</v>
      </c>
      <c r="K754" s="16">
        <v>10</v>
      </c>
      <c r="L754" s="17">
        <v>29.5</v>
      </c>
      <c r="M754" s="17">
        <v>59.1</v>
      </c>
      <c r="N754" s="19">
        <v>1008.7</v>
      </c>
      <c r="O754" s="17">
        <v>484</v>
      </c>
      <c r="P754" s="16">
        <v>4.22</v>
      </c>
      <c r="Q754" s="16">
        <v>56.54</v>
      </c>
      <c r="R754" s="18">
        <v>0</v>
      </c>
      <c r="S754">
        <v>1</v>
      </c>
    </row>
    <row r="755" spans="1:19">
      <c r="A755" s="1">
        <v>24</v>
      </c>
      <c r="B755" s="2">
        <v>0.58333333333333304</v>
      </c>
      <c r="C755" s="17">
        <v>25.7</v>
      </c>
      <c r="D755" s="16">
        <v>22.27</v>
      </c>
      <c r="E755" s="16">
        <v>0.18</v>
      </c>
      <c r="F755" s="16">
        <v>1.54</v>
      </c>
      <c r="G755" s="16">
        <v>1.1200000000000001</v>
      </c>
      <c r="H755" s="16">
        <v>2.66</v>
      </c>
      <c r="I755" s="16">
        <v>3.76</v>
      </c>
      <c r="J755" s="16">
        <v>27</v>
      </c>
      <c r="K755" s="16">
        <v>13</v>
      </c>
      <c r="L755" s="17">
        <v>29.5</v>
      </c>
      <c r="M755" s="17">
        <v>60.9</v>
      </c>
      <c r="N755" s="19">
        <v>1007.8</v>
      </c>
      <c r="O755" s="17">
        <v>348</v>
      </c>
      <c r="P755" s="16">
        <v>4.66</v>
      </c>
      <c r="Q755" s="16">
        <v>58.33</v>
      </c>
      <c r="R755" s="18">
        <v>0</v>
      </c>
      <c r="S755">
        <v>1</v>
      </c>
    </row>
    <row r="756" spans="1:19">
      <c r="A756" s="1">
        <v>24</v>
      </c>
      <c r="B756" s="2">
        <v>0.625</v>
      </c>
      <c r="C756" s="17">
        <v>25.7</v>
      </c>
      <c r="D756" s="16">
        <v>22.57</v>
      </c>
      <c r="E756" s="16">
        <v>0.18</v>
      </c>
      <c r="F756" s="16">
        <v>1.72</v>
      </c>
      <c r="G756" s="16">
        <v>1.1599999999999999</v>
      </c>
      <c r="H756" s="16">
        <v>2.88</v>
      </c>
      <c r="I756" s="16">
        <v>3.8</v>
      </c>
      <c r="J756" s="16">
        <v>29</v>
      </c>
      <c r="K756" s="16">
        <v>13</v>
      </c>
      <c r="L756" s="17">
        <v>29.5</v>
      </c>
      <c r="M756" s="17">
        <v>60.8</v>
      </c>
      <c r="N756" s="19">
        <v>1007.3</v>
      </c>
      <c r="O756" s="17">
        <v>264</v>
      </c>
      <c r="P756" s="16">
        <v>4.6399999999999997</v>
      </c>
      <c r="Q756" s="16">
        <v>50.67</v>
      </c>
      <c r="R756" s="18">
        <v>0</v>
      </c>
      <c r="S756">
        <v>1</v>
      </c>
    </row>
    <row r="757" spans="1:19">
      <c r="A757" s="1">
        <v>24</v>
      </c>
      <c r="B757" s="2">
        <v>0.66666666666666696</v>
      </c>
      <c r="C757" s="17">
        <v>25.8</v>
      </c>
      <c r="D757" s="16">
        <v>21.29</v>
      </c>
      <c r="E757" s="16">
        <v>0.18</v>
      </c>
      <c r="F757" s="16">
        <v>1.63</v>
      </c>
      <c r="G757" s="16">
        <v>1.18</v>
      </c>
      <c r="H757" s="16">
        <v>2.81</v>
      </c>
      <c r="I757" s="16">
        <v>3.83</v>
      </c>
      <c r="J757" s="16">
        <v>26</v>
      </c>
      <c r="K757" s="16">
        <v>12</v>
      </c>
      <c r="L757" s="17">
        <v>29.2</v>
      </c>
      <c r="M757" s="17">
        <v>63.5</v>
      </c>
      <c r="N757" s="19">
        <v>1007</v>
      </c>
      <c r="O757" s="17">
        <v>385</v>
      </c>
      <c r="P757" s="16">
        <v>4.32</v>
      </c>
      <c r="Q757" s="16">
        <v>55.3</v>
      </c>
      <c r="R757" s="18">
        <v>0</v>
      </c>
      <c r="S757">
        <v>1</v>
      </c>
    </row>
    <row r="758" spans="1:19">
      <c r="A758" s="1">
        <v>24</v>
      </c>
      <c r="B758" s="2">
        <v>0.70833333333333304</v>
      </c>
      <c r="C758" s="17">
        <v>26</v>
      </c>
      <c r="D758" s="16">
        <v>21.28</v>
      </c>
      <c r="E758" s="16">
        <v>0.19</v>
      </c>
      <c r="F758" s="16">
        <v>1.46</v>
      </c>
      <c r="G758" s="16">
        <v>1.39</v>
      </c>
      <c r="H758" s="16">
        <v>2.85</v>
      </c>
      <c r="I758" s="16">
        <v>3.98</v>
      </c>
      <c r="J758" s="16">
        <v>25</v>
      </c>
      <c r="K758" s="16">
        <v>16</v>
      </c>
      <c r="L758" s="17">
        <v>28.2</v>
      </c>
      <c r="M758" s="17">
        <v>68.2</v>
      </c>
      <c r="N758" s="19">
        <v>1006.8</v>
      </c>
      <c r="O758" s="17">
        <v>110</v>
      </c>
      <c r="P758" s="16">
        <v>4.42</v>
      </c>
      <c r="Q758" s="16">
        <v>45.89</v>
      </c>
      <c r="R758" s="18">
        <v>0</v>
      </c>
      <c r="S758">
        <v>1</v>
      </c>
    </row>
    <row r="759" spans="1:19">
      <c r="A759" s="1">
        <v>24</v>
      </c>
      <c r="B759" s="2">
        <v>0.75</v>
      </c>
      <c r="C759" s="17">
        <v>26.1</v>
      </c>
      <c r="D759" s="16">
        <v>22.69</v>
      </c>
      <c r="E759" s="16">
        <v>0.18</v>
      </c>
      <c r="F759" s="16">
        <v>1.29</v>
      </c>
      <c r="G759" s="16">
        <v>1.97</v>
      </c>
      <c r="H759" s="16">
        <v>3.26</v>
      </c>
      <c r="I759" s="16">
        <v>3.83</v>
      </c>
      <c r="J759" s="16">
        <v>23</v>
      </c>
      <c r="K759" s="16">
        <v>13</v>
      </c>
      <c r="L759" s="17">
        <v>27.7</v>
      </c>
      <c r="M759" s="17">
        <v>70.099999999999994</v>
      </c>
      <c r="N759" s="19">
        <v>1007.2</v>
      </c>
      <c r="O759" s="17">
        <v>24</v>
      </c>
      <c r="P759" s="16">
        <v>3.96</v>
      </c>
      <c r="Q759" s="16">
        <v>43.72</v>
      </c>
      <c r="R759" s="18">
        <v>0</v>
      </c>
      <c r="S759">
        <v>1</v>
      </c>
    </row>
    <row r="760" spans="1:19">
      <c r="A760" s="1">
        <v>24</v>
      </c>
      <c r="B760" s="2">
        <v>0.79166666666666696</v>
      </c>
      <c r="C760" s="17">
        <v>26.4</v>
      </c>
      <c r="D760" s="16">
        <v>17.84</v>
      </c>
      <c r="E760" s="16">
        <v>0.18</v>
      </c>
      <c r="F760" s="16">
        <v>1.24</v>
      </c>
      <c r="G760" s="16">
        <v>3.18</v>
      </c>
      <c r="H760" s="16">
        <v>4.42</v>
      </c>
      <c r="I760" s="16">
        <v>3.79</v>
      </c>
      <c r="J760" s="16">
        <v>25</v>
      </c>
      <c r="K760" s="16">
        <v>15</v>
      </c>
      <c r="L760" s="17">
        <v>27.3</v>
      </c>
      <c r="M760" s="17">
        <v>73.3</v>
      </c>
      <c r="N760" s="19">
        <v>1007.5</v>
      </c>
      <c r="O760" s="17">
        <v>2</v>
      </c>
      <c r="P760" s="16">
        <v>3.29</v>
      </c>
      <c r="Q760" s="16">
        <v>41.47</v>
      </c>
      <c r="R760" s="18">
        <v>0</v>
      </c>
      <c r="S760">
        <v>1</v>
      </c>
    </row>
    <row r="761" spans="1:19">
      <c r="A761" s="1">
        <v>24</v>
      </c>
      <c r="B761" s="2">
        <v>0.83333333333333304</v>
      </c>
      <c r="C761" s="17">
        <v>26.5</v>
      </c>
      <c r="D761" s="16">
        <v>17.809999999999999</v>
      </c>
      <c r="E761" s="16">
        <v>0.21</v>
      </c>
      <c r="F761" s="16">
        <v>1.28</v>
      </c>
      <c r="G761" s="16">
        <v>2.27</v>
      </c>
      <c r="H761" s="16">
        <v>3.55</v>
      </c>
      <c r="I761" s="16">
        <v>3.35</v>
      </c>
      <c r="J761" s="16">
        <v>36</v>
      </c>
      <c r="K761" s="16">
        <v>11</v>
      </c>
      <c r="L761" s="17">
        <v>27.2</v>
      </c>
      <c r="M761" s="17">
        <v>74.3</v>
      </c>
      <c r="N761" s="19">
        <v>1008</v>
      </c>
      <c r="O761" s="17">
        <v>2</v>
      </c>
      <c r="P761" s="16">
        <v>2.78</v>
      </c>
      <c r="Q761" s="16">
        <v>47.23</v>
      </c>
      <c r="R761" s="18">
        <v>0</v>
      </c>
      <c r="S761">
        <v>1</v>
      </c>
    </row>
    <row r="762" spans="1:19">
      <c r="A762" s="1">
        <v>24</v>
      </c>
      <c r="B762" s="2">
        <v>0.875</v>
      </c>
      <c r="C762" s="17">
        <v>26.5</v>
      </c>
      <c r="D762" s="16">
        <v>18.559999999999999</v>
      </c>
      <c r="E762" s="16">
        <v>0.24</v>
      </c>
      <c r="F762" s="16">
        <v>1.29</v>
      </c>
      <c r="G762" s="16">
        <v>1.73</v>
      </c>
      <c r="H762" s="16">
        <v>3.02</v>
      </c>
      <c r="I762" s="16">
        <v>3.06</v>
      </c>
      <c r="J762" s="16">
        <v>26</v>
      </c>
      <c r="K762" s="16">
        <v>14</v>
      </c>
      <c r="L762" s="17">
        <v>27.1</v>
      </c>
      <c r="M762" s="17">
        <v>73.5</v>
      </c>
      <c r="N762" s="19">
        <v>1008.6</v>
      </c>
      <c r="O762" s="17">
        <v>3</v>
      </c>
      <c r="P762" s="16">
        <v>3.18</v>
      </c>
      <c r="Q762" s="16">
        <v>42.36</v>
      </c>
      <c r="R762" s="18">
        <v>0</v>
      </c>
      <c r="S762">
        <v>1</v>
      </c>
    </row>
    <row r="763" spans="1:19">
      <c r="A763" s="1">
        <v>24</v>
      </c>
      <c r="B763" s="2">
        <v>0.91666666666666696</v>
      </c>
      <c r="C763" s="17">
        <v>26.4</v>
      </c>
      <c r="D763" s="16">
        <v>19.55</v>
      </c>
      <c r="E763" s="16">
        <v>0.26</v>
      </c>
      <c r="F763" s="16">
        <v>1.27</v>
      </c>
      <c r="G763" s="16">
        <v>1.61</v>
      </c>
      <c r="H763" s="16">
        <v>2.89</v>
      </c>
      <c r="I763" s="16">
        <v>3.39</v>
      </c>
      <c r="J763" s="16">
        <v>28</v>
      </c>
      <c r="K763" s="16">
        <v>16</v>
      </c>
      <c r="L763" s="17">
        <v>27</v>
      </c>
      <c r="M763" s="17">
        <v>74.099999999999994</v>
      </c>
      <c r="N763" s="19">
        <v>1009</v>
      </c>
      <c r="O763" s="17">
        <v>2</v>
      </c>
      <c r="P763" s="16">
        <v>3.08</v>
      </c>
      <c r="Q763" s="16">
        <v>48.11</v>
      </c>
      <c r="R763" s="18">
        <v>0</v>
      </c>
      <c r="S763">
        <v>1</v>
      </c>
    </row>
    <row r="764" spans="1:19">
      <c r="A764" s="1">
        <v>24</v>
      </c>
      <c r="B764" s="2">
        <v>0.95833333333333304</v>
      </c>
      <c r="C764" s="17">
        <v>26.4</v>
      </c>
      <c r="D764" s="16">
        <v>19.7</v>
      </c>
      <c r="E764" s="16">
        <v>0.24</v>
      </c>
      <c r="F764" s="16">
        <v>1.25</v>
      </c>
      <c r="G764" s="16">
        <v>1.4</v>
      </c>
      <c r="H764" s="16">
        <v>2.65</v>
      </c>
      <c r="I764" s="16">
        <v>3.87</v>
      </c>
      <c r="J764" s="16">
        <v>29</v>
      </c>
      <c r="K764" s="16">
        <v>10</v>
      </c>
      <c r="L764" s="17">
        <v>27</v>
      </c>
      <c r="M764" s="17">
        <v>73.7</v>
      </c>
      <c r="N764" s="19">
        <v>1009.1</v>
      </c>
      <c r="O764" s="17">
        <v>3</v>
      </c>
      <c r="P764" s="16">
        <v>2.78</v>
      </c>
      <c r="Q764" s="16">
        <v>51.01</v>
      </c>
      <c r="R764" s="18">
        <v>0</v>
      </c>
      <c r="S764">
        <v>1</v>
      </c>
    </row>
    <row r="766" spans="1:19">
      <c r="A766" s="163" t="s">
        <v>39</v>
      </c>
      <c r="B766" s="164"/>
      <c r="C766" s="17">
        <v>0</v>
      </c>
      <c r="D766" s="17">
        <v>0</v>
      </c>
      <c r="E766" s="17">
        <v>0</v>
      </c>
      <c r="F766" s="17">
        <v>0</v>
      </c>
      <c r="G766" s="17">
        <v>0</v>
      </c>
      <c r="H766" s="17">
        <v>0</v>
      </c>
      <c r="I766" s="17">
        <v>0</v>
      </c>
      <c r="J766" s="17">
        <v>0</v>
      </c>
      <c r="K766" s="17">
        <v>0</v>
      </c>
      <c r="L766" s="17">
        <v>0</v>
      </c>
      <c r="M766" s="17">
        <v>0</v>
      </c>
      <c r="N766" s="17">
        <v>0</v>
      </c>
      <c r="O766" s="17">
        <v>0</v>
      </c>
      <c r="P766" s="17">
        <v>0</v>
      </c>
      <c r="Q766" s="17">
        <v>0</v>
      </c>
      <c r="R766" s="17">
        <v>0</v>
      </c>
    </row>
    <row r="767" spans="1:19">
      <c r="A767" s="159" t="s">
        <v>2</v>
      </c>
      <c r="B767" s="160"/>
      <c r="C767" s="17">
        <v>0</v>
      </c>
      <c r="D767" s="17">
        <v>0</v>
      </c>
      <c r="E767" s="17">
        <v>0</v>
      </c>
      <c r="F767" s="17">
        <v>0</v>
      </c>
      <c r="G767" s="17">
        <v>0</v>
      </c>
      <c r="H767" s="17">
        <v>0</v>
      </c>
      <c r="I767" s="17">
        <v>0</v>
      </c>
      <c r="J767" s="17">
        <v>0</v>
      </c>
      <c r="K767" s="17">
        <v>0</v>
      </c>
      <c r="L767" s="17">
        <v>0</v>
      </c>
      <c r="M767" s="17">
        <v>0</v>
      </c>
      <c r="N767" s="17">
        <v>0</v>
      </c>
      <c r="O767" s="17">
        <v>0</v>
      </c>
      <c r="P767" s="17">
        <v>0</v>
      </c>
      <c r="Q767" s="17">
        <v>0</v>
      </c>
      <c r="R767" s="17">
        <v>0</v>
      </c>
    </row>
    <row r="768" spans="1:19">
      <c r="A768" s="153" t="s">
        <v>3</v>
      </c>
      <c r="B768" s="154"/>
      <c r="C768" s="17">
        <v>0</v>
      </c>
      <c r="D768" s="17">
        <v>0</v>
      </c>
      <c r="E768" s="17">
        <v>0</v>
      </c>
      <c r="F768" s="17">
        <v>0</v>
      </c>
      <c r="G768" s="17">
        <v>0</v>
      </c>
      <c r="H768" s="17">
        <v>0</v>
      </c>
      <c r="I768" s="17">
        <v>0</v>
      </c>
      <c r="J768" s="17">
        <v>0</v>
      </c>
      <c r="K768" s="17">
        <v>0</v>
      </c>
      <c r="L768" s="17">
        <v>0</v>
      </c>
      <c r="M768" s="17">
        <v>0</v>
      </c>
      <c r="N768" s="17">
        <v>0</v>
      </c>
      <c r="O768" s="17">
        <v>0</v>
      </c>
      <c r="P768" s="17">
        <v>0</v>
      </c>
      <c r="Q768" s="17">
        <v>0</v>
      </c>
      <c r="R768" s="17">
        <v>0</v>
      </c>
    </row>
    <row r="769" spans="1:19">
      <c r="A769" s="161" t="s">
        <v>4</v>
      </c>
      <c r="B769" s="162"/>
      <c r="C769" s="17">
        <v>0</v>
      </c>
      <c r="D769" s="17">
        <v>0</v>
      </c>
      <c r="E769" s="17">
        <v>0</v>
      </c>
      <c r="F769" s="17">
        <v>0</v>
      </c>
      <c r="G769" s="17">
        <v>0</v>
      </c>
      <c r="H769" s="17">
        <v>0</v>
      </c>
      <c r="I769" s="17">
        <v>0</v>
      </c>
      <c r="J769" s="17">
        <v>0</v>
      </c>
      <c r="K769" s="17">
        <v>0</v>
      </c>
      <c r="L769" s="17">
        <v>0</v>
      </c>
      <c r="M769" s="17">
        <v>0</v>
      </c>
      <c r="N769" s="17">
        <v>0</v>
      </c>
      <c r="O769" s="17">
        <v>0</v>
      </c>
      <c r="P769" s="17">
        <v>0</v>
      </c>
      <c r="Q769" s="17">
        <v>0</v>
      </c>
      <c r="R769" s="17">
        <v>0</v>
      </c>
    </row>
    <row r="770" spans="1:19">
      <c r="A770" s="155" t="s">
        <v>27</v>
      </c>
      <c r="B770" s="156"/>
      <c r="C770" s="20">
        <f t="shared" ref="C770:R770" si="23">24-C766-C767-C768-C769</f>
        <v>24</v>
      </c>
      <c r="D770" s="20">
        <f t="shared" si="23"/>
        <v>24</v>
      </c>
      <c r="E770" s="20">
        <f t="shared" si="23"/>
        <v>24</v>
      </c>
      <c r="F770" s="20">
        <f t="shared" si="23"/>
        <v>24</v>
      </c>
      <c r="G770" s="20">
        <f t="shared" si="23"/>
        <v>24</v>
      </c>
      <c r="H770" s="20">
        <f t="shared" si="23"/>
        <v>24</v>
      </c>
      <c r="I770" s="20">
        <f t="shared" si="23"/>
        <v>24</v>
      </c>
      <c r="J770" s="20">
        <f t="shared" si="23"/>
        <v>24</v>
      </c>
      <c r="K770" s="20">
        <f t="shared" si="23"/>
        <v>24</v>
      </c>
      <c r="L770" s="20">
        <f t="shared" si="23"/>
        <v>24</v>
      </c>
      <c r="M770" s="20">
        <f t="shared" si="23"/>
        <v>24</v>
      </c>
      <c r="N770" s="20">
        <f t="shared" si="23"/>
        <v>24</v>
      </c>
      <c r="O770" s="20">
        <f t="shared" si="23"/>
        <v>24</v>
      </c>
      <c r="P770" s="20">
        <f t="shared" si="23"/>
        <v>24</v>
      </c>
      <c r="Q770" s="20">
        <f t="shared" si="23"/>
        <v>24</v>
      </c>
      <c r="R770" s="20">
        <f t="shared" si="23"/>
        <v>24</v>
      </c>
    </row>
    <row r="771" spans="1:19">
      <c r="A771" s="157" t="s">
        <v>28</v>
      </c>
      <c r="B771" s="158"/>
      <c r="C771" s="21">
        <f>C770/(SUM(S741:S764))</f>
        <v>1</v>
      </c>
      <c r="D771" s="21">
        <f>D770/(SUM(S741:S764))</f>
        <v>1</v>
      </c>
      <c r="E771" s="21">
        <f>E770/(SUM(S741:S764))</f>
        <v>1</v>
      </c>
      <c r="F771" s="21">
        <f>F770/(SUM(S741:S764))</f>
        <v>1</v>
      </c>
      <c r="G771" s="21">
        <f>G770/(SUM(S741:S764))</f>
        <v>1</v>
      </c>
      <c r="H771" s="21">
        <f>H770/(SUM(S741:S764))</f>
        <v>1</v>
      </c>
      <c r="I771" s="21">
        <f>I770/(SUM(S741:S764))</f>
        <v>1</v>
      </c>
      <c r="J771" s="21">
        <f>J770/(SUM(S741:S764))</f>
        <v>1</v>
      </c>
      <c r="K771" s="21">
        <f>K770/(SUM(S741:S764))</f>
        <v>1</v>
      </c>
      <c r="L771" s="21">
        <f>L770/(SUM(S741:S764))</f>
        <v>1</v>
      </c>
      <c r="M771" s="21">
        <f>M770/(SUM(S741:S764))</f>
        <v>1</v>
      </c>
      <c r="N771" s="21">
        <f>N770/(SUM(S741:S764))</f>
        <v>1</v>
      </c>
      <c r="O771" s="21">
        <f>O770/(SUM(S741:S764))</f>
        <v>1</v>
      </c>
      <c r="P771" s="21">
        <f>P770/(SUM(S741:S764))</f>
        <v>1</v>
      </c>
      <c r="Q771" s="21">
        <f>Q770/(SUM(S741:S764))</f>
        <v>1</v>
      </c>
      <c r="R771" s="21">
        <f>R770/(SUM(S741:S764))</f>
        <v>1</v>
      </c>
    </row>
    <row r="773" spans="1:19">
      <c r="A773" s="1">
        <v>25</v>
      </c>
      <c r="B773" s="2">
        <v>0</v>
      </c>
      <c r="C773" s="17">
        <v>26.3</v>
      </c>
      <c r="D773" s="16">
        <v>19.54</v>
      </c>
      <c r="E773" s="16">
        <v>0.23</v>
      </c>
      <c r="F773" s="16">
        <v>1.21</v>
      </c>
      <c r="G773" s="16">
        <v>1.46</v>
      </c>
      <c r="H773" s="16">
        <v>2.67</v>
      </c>
      <c r="I773" s="16">
        <v>3.71</v>
      </c>
      <c r="J773" s="16">
        <v>22</v>
      </c>
      <c r="K773" s="16">
        <v>16</v>
      </c>
      <c r="L773" s="17">
        <v>26.9</v>
      </c>
      <c r="M773" s="17">
        <v>73.7</v>
      </c>
      <c r="N773" s="19">
        <v>1008.6</v>
      </c>
      <c r="O773" s="17">
        <v>3</v>
      </c>
      <c r="P773" s="17">
        <v>3.17</v>
      </c>
      <c r="Q773" s="16">
        <v>49.09</v>
      </c>
      <c r="R773" s="18">
        <v>0</v>
      </c>
      <c r="S773">
        <v>1</v>
      </c>
    </row>
    <row r="774" spans="1:19">
      <c r="A774" s="1">
        <v>25</v>
      </c>
      <c r="B774" s="2">
        <v>4.1666666666666664E-2</v>
      </c>
      <c r="C774" s="17">
        <v>26.3</v>
      </c>
      <c r="D774" s="16">
        <v>19.989999999999998</v>
      </c>
      <c r="E774" s="16">
        <v>0.12</v>
      </c>
      <c r="F774" s="16">
        <v>1.1200000000000001</v>
      </c>
      <c r="G774" s="16">
        <v>1.51</v>
      </c>
      <c r="H774" s="16">
        <v>2.63</v>
      </c>
      <c r="I774" s="16">
        <v>3.31</v>
      </c>
      <c r="J774" s="16">
        <v>28</v>
      </c>
      <c r="K774" s="16">
        <v>10</v>
      </c>
      <c r="L774" s="17">
        <v>26.8</v>
      </c>
      <c r="M774" s="17">
        <v>74.099999999999994</v>
      </c>
      <c r="N774" s="19">
        <v>1008.1</v>
      </c>
      <c r="O774" s="17">
        <v>3</v>
      </c>
      <c r="P774" s="17">
        <v>2.7</v>
      </c>
      <c r="Q774" s="16">
        <v>44.86</v>
      </c>
      <c r="R774" s="18">
        <v>0</v>
      </c>
      <c r="S774">
        <v>1</v>
      </c>
    </row>
    <row r="775" spans="1:19">
      <c r="A775" s="1">
        <v>25</v>
      </c>
      <c r="B775" s="2">
        <v>8.3333333333333301E-2</v>
      </c>
      <c r="C775" s="17">
        <v>26.3</v>
      </c>
      <c r="D775" s="16">
        <v>21.01</v>
      </c>
      <c r="E775" s="16">
        <v>0.11</v>
      </c>
      <c r="F775" s="16">
        <v>1.1299999999999999</v>
      </c>
      <c r="G775" s="16">
        <v>0.91</v>
      </c>
      <c r="H775" s="16">
        <v>2.04</v>
      </c>
      <c r="I775" s="16">
        <v>3.26</v>
      </c>
      <c r="J775" s="16">
        <v>25</v>
      </c>
      <c r="K775" s="16">
        <v>9</v>
      </c>
      <c r="L775" s="17">
        <v>26.8</v>
      </c>
      <c r="M775" s="17">
        <v>74.3</v>
      </c>
      <c r="N775" s="19">
        <v>1007.6</v>
      </c>
      <c r="O775" s="17">
        <v>3</v>
      </c>
      <c r="P775" s="17">
        <v>2.68</v>
      </c>
      <c r="Q775" s="16">
        <v>49.44</v>
      </c>
      <c r="R775" s="18">
        <v>0</v>
      </c>
      <c r="S775">
        <v>1</v>
      </c>
    </row>
    <row r="776" spans="1:19">
      <c r="A776" s="1">
        <v>25</v>
      </c>
      <c r="B776" s="2">
        <v>0.125</v>
      </c>
      <c r="C776" s="17">
        <v>26.3</v>
      </c>
      <c r="D776" s="16">
        <v>21.18</v>
      </c>
      <c r="E776" s="16">
        <v>0.1</v>
      </c>
      <c r="F776" s="16">
        <v>1.19</v>
      </c>
      <c r="G776" s="16">
        <v>0.83</v>
      </c>
      <c r="H776" s="16">
        <v>2.0099999999999998</v>
      </c>
      <c r="I776" s="16">
        <v>3.47</v>
      </c>
      <c r="J776" s="16">
        <v>21</v>
      </c>
      <c r="K776" s="16">
        <v>7</v>
      </c>
      <c r="L776" s="17">
        <v>26.6</v>
      </c>
      <c r="M776" s="17">
        <v>73.7</v>
      </c>
      <c r="N776" s="19">
        <v>1007.3</v>
      </c>
      <c r="O776" s="17">
        <v>3</v>
      </c>
      <c r="P776" s="17">
        <v>2.75</v>
      </c>
      <c r="Q776" s="16">
        <v>50.42</v>
      </c>
      <c r="R776" s="18">
        <v>0</v>
      </c>
      <c r="S776">
        <v>1</v>
      </c>
    </row>
    <row r="777" spans="1:19">
      <c r="A777" s="1">
        <v>25</v>
      </c>
      <c r="B777" s="2">
        <v>0.16666666666666699</v>
      </c>
      <c r="C777" s="137" t="s">
        <v>147</v>
      </c>
      <c r="D777" s="144">
        <v>21.694535999999999</v>
      </c>
      <c r="E777" s="144">
        <v>8.5181000000000007E-2</v>
      </c>
      <c r="F777" s="144">
        <v>1.2786169999999999</v>
      </c>
      <c r="G777" s="144">
        <v>0.53142500000000004</v>
      </c>
      <c r="H777" s="144">
        <v>1.8100419999999999</v>
      </c>
      <c r="I777" s="144">
        <v>3.4641899999999999</v>
      </c>
      <c r="J777" s="117">
        <v>23</v>
      </c>
      <c r="K777" s="117">
        <v>9</v>
      </c>
      <c r="L777" s="137" t="s">
        <v>148</v>
      </c>
      <c r="M777" s="137" t="s">
        <v>149</v>
      </c>
      <c r="N777" s="138" t="s">
        <v>150</v>
      </c>
      <c r="O777" s="137" t="s">
        <v>151</v>
      </c>
      <c r="P777" s="137" t="s">
        <v>152</v>
      </c>
      <c r="Q777" s="137" t="s">
        <v>153</v>
      </c>
      <c r="R777" s="139" t="s">
        <v>154</v>
      </c>
      <c r="S777">
        <v>1</v>
      </c>
    </row>
    <row r="778" spans="1:19">
      <c r="A778" s="1">
        <v>25</v>
      </c>
      <c r="B778" s="2">
        <v>0.20833333333333301</v>
      </c>
      <c r="C778" s="137">
        <v>0</v>
      </c>
      <c r="D778" s="144">
        <v>20.981183999999999</v>
      </c>
      <c r="E778" s="144">
        <v>9.3548000000000006E-2</v>
      </c>
      <c r="F778" s="144">
        <v>1.2148669999999999</v>
      </c>
      <c r="G778" s="144">
        <v>0.57652300000000001</v>
      </c>
      <c r="H778" s="144">
        <v>1.79139</v>
      </c>
      <c r="I778" s="144">
        <v>3.3224049999999998</v>
      </c>
      <c r="J778" s="117">
        <v>27</v>
      </c>
      <c r="K778" s="117">
        <v>13</v>
      </c>
      <c r="L778" s="137">
        <v>0</v>
      </c>
      <c r="M778" s="137">
        <v>0</v>
      </c>
      <c r="N778" s="138">
        <v>0</v>
      </c>
      <c r="O778" s="137">
        <v>0</v>
      </c>
      <c r="P778" s="137">
        <v>0</v>
      </c>
      <c r="Q778" s="137">
        <v>0</v>
      </c>
      <c r="R778" s="139">
        <v>0</v>
      </c>
      <c r="S778">
        <v>1</v>
      </c>
    </row>
    <row r="779" spans="1:19">
      <c r="A779" s="1">
        <v>25</v>
      </c>
      <c r="B779" s="2">
        <v>0.25</v>
      </c>
      <c r="C779" s="137">
        <v>0</v>
      </c>
      <c r="D779" s="144">
        <v>21.623218999999999</v>
      </c>
      <c r="E779" s="144">
        <v>0.11289200000000001</v>
      </c>
      <c r="F779" s="144">
        <v>1.1624300000000001</v>
      </c>
      <c r="G779" s="144">
        <v>0.55354099999999995</v>
      </c>
      <c r="H779" s="144">
        <v>1.7159709999999999</v>
      </c>
      <c r="I779" s="144">
        <v>3.3030020000000002</v>
      </c>
      <c r="J779" s="117">
        <v>27</v>
      </c>
      <c r="K779" s="117">
        <v>13</v>
      </c>
      <c r="L779" s="137">
        <v>0</v>
      </c>
      <c r="M779" s="137">
        <v>0</v>
      </c>
      <c r="N779" s="138">
        <v>0</v>
      </c>
      <c r="O779" s="137">
        <v>0</v>
      </c>
      <c r="P779" s="137">
        <v>0</v>
      </c>
      <c r="Q779" s="137">
        <v>0</v>
      </c>
      <c r="R779" s="139">
        <v>0</v>
      </c>
      <c r="S779">
        <v>1</v>
      </c>
    </row>
    <row r="780" spans="1:19">
      <c r="A780" s="1">
        <v>25</v>
      </c>
      <c r="B780" s="2">
        <v>0.29166666666666702</v>
      </c>
      <c r="C780" s="137">
        <v>0</v>
      </c>
      <c r="D780" s="144">
        <v>21.703299000000001</v>
      </c>
      <c r="E780" s="144">
        <v>8.5828000000000002E-2</v>
      </c>
      <c r="F780" s="144">
        <v>1.3538539999999999</v>
      </c>
      <c r="G780" s="144">
        <v>0.67223299999999997</v>
      </c>
      <c r="H780" s="144">
        <v>2.0260859999999998</v>
      </c>
      <c r="I780" s="144">
        <v>3.199049</v>
      </c>
      <c r="J780" s="117">
        <v>27</v>
      </c>
      <c r="K780" s="117">
        <v>15</v>
      </c>
      <c r="L780" s="137">
        <v>0</v>
      </c>
      <c r="M780" s="137">
        <v>0</v>
      </c>
      <c r="N780" s="138">
        <v>0</v>
      </c>
      <c r="O780" s="137">
        <v>0</v>
      </c>
      <c r="P780" s="137">
        <v>0</v>
      </c>
      <c r="Q780" s="137">
        <v>0</v>
      </c>
      <c r="R780" s="139">
        <v>0</v>
      </c>
      <c r="S780">
        <v>1</v>
      </c>
    </row>
    <row r="781" spans="1:19">
      <c r="A781" s="1">
        <v>25</v>
      </c>
      <c r="B781" s="2">
        <v>0.33333333333333298</v>
      </c>
      <c r="C781" s="137">
        <v>0</v>
      </c>
      <c r="D781" s="144">
        <v>23.583121999999999</v>
      </c>
      <c r="E781" s="144">
        <v>8.8557999999999998E-2</v>
      </c>
      <c r="F781" s="144">
        <v>1.099801</v>
      </c>
      <c r="G781" s="144">
        <v>0.53836200000000001</v>
      </c>
      <c r="H781" s="144">
        <v>1.638163</v>
      </c>
      <c r="I781" s="144">
        <v>3.2273070000000001</v>
      </c>
      <c r="J781" s="117">
        <v>28</v>
      </c>
      <c r="K781" s="117">
        <v>11</v>
      </c>
      <c r="L781" s="137">
        <v>0</v>
      </c>
      <c r="M781" s="137">
        <v>0</v>
      </c>
      <c r="N781" s="138">
        <v>0</v>
      </c>
      <c r="O781" s="137">
        <v>0</v>
      </c>
      <c r="P781" s="137">
        <v>0</v>
      </c>
      <c r="Q781" s="137">
        <v>0</v>
      </c>
      <c r="R781" s="139">
        <v>0</v>
      </c>
      <c r="S781">
        <v>1</v>
      </c>
    </row>
    <row r="782" spans="1:19">
      <c r="A782" s="1">
        <v>25</v>
      </c>
      <c r="B782" s="2">
        <v>0.375</v>
      </c>
      <c r="C782" s="137">
        <v>0</v>
      </c>
      <c r="D782" s="144">
        <v>25.448898</v>
      </c>
      <c r="E782" s="144">
        <v>8.2558999999999994E-2</v>
      </c>
      <c r="F782" s="144">
        <v>1.328462</v>
      </c>
      <c r="G782" s="144">
        <v>0.45885399999999998</v>
      </c>
      <c r="H782" s="144">
        <v>1.7873159999999999</v>
      </c>
      <c r="I782" s="144">
        <v>3.4718140000000002</v>
      </c>
      <c r="J782" s="117">
        <v>28</v>
      </c>
      <c r="K782" s="117">
        <v>12</v>
      </c>
      <c r="L782" s="137">
        <v>0</v>
      </c>
      <c r="M782" s="137">
        <v>0</v>
      </c>
      <c r="N782" s="138">
        <v>0</v>
      </c>
      <c r="O782" s="137">
        <v>0</v>
      </c>
      <c r="P782" s="137">
        <v>0</v>
      </c>
      <c r="Q782" s="137">
        <v>0</v>
      </c>
      <c r="R782" s="139">
        <v>0</v>
      </c>
      <c r="S782">
        <v>1</v>
      </c>
    </row>
    <row r="783" spans="1:19">
      <c r="A783" s="1">
        <v>25</v>
      </c>
      <c r="B783" s="2">
        <v>0.41666666666666702</v>
      </c>
      <c r="C783" s="137">
        <v>0</v>
      </c>
      <c r="D783" s="144">
        <v>24.229813</v>
      </c>
      <c r="E783" s="144">
        <v>8.5444000000000006E-2</v>
      </c>
      <c r="F783" s="144">
        <v>1.263927</v>
      </c>
      <c r="G783" s="144">
        <v>0.43417899999999998</v>
      </c>
      <c r="H783" s="144">
        <v>1.6981059999999999</v>
      </c>
      <c r="I783" s="144">
        <v>3.300325</v>
      </c>
      <c r="J783" s="117">
        <v>27</v>
      </c>
      <c r="K783" s="117">
        <v>10</v>
      </c>
      <c r="L783" s="137">
        <v>0</v>
      </c>
      <c r="M783" s="137">
        <v>0</v>
      </c>
      <c r="N783" s="138">
        <v>0</v>
      </c>
      <c r="O783" s="137">
        <v>0</v>
      </c>
      <c r="P783" s="137">
        <v>0</v>
      </c>
      <c r="Q783" s="137">
        <v>0</v>
      </c>
      <c r="R783" s="139">
        <v>0</v>
      </c>
      <c r="S783">
        <v>1</v>
      </c>
    </row>
    <row r="784" spans="1:19">
      <c r="A784" s="1">
        <v>25</v>
      </c>
      <c r="B784" s="2">
        <v>0.45833333333333298</v>
      </c>
      <c r="C784" s="137">
        <v>0</v>
      </c>
      <c r="D784" s="144">
        <v>24.210369</v>
      </c>
      <c r="E784" s="144">
        <v>9.9330000000000002E-2</v>
      </c>
      <c r="F784" s="144">
        <v>1.233582</v>
      </c>
      <c r="G784" s="144">
        <v>0.38727200000000001</v>
      </c>
      <c r="H784" s="144">
        <v>1.620854</v>
      </c>
      <c r="I784" s="144">
        <v>3.4379749999999998</v>
      </c>
      <c r="J784" s="117">
        <v>27</v>
      </c>
      <c r="K784" s="117">
        <v>10</v>
      </c>
      <c r="L784" s="137">
        <v>0</v>
      </c>
      <c r="M784" s="137">
        <v>0</v>
      </c>
      <c r="N784" s="138">
        <v>0</v>
      </c>
      <c r="O784" s="137">
        <v>0</v>
      </c>
      <c r="P784" s="137">
        <v>0</v>
      </c>
      <c r="Q784" s="137">
        <v>0</v>
      </c>
      <c r="R784" s="139">
        <v>0</v>
      </c>
      <c r="S784">
        <v>1</v>
      </c>
    </row>
    <row r="785" spans="1:19">
      <c r="A785" s="1">
        <v>25</v>
      </c>
      <c r="B785" s="2">
        <v>0.5</v>
      </c>
      <c r="C785" s="137">
        <v>0</v>
      </c>
      <c r="D785" s="144">
        <v>23.262260000000001</v>
      </c>
      <c r="E785" s="144">
        <v>0.10724400000000001</v>
      </c>
      <c r="F785" s="144">
        <v>1.194485</v>
      </c>
      <c r="G785" s="144">
        <v>0.34675499999999998</v>
      </c>
      <c r="H785" s="144">
        <v>1.5412399999999999</v>
      </c>
      <c r="I785" s="144">
        <v>3.4400590000000002</v>
      </c>
      <c r="J785" s="117">
        <v>24</v>
      </c>
      <c r="K785" s="117">
        <v>14</v>
      </c>
      <c r="L785" s="137">
        <v>0</v>
      </c>
      <c r="M785" s="137">
        <v>0</v>
      </c>
      <c r="N785" s="138">
        <v>0</v>
      </c>
      <c r="O785" s="137">
        <v>0</v>
      </c>
      <c r="P785" s="137">
        <v>0</v>
      </c>
      <c r="Q785" s="137">
        <v>0</v>
      </c>
      <c r="R785" s="139">
        <v>0</v>
      </c>
      <c r="S785">
        <v>1</v>
      </c>
    </row>
    <row r="786" spans="1:19">
      <c r="A786" s="1">
        <v>25</v>
      </c>
      <c r="B786" s="2">
        <v>0.54166666666666696</v>
      </c>
      <c r="C786" s="137">
        <v>0</v>
      </c>
      <c r="D786" s="144">
        <v>24.302917000000001</v>
      </c>
      <c r="E786" s="144">
        <v>0.10770100000000001</v>
      </c>
      <c r="F786" s="144">
        <v>1.5981540000000001</v>
      </c>
      <c r="G786" s="144">
        <v>0.48439399999999999</v>
      </c>
      <c r="H786" s="144">
        <v>2.0825480000000001</v>
      </c>
      <c r="I786" s="144">
        <v>3.5106449999999998</v>
      </c>
      <c r="J786" s="117">
        <v>29</v>
      </c>
      <c r="K786" s="117">
        <v>10</v>
      </c>
      <c r="L786" s="137">
        <v>0</v>
      </c>
      <c r="M786" s="137">
        <v>0</v>
      </c>
      <c r="N786" s="138">
        <v>0</v>
      </c>
      <c r="O786" s="137">
        <v>0</v>
      </c>
      <c r="P786" s="137">
        <v>0</v>
      </c>
      <c r="Q786" s="137">
        <v>0</v>
      </c>
      <c r="R786" s="139">
        <v>0</v>
      </c>
      <c r="S786">
        <v>1</v>
      </c>
    </row>
    <row r="787" spans="1:19">
      <c r="A787" s="1">
        <v>25</v>
      </c>
      <c r="B787" s="2">
        <v>0.58333333333333304</v>
      </c>
      <c r="C787" s="137">
        <v>0</v>
      </c>
      <c r="D787" s="144">
        <v>24.511970999999999</v>
      </c>
      <c r="E787" s="144">
        <v>0.104028</v>
      </c>
      <c r="F787" s="144">
        <v>1.366622</v>
      </c>
      <c r="G787" s="144">
        <v>0.44120199999999998</v>
      </c>
      <c r="H787" s="144">
        <v>1.8078240000000001</v>
      </c>
      <c r="I787" s="144">
        <v>3.7366320000000002</v>
      </c>
      <c r="J787" s="117">
        <v>29</v>
      </c>
      <c r="K787" s="117">
        <v>10</v>
      </c>
      <c r="L787" s="137">
        <v>0</v>
      </c>
      <c r="M787" s="137">
        <v>0</v>
      </c>
      <c r="N787" s="138">
        <v>0</v>
      </c>
      <c r="O787" s="137">
        <v>0</v>
      </c>
      <c r="P787" s="137">
        <v>0</v>
      </c>
      <c r="Q787" s="137">
        <v>0</v>
      </c>
      <c r="R787" s="139">
        <v>0</v>
      </c>
      <c r="S787">
        <v>1</v>
      </c>
    </row>
    <row r="788" spans="1:19">
      <c r="A788" s="1">
        <v>25</v>
      </c>
      <c r="B788" s="2">
        <v>0.625</v>
      </c>
      <c r="C788" s="137">
        <v>0</v>
      </c>
      <c r="D788" s="144">
        <v>24.547851999999999</v>
      </c>
      <c r="E788" s="144">
        <v>0.117133</v>
      </c>
      <c r="F788" s="144">
        <v>1.25345</v>
      </c>
      <c r="G788" s="144">
        <v>0.42920999999999998</v>
      </c>
      <c r="H788" s="144">
        <v>1.68266</v>
      </c>
      <c r="I788" s="144">
        <v>3.5087950000000001</v>
      </c>
      <c r="J788" s="117">
        <v>27</v>
      </c>
      <c r="K788" s="117">
        <v>10</v>
      </c>
      <c r="L788" s="137">
        <v>0</v>
      </c>
      <c r="M788" s="137">
        <v>0</v>
      </c>
      <c r="N788" s="138">
        <v>0</v>
      </c>
      <c r="O788" s="137">
        <v>0</v>
      </c>
      <c r="P788" s="137">
        <v>0</v>
      </c>
      <c r="Q788" s="137">
        <v>0</v>
      </c>
      <c r="R788" s="139">
        <v>0</v>
      </c>
      <c r="S788">
        <v>1</v>
      </c>
    </row>
    <row r="789" spans="1:19">
      <c r="A789" s="1">
        <v>25</v>
      </c>
      <c r="B789" s="2">
        <v>0.66666666666666696</v>
      </c>
      <c r="C789" s="137">
        <v>0</v>
      </c>
      <c r="D789" s="144">
        <v>26.782070000000001</v>
      </c>
      <c r="E789" s="144">
        <v>9.0632000000000004E-2</v>
      </c>
      <c r="F789" s="144">
        <v>1.172129</v>
      </c>
      <c r="G789" s="144">
        <v>0.64666699999999999</v>
      </c>
      <c r="H789" s="144">
        <v>1.8187960000000001</v>
      </c>
      <c r="I789" s="144">
        <v>3.723258</v>
      </c>
      <c r="J789" s="117">
        <v>25</v>
      </c>
      <c r="K789" s="117">
        <v>18</v>
      </c>
      <c r="L789" s="137">
        <v>0</v>
      </c>
      <c r="M789" s="137">
        <v>0</v>
      </c>
      <c r="N789" s="138">
        <v>0</v>
      </c>
      <c r="O789" s="137">
        <v>0</v>
      </c>
      <c r="P789" s="137">
        <v>0</v>
      </c>
      <c r="Q789" s="137">
        <v>0</v>
      </c>
      <c r="R789" s="139">
        <v>0</v>
      </c>
      <c r="S789">
        <v>1</v>
      </c>
    </row>
    <row r="790" spans="1:19">
      <c r="A790" s="1">
        <v>25</v>
      </c>
      <c r="B790" s="2">
        <v>0.70833333333333304</v>
      </c>
      <c r="C790" s="137">
        <v>0</v>
      </c>
      <c r="D790" s="144">
        <v>28.007553000000001</v>
      </c>
      <c r="E790" s="144">
        <v>9.5083000000000001E-2</v>
      </c>
      <c r="F790" s="144">
        <v>1.1337870000000001</v>
      </c>
      <c r="G790" s="144">
        <v>0.83742499999999997</v>
      </c>
      <c r="H790" s="144">
        <v>1.971212</v>
      </c>
      <c r="I790" s="144">
        <v>3.9317799999999998</v>
      </c>
      <c r="J790" s="117">
        <v>29</v>
      </c>
      <c r="K790" s="117">
        <v>13</v>
      </c>
      <c r="L790" s="137">
        <v>0</v>
      </c>
      <c r="M790" s="137">
        <v>0</v>
      </c>
      <c r="N790" s="138">
        <v>0</v>
      </c>
      <c r="O790" s="137">
        <v>0</v>
      </c>
      <c r="P790" s="137">
        <v>0</v>
      </c>
      <c r="Q790" s="137">
        <v>0</v>
      </c>
      <c r="R790" s="139">
        <v>0</v>
      </c>
      <c r="S790">
        <v>1</v>
      </c>
    </row>
    <row r="791" spans="1:19">
      <c r="A791" s="1">
        <v>25</v>
      </c>
      <c r="B791" s="2">
        <v>0.75</v>
      </c>
      <c r="C791" s="137">
        <v>0</v>
      </c>
      <c r="D791" s="144">
        <v>26.313507000000001</v>
      </c>
      <c r="E791" s="144">
        <v>9.6957000000000002E-2</v>
      </c>
      <c r="F791" s="144">
        <v>1.127373</v>
      </c>
      <c r="G791" s="144">
        <v>1.2093700000000001</v>
      </c>
      <c r="H791" s="144">
        <v>2.3367429999999998</v>
      </c>
      <c r="I791" s="144">
        <v>3.4506929999999998</v>
      </c>
      <c r="J791" s="117">
        <v>27</v>
      </c>
      <c r="K791" s="117">
        <v>11</v>
      </c>
      <c r="L791" s="137">
        <v>0</v>
      </c>
      <c r="M791" s="137">
        <v>0</v>
      </c>
      <c r="N791" s="138">
        <v>0</v>
      </c>
      <c r="O791" s="137">
        <v>0</v>
      </c>
      <c r="P791" s="137">
        <v>0</v>
      </c>
      <c r="Q791" s="137">
        <v>0</v>
      </c>
      <c r="R791" s="139">
        <v>0</v>
      </c>
      <c r="S791">
        <v>1</v>
      </c>
    </row>
    <row r="792" spans="1:19">
      <c r="A792" s="1">
        <v>25</v>
      </c>
      <c r="B792" s="2">
        <v>0.79166666666666696</v>
      </c>
      <c r="C792" s="137">
        <v>0</v>
      </c>
      <c r="D792" s="144">
        <v>24.721129999999999</v>
      </c>
      <c r="E792" s="144">
        <v>0.12753700000000001</v>
      </c>
      <c r="F792" s="144">
        <v>1.0274399999999999</v>
      </c>
      <c r="G792" s="144">
        <v>2.5766179999999999</v>
      </c>
      <c r="H792" s="144">
        <v>3.6040580000000002</v>
      </c>
      <c r="I792" s="144">
        <v>3.9270969999999998</v>
      </c>
      <c r="J792" s="117">
        <v>42</v>
      </c>
      <c r="K792" s="117">
        <v>23</v>
      </c>
      <c r="L792" s="137">
        <v>0</v>
      </c>
      <c r="M792" s="137">
        <v>0</v>
      </c>
      <c r="N792" s="138">
        <v>0</v>
      </c>
      <c r="O792" s="137">
        <v>0</v>
      </c>
      <c r="P792" s="137">
        <v>0</v>
      </c>
      <c r="Q792" s="137">
        <v>0</v>
      </c>
      <c r="R792" s="139">
        <v>0</v>
      </c>
      <c r="S792">
        <v>1</v>
      </c>
    </row>
    <row r="793" spans="1:19">
      <c r="A793" s="1">
        <v>25</v>
      </c>
      <c r="B793" s="2">
        <v>0.83333333333333304</v>
      </c>
      <c r="C793" s="137">
        <v>0</v>
      </c>
      <c r="D793" s="144">
        <v>23.085197000000001</v>
      </c>
      <c r="E793" s="144">
        <v>0.12565100000000001</v>
      </c>
      <c r="F793" s="144">
        <v>1.1937169999999999</v>
      </c>
      <c r="G793" s="144">
        <v>1.9341489999999999</v>
      </c>
      <c r="H793" s="144">
        <v>3.1278649999999999</v>
      </c>
      <c r="I793" s="144">
        <v>3.3144010000000002</v>
      </c>
      <c r="J793" s="117">
        <v>30</v>
      </c>
      <c r="K793" s="117">
        <v>15</v>
      </c>
      <c r="L793" s="137">
        <v>0</v>
      </c>
      <c r="M793" s="137">
        <v>0</v>
      </c>
      <c r="N793" s="138">
        <v>0</v>
      </c>
      <c r="O793" s="137">
        <v>0</v>
      </c>
      <c r="P793" s="137">
        <v>0</v>
      </c>
      <c r="Q793" s="137">
        <v>0</v>
      </c>
      <c r="R793" s="139">
        <v>0</v>
      </c>
      <c r="S793">
        <v>1</v>
      </c>
    </row>
    <row r="794" spans="1:19">
      <c r="A794" s="1">
        <v>25</v>
      </c>
      <c r="B794" s="2">
        <v>0.875</v>
      </c>
      <c r="C794" s="137">
        <v>0</v>
      </c>
      <c r="D794" s="144">
        <v>24.620560000000001</v>
      </c>
      <c r="E794" s="144">
        <v>0.114012</v>
      </c>
      <c r="F794" s="144">
        <v>0.97701000000000005</v>
      </c>
      <c r="G794" s="144">
        <v>1.0240860000000001</v>
      </c>
      <c r="H794" s="144">
        <v>2.001096</v>
      </c>
      <c r="I794" s="144">
        <v>3.3468390000000001</v>
      </c>
      <c r="J794" s="117">
        <v>34</v>
      </c>
      <c r="K794" s="117">
        <v>17</v>
      </c>
      <c r="L794" s="137">
        <v>0</v>
      </c>
      <c r="M794" s="137">
        <v>0</v>
      </c>
      <c r="N794" s="138">
        <v>0</v>
      </c>
      <c r="O794" s="137">
        <v>0</v>
      </c>
      <c r="P794" s="137">
        <v>0</v>
      </c>
      <c r="Q794" s="137">
        <v>0</v>
      </c>
      <c r="R794" s="139">
        <v>0</v>
      </c>
      <c r="S794">
        <v>1</v>
      </c>
    </row>
    <row r="795" spans="1:19">
      <c r="A795" s="1">
        <v>25</v>
      </c>
      <c r="B795" s="2">
        <v>0.91666666666666696</v>
      </c>
      <c r="C795" s="137">
        <v>0</v>
      </c>
      <c r="D795" s="144">
        <v>24.546661</v>
      </c>
      <c r="E795" s="144">
        <v>0.115137</v>
      </c>
      <c r="F795" s="144">
        <v>1.0523309999999999</v>
      </c>
      <c r="G795" s="144">
        <v>1.1125620000000001</v>
      </c>
      <c r="H795" s="144">
        <v>2.1648930000000002</v>
      </c>
      <c r="I795" s="144">
        <v>3.4221309999999998</v>
      </c>
      <c r="J795" s="117">
        <v>28</v>
      </c>
      <c r="K795" s="117">
        <v>12</v>
      </c>
      <c r="L795" s="137">
        <v>0</v>
      </c>
      <c r="M795" s="137">
        <v>0</v>
      </c>
      <c r="N795" s="138">
        <v>0</v>
      </c>
      <c r="O795" s="137">
        <v>0</v>
      </c>
      <c r="P795" s="137">
        <v>0</v>
      </c>
      <c r="Q795" s="137">
        <v>0</v>
      </c>
      <c r="R795" s="139">
        <v>0</v>
      </c>
      <c r="S795">
        <v>1</v>
      </c>
    </row>
    <row r="796" spans="1:19">
      <c r="A796" s="1">
        <v>25</v>
      </c>
      <c r="B796" s="2">
        <v>0.95833333333333304</v>
      </c>
      <c r="C796" s="137">
        <v>0</v>
      </c>
      <c r="D796" s="144">
        <v>25.492764000000001</v>
      </c>
      <c r="E796" s="144">
        <v>7.5345999999999996E-2</v>
      </c>
      <c r="F796" s="144">
        <v>1.116913</v>
      </c>
      <c r="G796" s="144">
        <v>1.364063</v>
      </c>
      <c r="H796" s="144">
        <v>2.4809760000000001</v>
      </c>
      <c r="I796" s="144">
        <v>2.8843359999999998</v>
      </c>
      <c r="J796" s="117">
        <v>29</v>
      </c>
      <c r="K796" s="117">
        <v>10</v>
      </c>
      <c r="L796" s="137">
        <v>0</v>
      </c>
      <c r="M796" s="137">
        <v>0</v>
      </c>
      <c r="N796" s="138">
        <v>0</v>
      </c>
      <c r="O796" s="137">
        <v>0</v>
      </c>
      <c r="P796" s="137">
        <v>0</v>
      </c>
      <c r="Q796" s="137">
        <v>0</v>
      </c>
      <c r="R796" s="139">
        <v>0</v>
      </c>
      <c r="S796">
        <v>1</v>
      </c>
    </row>
    <row r="798" spans="1:19">
      <c r="A798" s="163" t="s">
        <v>39</v>
      </c>
      <c r="B798" s="164"/>
      <c r="C798" s="17">
        <v>0</v>
      </c>
      <c r="D798" s="17">
        <v>0</v>
      </c>
      <c r="E798" s="17">
        <v>0</v>
      </c>
      <c r="F798" s="17">
        <v>0</v>
      </c>
      <c r="G798" s="17">
        <v>0</v>
      </c>
      <c r="H798" s="17">
        <v>0</v>
      </c>
      <c r="I798" s="17">
        <v>0</v>
      </c>
      <c r="J798" s="17">
        <v>0</v>
      </c>
      <c r="K798" s="17">
        <v>0</v>
      </c>
      <c r="L798" s="17">
        <v>0</v>
      </c>
      <c r="M798" s="17">
        <v>0</v>
      </c>
      <c r="N798" s="17">
        <v>0</v>
      </c>
      <c r="O798" s="17">
        <v>0</v>
      </c>
      <c r="P798" s="17">
        <v>0</v>
      </c>
      <c r="Q798" s="17">
        <v>0</v>
      </c>
      <c r="R798" s="17">
        <v>0</v>
      </c>
    </row>
    <row r="799" spans="1:19">
      <c r="A799" s="159" t="s">
        <v>2</v>
      </c>
      <c r="B799" s="160"/>
      <c r="C799" s="17">
        <v>20</v>
      </c>
      <c r="D799" s="17">
        <v>0</v>
      </c>
      <c r="E799" s="17">
        <v>0</v>
      </c>
      <c r="F799" s="17">
        <v>0</v>
      </c>
      <c r="G799" s="17">
        <v>0</v>
      </c>
      <c r="H799" s="17">
        <v>0</v>
      </c>
      <c r="I799" s="17">
        <v>0</v>
      </c>
      <c r="J799" s="17">
        <v>0</v>
      </c>
      <c r="K799" s="17">
        <v>0</v>
      </c>
      <c r="L799" s="17">
        <v>20</v>
      </c>
      <c r="M799" s="17">
        <v>20</v>
      </c>
      <c r="N799" s="17">
        <v>20</v>
      </c>
      <c r="O799" s="17">
        <v>20</v>
      </c>
      <c r="P799" s="17">
        <v>20</v>
      </c>
      <c r="Q799" s="17">
        <v>20</v>
      </c>
      <c r="R799" s="17">
        <v>20</v>
      </c>
    </row>
    <row r="800" spans="1:19">
      <c r="A800" s="153" t="s">
        <v>3</v>
      </c>
      <c r="B800" s="154"/>
      <c r="C800" s="17">
        <v>0</v>
      </c>
      <c r="D800" s="17">
        <v>0</v>
      </c>
      <c r="E800" s="17">
        <v>0</v>
      </c>
      <c r="F800" s="17">
        <v>0</v>
      </c>
      <c r="G800" s="17">
        <v>0</v>
      </c>
      <c r="H800" s="17">
        <v>0</v>
      </c>
      <c r="I800" s="17">
        <v>0</v>
      </c>
      <c r="J800" s="17">
        <v>0</v>
      </c>
      <c r="K800" s="17">
        <v>0</v>
      </c>
      <c r="L800" s="17">
        <v>0</v>
      </c>
      <c r="M800" s="17">
        <v>0</v>
      </c>
      <c r="N800" s="17">
        <v>0</v>
      </c>
      <c r="O800" s="17">
        <v>0</v>
      </c>
      <c r="P800" s="17">
        <v>0</v>
      </c>
      <c r="Q800" s="17">
        <v>0</v>
      </c>
      <c r="R800" s="17">
        <v>0</v>
      </c>
    </row>
    <row r="801" spans="1:19">
      <c r="A801" s="161" t="s">
        <v>4</v>
      </c>
      <c r="B801" s="162"/>
      <c r="C801" s="17">
        <v>0</v>
      </c>
      <c r="D801" s="17">
        <v>0</v>
      </c>
      <c r="E801" s="17">
        <v>0</v>
      </c>
      <c r="F801" s="17">
        <v>0</v>
      </c>
      <c r="G801" s="17">
        <v>0</v>
      </c>
      <c r="H801" s="17">
        <v>0</v>
      </c>
      <c r="I801" s="17">
        <v>0</v>
      </c>
      <c r="J801" s="17">
        <v>0</v>
      </c>
      <c r="K801" s="17">
        <v>0</v>
      </c>
      <c r="L801" s="17">
        <v>0</v>
      </c>
      <c r="M801" s="17">
        <v>0</v>
      </c>
      <c r="N801" s="17">
        <v>0</v>
      </c>
      <c r="O801" s="17">
        <v>0</v>
      </c>
      <c r="P801" s="17">
        <v>0</v>
      </c>
      <c r="Q801" s="17">
        <v>0</v>
      </c>
      <c r="R801" s="17">
        <v>0</v>
      </c>
    </row>
    <row r="802" spans="1:19">
      <c r="A802" s="155" t="s">
        <v>27</v>
      </c>
      <c r="B802" s="156"/>
      <c r="C802" s="20">
        <f t="shared" ref="C802:R802" si="24">24-C798-C799-C800-C801</f>
        <v>4</v>
      </c>
      <c r="D802" s="20">
        <f t="shared" si="24"/>
        <v>24</v>
      </c>
      <c r="E802" s="20">
        <f t="shared" si="24"/>
        <v>24</v>
      </c>
      <c r="F802" s="20">
        <f t="shared" si="24"/>
        <v>24</v>
      </c>
      <c r="G802" s="20">
        <f t="shared" si="24"/>
        <v>24</v>
      </c>
      <c r="H802" s="20">
        <f t="shared" si="24"/>
        <v>24</v>
      </c>
      <c r="I802" s="20">
        <f t="shared" si="24"/>
        <v>24</v>
      </c>
      <c r="J802" s="20">
        <f t="shared" si="24"/>
        <v>24</v>
      </c>
      <c r="K802" s="20">
        <f t="shared" si="24"/>
        <v>24</v>
      </c>
      <c r="L802" s="20">
        <f t="shared" si="24"/>
        <v>4</v>
      </c>
      <c r="M802" s="20">
        <f t="shared" si="24"/>
        <v>4</v>
      </c>
      <c r="N802" s="20">
        <f t="shared" si="24"/>
        <v>4</v>
      </c>
      <c r="O802" s="20">
        <f t="shared" si="24"/>
        <v>4</v>
      </c>
      <c r="P802" s="20">
        <f t="shared" si="24"/>
        <v>4</v>
      </c>
      <c r="Q802" s="20">
        <f t="shared" si="24"/>
        <v>4</v>
      </c>
      <c r="R802" s="20">
        <f t="shared" si="24"/>
        <v>4</v>
      </c>
    </row>
    <row r="803" spans="1:19">
      <c r="A803" s="157" t="s">
        <v>28</v>
      </c>
      <c r="B803" s="158"/>
      <c r="C803" s="21">
        <f>C802/(SUM(S773:S796))</f>
        <v>0.16666666666666666</v>
      </c>
      <c r="D803" s="21">
        <f>D802/(SUM(S773:S796))</f>
        <v>1</v>
      </c>
      <c r="E803" s="21">
        <f>E802/(SUM(S773:S796))</f>
        <v>1</v>
      </c>
      <c r="F803" s="21">
        <f>F802/(SUM(S773:S796))</f>
        <v>1</v>
      </c>
      <c r="G803" s="21">
        <f>G802/(SUM(S773:S796))</f>
        <v>1</v>
      </c>
      <c r="H803" s="21">
        <f>H802/(SUM(S773:S796))</f>
        <v>1</v>
      </c>
      <c r="I803" s="21">
        <f>I802/(SUM(S773:S796))</f>
        <v>1</v>
      </c>
      <c r="J803" s="21">
        <f>J802/(SUM(S773:S796))</f>
        <v>1</v>
      </c>
      <c r="K803" s="21">
        <f>K802/(SUM(S773:S796))</f>
        <v>1</v>
      </c>
      <c r="L803" s="21">
        <f>L802/(SUM(S773:S796))</f>
        <v>0.16666666666666666</v>
      </c>
      <c r="M803" s="21">
        <f>M802/(SUM(S773:S796))</f>
        <v>0.16666666666666666</v>
      </c>
      <c r="N803" s="21">
        <f>N802/(SUM(S773:S796))</f>
        <v>0.16666666666666666</v>
      </c>
      <c r="O803" s="21">
        <f>O802/(SUM(S773:S796))</f>
        <v>0.16666666666666666</v>
      </c>
      <c r="P803" s="21">
        <f>P802/(SUM(S773:S796))</f>
        <v>0.16666666666666666</v>
      </c>
      <c r="Q803" s="21">
        <f>Q802/(SUM(S773:S796))</f>
        <v>0.16666666666666666</v>
      </c>
      <c r="R803" s="21">
        <f>R802/(SUM(S773:S796))</f>
        <v>0.16666666666666666</v>
      </c>
    </row>
    <row r="805" spans="1:19">
      <c r="A805" s="1">
        <v>26</v>
      </c>
      <c r="B805" s="2">
        <v>0</v>
      </c>
      <c r="C805" s="137">
        <v>0</v>
      </c>
      <c r="D805" s="144">
        <v>27.738121</v>
      </c>
      <c r="E805" s="144">
        <v>8.1310999999999994E-2</v>
      </c>
      <c r="F805" s="144">
        <v>1.02738</v>
      </c>
      <c r="G805" s="144">
        <v>0.63834800000000003</v>
      </c>
      <c r="H805" s="144">
        <v>1.6657280000000001</v>
      </c>
      <c r="I805" s="144">
        <v>3.2068699999999999</v>
      </c>
      <c r="J805" s="117">
        <v>26</v>
      </c>
      <c r="K805" s="117">
        <v>8</v>
      </c>
      <c r="L805" s="137">
        <v>0</v>
      </c>
      <c r="M805" s="137">
        <v>0</v>
      </c>
      <c r="N805" s="138">
        <v>0</v>
      </c>
      <c r="O805" s="137">
        <v>0</v>
      </c>
      <c r="P805" s="137">
        <v>0</v>
      </c>
      <c r="Q805" s="137">
        <v>0</v>
      </c>
      <c r="R805" s="139">
        <v>0</v>
      </c>
      <c r="S805">
        <v>1</v>
      </c>
    </row>
    <row r="806" spans="1:19">
      <c r="A806" s="1">
        <v>26</v>
      </c>
      <c r="B806" s="2">
        <v>4.1666666666666664E-2</v>
      </c>
      <c r="C806" s="137">
        <v>0</v>
      </c>
      <c r="D806" s="144">
        <v>27.040447</v>
      </c>
      <c r="E806" s="144">
        <v>0.101532</v>
      </c>
      <c r="F806" s="144">
        <v>1.2221709999999999</v>
      </c>
      <c r="G806" s="144">
        <v>0.442689</v>
      </c>
      <c r="H806" s="144">
        <v>1.66486</v>
      </c>
      <c r="I806" s="144">
        <v>3.3150029999999999</v>
      </c>
      <c r="J806" s="117">
        <v>26</v>
      </c>
      <c r="K806" s="117">
        <v>12</v>
      </c>
      <c r="L806" s="137">
        <v>0</v>
      </c>
      <c r="M806" s="137">
        <v>0</v>
      </c>
      <c r="N806" s="138">
        <v>0</v>
      </c>
      <c r="O806" s="137">
        <v>0</v>
      </c>
      <c r="P806" s="137">
        <v>0</v>
      </c>
      <c r="Q806" s="137">
        <v>0</v>
      </c>
      <c r="R806" s="139">
        <v>0</v>
      </c>
      <c r="S806">
        <v>1</v>
      </c>
    </row>
    <row r="807" spans="1:19">
      <c r="A807" s="1">
        <v>26</v>
      </c>
      <c r="B807" s="2">
        <v>8.3333333333333301E-2</v>
      </c>
      <c r="C807" s="137">
        <v>0</v>
      </c>
      <c r="D807" s="144">
        <v>29.087551000000001</v>
      </c>
      <c r="E807" s="144">
        <v>9.5665E-2</v>
      </c>
      <c r="F807" s="144">
        <v>1.0486009999999999</v>
      </c>
      <c r="G807" s="144">
        <v>0.241979</v>
      </c>
      <c r="H807" s="144">
        <v>1.2905800000000001</v>
      </c>
      <c r="I807" s="144">
        <v>3.251096</v>
      </c>
      <c r="J807" s="117">
        <v>27</v>
      </c>
      <c r="K807" s="117">
        <v>12</v>
      </c>
      <c r="L807" s="137">
        <v>0</v>
      </c>
      <c r="M807" s="137">
        <v>0</v>
      </c>
      <c r="N807" s="138">
        <v>0</v>
      </c>
      <c r="O807" s="137">
        <v>0</v>
      </c>
      <c r="P807" s="137">
        <v>0</v>
      </c>
      <c r="Q807" s="137">
        <v>0</v>
      </c>
      <c r="R807" s="139">
        <v>0</v>
      </c>
      <c r="S807">
        <v>1</v>
      </c>
    </row>
    <row r="808" spans="1:19">
      <c r="A808" s="1">
        <v>26</v>
      </c>
      <c r="B808" s="2">
        <v>0.125</v>
      </c>
      <c r="C808" s="137">
        <v>0</v>
      </c>
      <c r="D808" s="144">
        <v>29.073761000000001</v>
      </c>
      <c r="E808" s="144">
        <v>8.2084000000000004E-2</v>
      </c>
      <c r="F808" s="144">
        <v>1.1173230000000001</v>
      </c>
      <c r="G808" s="144">
        <v>0.25046299999999999</v>
      </c>
      <c r="H808" s="144">
        <v>1.3677870000000001</v>
      </c>
      <c r="I808" s="144">
        <v>3.2486320000000002</v>
      </c>
      <c r="J808" s="117">
        <v>22</v>
      </c>
      <c r="K808" s="117">
        <v>10</v>
      </c>
      <c r="L808" s="137">
        <v>0</v>
      </c>
      <c r="M808" s="137">
        <v>0</v>
      </c>
      <c r="N808" s="138">
        <v>0</v>
      </c>
      <c r="O808" s="137">
        <v>0</v>
      </c>
      <c r="P808" s="137">
        <v>0</v>
      </c>
      <c r="Q808" s="137">
        <v>0</v>
      </c>
      <c r="R808" s="139">
        <v>0</v>
      </c>
      <c r="S808">
        <v>1</v>
      </c>
    </row>
    <row r="809" spans="1:19">
      <c r="A809" s="1">
        <v>26</v>
      </c>
      <c r="B809" s="2">
        <v>0.16666666666666699</v>
      </c>
      <c r="C809" s="137">
        <v>0</v>
      </c>
      <c r="D809" s="144">
        <v>29.330048000000001</v>
      </c>
      <c r="E809" s="144">
        <v>0.103891</v>
      </c>
      <c r="F809" s="144">
        <v>1.000181</v>
      </c>
      <c r="G809" s="144">
        <v>0.19536999999999999</v>
      </c>
      <c r="H809" s="144">
        <v>1.1955519999999999</v>
      </c>
      <c r="I809" s="144">
        <v>3.0937169999999998</v>
      </c>
      <c r="J809" s="117">
        <v>24</v>
      </c>
      <c r="K809" s="117">
        <v>9</v>
      </c>
      <c r="L809" s="137">
        <v>0</v>
      </c>
      <c r="M809" s="137">
        <v>0</v>
      </c>
      <c r="N809" s="138">
        <v>0</v>
      </c>
      <c r="O809" s="137">
        <v>0</v>
      </c>
      <c r="P809" s="137">
        <v>0</v>
      </c>
      <c r="Q809" s="137">
        <v>0</v>
      </c>
      <c r="R809" s="139">
        <v>0</v>
      </c>
      <c r="S809">
        <v>1</v>
      </c>
    </row>
    <row r="810" spans="1:19">
      <c r="A810" s="1">
        <v>26</v>
      </c>
      <c r="B810" s="2">
        <v>0.20833333333333301</v>
      </c>
      <c r="C810" s="137">
        <v>0</v>
      </c>
      <c r="D810" s="144">
        <v>27.485320999999999</v>
      </c>
      <c r="E810" s="144">
        <v>0.119879</v>
      </c>
      <c r="F810" s="144">
        <v>1.372009</v>
      </c>
      <c r="G810" s="144">
        <v>0.66365399999999997</v>
      </c>
      <c r="H810" s="144">
        <v>2.035663</v>
      </c>
      <c r="I810" s="144">
        <v>3.6965780000000001</v>
      </c>
      <c r="J810" s="117">
        <v>28</v>
      </c>
      <c r="K810" s="117">
        <v>13</v>
      </c>
      <c r="L810" s="137">
        <v>0</v>
      </c>
      <c r="M810" s="137">
        <v>0</v>
      </c>
      <c r="N810" s="138">
        <v>0</v>
      </c>
      <c r="O810" s="137">
        <v>0</v>
      </c>
      <c r="P810" s="137">
        <v>0</v>
      </c>
      <c r="Q810" s="137">
        <v>0</v>
      </c>
      <c r="R810" s="139">
        <v>0</v>
      </c>
      <c r="S810">
        <v>1</v>
      </c>
    </row>
    <row r="811" spans="1:19">
      <c r="A811" s="1">
        <v>26</v>
      </c>
      <c r="B811" s="2">
        <v>0.25</v>
      </c>
      <c r="C811" s="137">
        <v>0</v>
      </c>
      <c r="D811" s="144">
        <v>25.041245</v>
      </c>
      <c r="E811" s="144">
        <v>0.115971</v>
      </c>
      <c r="F811" s="144">
        <v>1.299493</v>
      </c>
      <c r="G811" s="144">
        <v>2.109515</v>
      </c>
      <c r="H811" s="144">
        <v>3.409008</v>
      </c>
      <c r="I811" s="144">
        <v>3.709622</v>
      </c>
      <c r="J811" s="117">
        <v>29</v>
      </c>
      <c r="K811" s="117">
        <v>11</v>
      </c>
      <c r="L811" s="137">
        <v>0</v>
      </c>
      <c r="M811" s="137">
        <v>0</v>
      </c>
      <c r="N811" s="138">
        <v>0</v>
      </c>
      <c r="O811" s="137">
        <v>0</v>
      </c>
      <c r="P811" s="137">
        <v>0</v>
      </c>
      <c r="Q811" s="137">
        <v>0</v>
      </c>
      <c r="R811" s="139">
        <v>0</v>
      </c>
      <c r="S811">
        <v>1</v>
      </c>
    </row>
    <row r="812" spans="1:19">
      <c r="A812" s="1">
        <v>26</v>
      </c>
      <c r="B812" s="2">
        <v>0.29166666666666702</v>
      </c>
      <c r="C812" s="137">
        <v>0</v>
      </c>
      <c r="D812" s="144">
        <v>16.357918000000002</v>
      </c>
      <c r="E812" s="144">
        <v>0.18747800000000001</v>
      </c>
      <c r="F812" s="144">
        <v>2.606522</v>
      </c>
      <c r="G812" s="144">
        <v>7.8283120000000004</v>
      </c>
      <c r="H812" s="144">
        <v>10.434834</v>
      </c>
      <c r="I812" s="144">
        <v>4.0294100000000004</v>
      </c>
      <c r="J812" s="117">
        <v>39</v>
      </c>
      <c r="K812" s="117">
        <v>12</v>
      </c>
      <c r="L812" s="137">
        <v>0</v>
      </c>
      <c r="M812" s="137">
        <v>0</v>
      </c>
      <c r="N812" s="138">
        <v>0</v>
      </c>
      <c r="O812" s="137">
        <v>0</v>
      </c>
      <c r="P812" s="137">
        <v>0</v>
      </c>
      <c r="Q812" s="137">
        <v>0</v>
      </c>
      <c r="R812" s="139">
        <v>0</v>
      </c>
      <c r="S812">
        <v>1</v>
      </c>
    </row>
    <row r="813" spans="1:19">
      <c r="A813" s="1">
        <v>26</v>
      </c>
      <c r="B813" s="2">
        <v>0.33333333333333298</v>
      </c>
      <c r="C813" s="137">
        <v>0</v>
      </c>
      <c r="D813" s="144">
        <v>17.849304</v>
      </c>
      <c r="E813" s="144">
        <v>0.197739</v>
      </c>
      <c r="F813" s="144">
        <v>3.1163720000000001</v>
      </c>
      <c r="G813" s="144">
        <v>5.9473450000000003</v>
      </c>
      <c r="H813" s="144">
        <v>9.0637159999999994</v>
      </c>
      <c r="I813" s="144">
        <v>3.32036</v>
      </c>
      <c r="J813" s="117">
        <v>27</v>
      </c>
      <c r="K813" s="117">
        <v>11</v>
      </c>
      <c r="L813" s="137">
        <v>0</v>
      </c>
      <c r="M813" s="137">
        <v>0</v>
      </c>
      <c r="N813" s="138">
        <v>0</v>
      </c>
      <c r="O813" s="137">
        <v>0</v>
      </c>
      <c r="P813" s="137">
        <v>0</v>
      </c>
      <c r="Q813" s="137">
        <v>0</v>
      </c>
      <c r="R813" s="139">
        <v>0</v>
      </c>
      <c r="S813">
        <v>1</v>
      </c>
    </row>
    <row r="814" spans="1:19">
      <c r="A814" s="1">
        <v>26</v>
      </c>
      <c r="B814" s="2">
        <v>0.375</v>
      </c>
      <c r="C814" s="137">
        <v>0</v>
      </c>
      <c r="D814" s="144">
        <v>21.907753</v>
      </c>
      <c r="E814" s="144">
        <v>0.18859100000000001</v>
      </c>
      <c r="F814" s="144">
        <v>2.218353</v>
      </c>
      <c r="G814" s="144">
        <v>3.6294810000000002</v>
      </c>
      <c r="H814" s="144">
        <v>5.8478339999999998</v>
      </c>
      <c r="I814" s="144">
        <v>3.928823</v>
      </c>
      <c r="J814" s="117">
        <v>27</v>
      </c>
      <c r="K814" s="117">
        <v>17</v>
      </c>
      <c r="L814" s="137">
        <v>0</v>
      </c>
      <c r="M814" s="137">
        <v>0</v>
      </c>
      <c r="N814" s="138">
        <v>0</v>
      </c>
      <c r="O814" s="137">
        <v>0</v>
      </c>
      <c r="P814" s="137">
        <v>0</v>
      </c>
      <c r="Q814" s="137">
        <v>0</v>
      </c>
      <c r="R814" s="139">
        <v>0</v>
      </c>
      <c r="S814">
        <v>1</v>
      </c>
    </row>
    <row r="815" spans="1:19">
      <c r="A815" s="1">
        <v>26</v>
      </c>
      <c r="B815" s="2">
        <v>0.41666666666666702</v>
      </c>
      <c r="C815" s="137">
        <v>0</v>
      </c>
      <c r="D815" s="144">
        <v>29.729187</v>
      </c>
      <c r="E815" s="144">
        <v>0.13253200000000001</v>
      </c>
      <c r="F815" s="144">
        <v>1.6444099999999999</v>
      </c>
      <c r="G815" s="144">
        <v>1.5419</v>
      </c>
      <c r="H815" s="144">
        <v>3.1863100000000002</v>
      </c>
      <c r="I815" s="144">
        <v>4.2756999999999996</v>
      </c>
      <c r="J815" s="117">
        <v>32</v>
      </c>
      <c r="K815" s="117">
        <v>13</v>
      </c>
      <c r="L815" s="137">
        <v>0</v>
      </c>
      <c r="M815" s="137">
        <v>0</v>
      </c>
      <c r="N815" s="138">
        <v>0</v>
      </c>
      <c r="O815" s="137">
        <v>0</v>
      </c>
      <c r="P815" s="137">
        <v>0</v>
      </c>
      <c r="Q815" s="137">
        <v>0</v>
      </c>
      <c r="R815" s="139">
        <v>0</v>
      </c>
      <c r="S815">
        <v>1</v>
      </c>
    </row>
    <row r="816" spans="1:19">
      <c r="A816" s="1">
        <v>26</v>
      </c>
      <c r="B816" s="2">
        <v>0.45833333333333298</v>
      </c>
      <c r="C816" s="137">
        <v>0</v>
      </c>
      <c r="D816" s="144">
        <v>29.590388999999998</v>
      </c>
      <c r="E816" s="144">
        <v>9.5499000000000001E-2</v>
      </c>
      <c r="F816" s="144">
        <v>1.565671</v>
      </c>
      <c r="G816" s="144">
        <v>1.2307159999999999</v>
      </c>
      <c r="H816" s="144">
        <v>2.7963870000000002</v>
      </c>
      <c r="I816" s="144">
        <v>3.7157689999999999</v>
      </c>
      <c r="J816" s="117">
        <v>31</v>
      </c>
      <c r="K816" s="117">
        <v>11</v>
      </c>
      <c r="L816" s="137">
        <v>0</v>
      </c>
      <c r="M816" s="137">
        <v>0</v>
      </c>
      <c r="N816" s="138">
        <v>0</v>
      </c>
      <c r="O816" s="137">
        <v>0</v>
      </c>
      <c r="P816" s="137">
        <v>0</v>
      </c>
      <c r="Q816" s="137">
        <v>0</v>
      </c>
      <c r="R816" s="139">
        <v>0</v>
      </c>
      <c r="S816">
        <v>1</v>
      </c>
    </row>
    <row r="817" spans="1:19">
      <c r="A817" s="1">
        <v>26</v>
      </c>
      <c r="B817" s="2">
        <v>0.5</v>
      </c>
      <c r="C817" s="137">
        <v>0</v>
      </c>
      <c r="D817" s="144">
        <v>29.304736999999999</v>
      </c>
      <c r="E817" s="144">
        <v>9.6215999999999996E-2</v>
      </c>
      <c r="F817" s="144">
        <v>1.387659</v>
      </c>
      <c r="G817" s="144">
        <v>0.98017200000000004</v>
      </c>
      <c r="H817" s="144">
        <v>2.3678309999999998</v>
      </c>
      <c r="I817" s="144">
        <v>3.6258400000000002</v>
      </c>
      <c r="J817" s="117">
        <v>29</v>
      </c>
      <c r="K817" s="117">
        <v>9</v>
      </c>
      <c r="L817" s="137">
        <v>0</v>
      </c>
      <c r="M817" s="137">
        <v>0</v>
      </c>
      <c r="N817" s="138">
        <v>0</v>
      </c>
      <c r="O817" s="137">
        <v>0</v>
      </c>
      <c r="P817" s="137">
        <v>0</v>
      </c>
      <c r="Q817" s="137">
        <v>0</v>
      </c>
      <c r="R817" s="139">
        <v>0</v>
      </c>
      <c r="S817">
        <v>1</v>
      </c>
    </row>
    <row r="818" spans="1:19">
      <c r="A818" s="1">
        <v>26</v>
      </c>
      <c r="B818" s="2">
        <v>0.54166666666666696</v>
      </c>
      <c r="C818" s="137">
        <v>0</v>
      </c>
      <c r="D818" s="144">
        <v>29.204364999999999</v>
      </c>
      <c r="E818" s="144">
        <v>0.114464</v>
      </c>
      <c r="F818" s="144">
        <v>1.4645140000000001</v>
      </c>
      <c r="G818" s="144">
        <v>1.1951320000000001</v>
      </c>
      <c r="H818" s="144">
        <v>2.659646</v>
      </c>
      <c r="I818" s="144">
        <v>3.775684</v>
      </c>
      <c r="J818" s="117">
        <v>29</v>
      </c>
      <c r="K818" s="117">
        <v>8</v>
      </c>
      <c r="L818" s="137">
        <v>0</v>
      </c>
      <c r="M818" s="137">
        <v>0</v>
      </c>
      <c r="N818" s="138">
        <v>0</v>
      </c>
      <c r="O818" s="137">
        <v>0</v>
      </c>
      <c r="P818" s="137">
        <v>0</v>
      </c>
      <c r="Q818" s="137">
        <v>0</v>
      </c>
      <c r="R818" s="139">
        <v>0</v>
      </c>
      <c r="S818">
        <v>1</v>
      </c>
    </row>
    <row r="819" spans="1:19">
      <c r="A819" s="1">
        <v>26</v>
      </c>
      <c r="B819" s="2">
        <v>0.58333333333333304</v>
      </c>
      <c r="C819" s="137">
        <v>0</v>
      </c>
      <c r="D819" s="144">
        <v>26.356117000000001</v>
      </c>
      <c r="E819" s="144">
        <v>0.11223900000000001</v>
      </c>
      <c r="F819" s="144">
        <v>1.478925</v>
      </c>
      <c r="G819" s="144">
        <v>0.77474200000000004</v>
      </c>
      <c r="H819" s="144">
        <v>2.2536670000000001</v>
      </c>
      <c r="I819" s="144">
        <v>4.2583869999999999</v>
      </c>
      <c r="J819" s="117">
        <v>27</v>
      </c>
      <c r="K819" s="117">
        <v>12</v>
      </c>
      <c r="L819" s="137">
        <v>0</v>
      </c>
      <c r="M819" s="137">
        <v>0</v>
      </c>
      <c r="N819" s="138">
        <v>0</v>
      </c>
      <c r="O819" s="137">
        <v>0</v>
      </c>
      <c r="P819" s="137">
        <v>0</v>
      </c>
      <c r="Q819" s="137">
        <v>0</v>
      </c>
      <c r="R819" s="139">
        <v>0</v>
      </c>
      <c r="S819">
        <v>1</v>
      </c>
    </row>
    <row r="820" spans="1:19">
      <c r="A820" s="1">
        <v>26</v>
      </c>
      <c r="B820" s="2">
        <v>0.625</v>
      </c>
      <c r="C820" s="137">
        <v>0</v>
      </c>
      <c r="D820" s="144">
        <v>25.590789999999998</v>
      </c>
      <c r="E820" s="144">
        <v>0.103155</v>
      </c>
      <c r="F820" s="144">
        <v>1.4012819999999999</v>
      </c>
      <c r="G820" s="144">
        <v>0.81105400000000005</v>
      </c>
      <c r="H820" s="144">
        <v>2.2123360000000001</v>
      </c>
      <c r="I820" s="144">
        <v>4.0354409999999996</v>
      </c>
      <c r="J820" s="117">
        <v>27</v>
      </c>
      <c r="K820" s="117">
        <v>15</v>
      </c>
      <c r="L820" s="137">
        <v>0</v>
      </c>
      <c r="M820" s="137">
        <v>0</v>
      </c>
      <c r="N820" s="138">
        <v>0</v>
      </c>
      <c r="O820" s="137">
        <v>0</v>
      </c>
      <c r="P820" s="137">
        <v>0</v>
      </c>
      <c r="Q820" s="137">
        <v>0</v>
      </c>
      <c r="R820" s="139">
        <v>0</v>
      </c>
      <c r="S820">
        <v>1</v>
      </c>
    </row>
    <row r="821" spans="1:19">
      <c r="A821" s="1">
        <v>26</v>
      </c>
      <c r="B821" s="2">
        <v>0.66666666666666696</v>
      </c>
      <c r="C821" s="137">
        <v>0</v>
      </c>
      <c r="D821" s="144">
        <v>24.376064</v>
      </c>
      <c r="E821" s="144">
        <v>0.122992</v>
      </c>
      <c r="F821" s="144">
        <v>1.2610319999999999</v>
      </c>
      <c r="G821" s="144">
        <v>1.1315329999999999</v>
      </c>
      <c r="H821" s="144">
        <v>2.392566</v>
      </c>
      <c r="I821" s="144">
        <v>4.2297409999999998</v>
      </c>
      <c r="J821" s="117">
        <v>26</v>
      </c>
      <c r="K821" s="117">
        <v>5</v>
      </c>
      <c r="L821" s="137">
        <v>0</v>
      </c>
      <c r="M821" s="137">
        <v>0</v>
      </c>
      <c r="N821" s="138">
        <v>0</v>
      </c>
      <c r="O821" s="137">
        <v>0</v>
      </c>
      <c r="P821" s="137">
        <v>0</v>
      </c>
      <c r="Q821" s="137">
        <v>0</v>
      </c>
      <c r="R821" s="139">
        <v>0</v>
      </c>
      <c r="S821">
        <v>1</v>
      </c>
    </row>
    <row r="822" spans="1:19">
      <c r="A822" s="1">
        <v>26</v>
      </c>
      <c r="B822" s="2">
        <v>0.70833333333333304</v>
      </c>
      <c r="C822" s="137">
        <v>0</v>
      </c>
      <c r="D822" s="144">
        <v>24.334354000000001</v>
      </c>
      <c r="E822" s="144">
        <v>0.113367</v>
      </c>
      <c r="F822" s="144">
        <v>1.2938229999999999</v>
      </c>
      <c r="G822" s="144">
        <v>1.079137</v>
      </c>
      <c r="H822" s="144">
        <v>2.37296</v>
      </c>
      <c r="I822" s="144">
        <v>4.5862350000000003</v>
      </c>
      <c r="J822" s="117">
        <v>31</v>
      </c>
      <c r="K822" s="117">
        <v>10</v>
      </c>
      <c r="L822" s="137">
        <v>0</v>
      </c>
      <c r="M822" s="137">
        <v>0</v>
      </c>
      <c r="N822" s="138">
        <v>0</v>
      </c>
      <c r="O822" s="137">
        <v>0</v>
      </c>
      <c r="P822" s="137">
        <v>0</v>
      </c>
      <c r="Q822" s="137">
        <v>0</v>
      </c>
      <c r="R822" s="139">
        <v>0</v>
      </c>
      <c r="S822">
        <v>1</v>
      </c>
    </row>
    <row r="823" spans="1:19">
      <c r="A823" s="1">
        <v>26</v>
      </c>
      <c r="B823" s="2">
        <v>0.75</v>
      </c>
      <c r="C823" s="137">
        <v>0</v>
      </c>
      <c r="D823" s="144">
        <v>22.209029999999998</v>
      </c>
      <c r="E823" s="144">
        <v>0.14115800000000001</v>
      </c>
      <c r="F823" s="144">
        <v>1.0701909999999999</v>
      </c>
      <c r="G823" s="144">
        <v>1.774438</v>
      </c>
      <c r="H823" s="144">
        <v>2.8446289999999999</v>
      </c>
      <c r="I823" s="144">
        <v>4.3673229999999998</v>
      </c>
      <c r="J823" s="117">
        <v>26</v>
      </c>
      <c r="K823" s="117">
        <v>12</v>
      </c>
      <c r="L823" s="137">
        <v>0</v>
      </c>
      <c r="M823" s="137">
        <v>0</v>
      </c>
      <c r="N823" s="138">
        <v>0</v>
      </c>
      <c r="O823" s="137">
        <v>0</v>
      </c>
      <c r="P823" s="137">
        <v>0</v>
      </c>
      <c r="Q823" s="137">
        <v>0</v>
      </c>
      <c r="R823" s="139">
        <v>0</v>
      </c>
      <c r="S823">
        <v>1</v>
      </c>
    </row>
    <row r="824" spans="1:19">
      <c r="A824" s="1">
        <v>26</v>
      </c>
      <c r="B824" s="2">
        <v>0.79166666666666696</v>
      </c>
      <c r="C824" s="137">
        <v>0</v>
      </c>
      <c r="D824" s="144">
        <v>24.702846999999998</v>
      </c>
      <c r="E824" s="144">
        <v>0.14079900000000001</v>
      </c>
      <c r="F824" s="144">
        <v>1.1582030000000001</v>
      </c>
      <c r="G824" s="144">
        <v>1.8905639999999999</v>
      </c>
      <c r="H824" s="144">
        <v>3.0487660000000001</v>
      </c>
      <c r="I824" s="144">
        <v>4.0241230000000003</v>
      </c>
      <c r="J824" s="117">
        <v>32</v>
      </c>
      <c r="K824" s="117">
        <v>10</v>
      </c>
      <c r="L824" s="137">
        <v>0</v>
      </c>
      <c r="M824" s="137">
        <v>0</v>
      </c>
      <c r="N824" s="138">
        <v>0</v>
      </c>
      <c r="O824" s="137">
        <v>0</v>
      </c>
      <c r="P824" s="137">
        <v>0</v>
      </c>
      <c r="Q824" s="137">
        <v>0</v>
      </c>
      <c r="R824" s="139">
        <v>0</v>
      </c>
      <c r="S824">
        <v>1</v>
      </c>
    </row>
    <row r="825" spans="1:19">
      <c r="A825" s="1">
        <v>26</v>
      </c>
      <c r="B825" s="2">
        <v>0.83333333333333304</v>
      </c>
      <c r="C825" s="137">
        <v>0</v>
      </c>
      <c r="D825" s="144">
        <v>25.56588</v>
      </c>
      <c r="E825" s="144">
        <v>0.127439</v>
      </c>
      <c r="F825" s="144">
        <v>1.2536020000000001</v>
      </c>
      <c r="G825" s="144">
        <v>1.797714</v>
      </c>
      <c r="H825" s="144">
        <v>3.0513150000000002</v>
      </c>
      <c r="I825" s="144">
        <v>3.833634</v>
      </c>
      <c r="J825" s="117">
        <v>29</v>
      </c>
      <c r="K825" s="117">
        <v>10</v>
      </c>
      <c r="L825" s="137">
        <v>0</v>
      </c>
      <c r="M825" s="137">
        <v>0</v>
      </c>
      <c r="N825" s="138">
        <v>0</v>
      </c>
      <c r="O825" s="137">
        <v>0</v>
      </c>
      <c r="P825" s="137">
        <v>0</v>
      </c>
      <c r="Q825" s="137">
        <v>0</v>
      </c>
      <c r="R825" s="139">
        <v>0</v>
      </c>
      <c r="S825">
        <v>1</v>
      </c>
    </row>
    <row r="826" spans="1:19">
      <c r="A826" s="1">
        <v>26</v>
      </c>
      <c r="B826" s="2">
        <v>0.875</v>
      </c>
      <c r="C826" s="137">
        <v>0</v>
      </c>
      <c r="D826" s="144">
        <v>25.441872</v>
      </c>
      <c r="E826" s="144">
        <v>0.12800400000000001</v>
      </c>
      <c r="F826" s="144">
        <v>1.1358870000000001</v>
      </c>
      <c r="G826" s="144">
        <v>1.3702799999999999</v>
      </c>
      <c r="H826" s="144">
        <v>2.5061659999999999</v>
      </c>
      <c r="I826" s="144">
        <v>4.655939</v>
      </c>
      <c r="J826" s="117">
        <v>31</v>
      </c>
      <c r="K826" s="117">
        <v>10</v>
      </c>
      <c r="L826" s="137">
        <v>0</v>
      </c>
      <c r="M826" s="137">
        <v>0</v>
      </c>
      <c r="N826" s="138">
        <v>0</v>
      </c>
      <c r="O826" s="137">
        <v>0</v>
      </c>
      <c r="P826" s="137">
        <v>0</v>
      </c>
      <c r="Q826" s="137">
        <v>0</v>
      </c>
      <c r="R826" s="139">
        <v>0</v>
      </c>
      <c r="S826">
        <v>1</v>
      </c>
    </row>
    <row r="827" spans="1:19">
      <c r="A827" s="1">
        <v>26</v>
      </c>
      <c r="B827" s="2">
        <v>0.91666666666666696</v>
      </c>
      <c r="C827" s="137">
        <v>0</v>
      </c>
      <c r="D827" s="144">
        <v>22.982056</v>
      </c>
      <c r="E827" s="144">
        <v>0.117411</v>
      </c>
      <c r="F827" s="144">
        <v>1.1476329999999999</v>
      </c>
      <c r="G827" s="144">
        <v>1.1287799999999999</v>
      </c>
      <c r="H827" s="144">
        <v>2.2764129999999998</v>
      </c>
      <c r="I827" s="144">
        <v>4.7552779999999997</v>
      </c>
      <c r="J827" s="117">
        <v>32</v>
      </c>
      <c r="K827" s="117">
        <v>13</v>
      </c>
      <c r="L827" s="137">
        <v>0</v>
      </c>
      <c r="M827" s="137">
        <v>0</v>
      </c>
      <c r="N827" s="138">
        <v>0</v>
      </c>
      <c r="O827" s="137">
        <v>0</v>
      </c>
      <c r="P827" s="137">
        <v>0</v>
      </c>
      <c r="Q827" s="137">
        <v>0</v>
      </c>
      <c r="R827" s="139">
        <v>0</v>
      </c>
      <c r="S827">
        <v>1</v>
      </c>
    </row>
    <row r="828" spans="1:19">
      <c r="A828" s="1">
        <v>26</v>
      </c>
      <c r="B828" s="2">
        <v>0.95833333333333304</v>
      </c>
      <c r="C828" s="137">
        <v>0</v>
      </c>
      <c r="D828" s="144">
        <v>23.318428000000001</v>
      </c>
      <c r="E828" s="144">
        <v>0.112625</v>
      </c>
      <c r="F828" s="144">
        <v>1.0617650000000001</v>
      </c>
      <c r="G828" s="144">
        <v>0.73078500000000002</v>
      </c>
      <c r="H828" s="144">
        <v>1.7925500000000001</v>
      </c>
      <c r="I828" s="144">
        <v>4.5662839999999996</v>
      </c>
      <c r="J828" s="117">
        <v>27</v>
      </c>
      <c r="K828" s="117">
        <v>14</v>
      </c>
      <c r="L828" s="137">
        <v>0</v>
      </c>
      <c r="M828" s="137">
        <v>0</v>
      </c>
      <c r="N828" s="138">
        <v>0</v>
      </c>
      <c r="O828" s="137">
        <v>0</v>
      </c>
      <c r="P828" s="137">
        <v>0</v>
      </c>
      <c r="Q828" s="137">
        <v>0</v>
      </c>
      <c r="R828" s="139">
        <v>0</v>
      </c>
      <c r="S828">
        <v>1</v>
      </c>
    </row>
    <row r="830" spans="1:19">
      <c r="A830" s="163" t="s">
        <v>39</v>
      </c>
      <c r="B830" s="164"/>
      <c r="C830" s="17">
        <v>0</v>
      </c>
      <c r="D830" s="17">
        <v>0</v>
      </c>
      <c r="E830" s="17">
        <v>0</v>
      </c>
      <c r="F830" s="17">
        <v>0</v>
      </c>
      <c r="G830" s="17">
        <v>0</v>
      </c>
      <c r="H830" s="17">
        <v>0</v>
      </c>
      <c r="I830" s="17">
        <v>0</v>
      </c>
      <c r="J830" s="17">
        <v>0</v>
      </c>
      <c r="K830" s="17">
        <v>0</v>
      </c>
      <c r="L830" s="17">
        <v>0</v>
      </c>
      <c r="M830" s="17">
        <v>0</v>
      </c>
      <c r="N830" s="17">
        <v>0</v>
      </c>
      <c r="O830" s="17">
        <v>0</v>
      </c>
      <c r="P830" s="17">
        <v>0</v>
      </c>
      <c r="Q830" s="17">
        <v>0</v>
      </c>
      <c r="R830" s="17">
        <v>0</v>
      </c>
    </row>
    <row r="831" spans="1:19">
      <c r="A831" s="159" t="s">
        <v>2</v>
      </c>
      <c r="B831" s="160"/>
      <c r="C831" s="17">
        <v>24</v>
      </c>
      <c r="D831" s="17">
        <v>0</v>
      </c>
      <c r="E831" s="17">
        <v>0</v>
      </c>
      <c r="F831" s="17">
        <v>0</v>
      </c>
      <c r="G831" s="17">
        <v>0</v>
      </c>
      <c r="H831" s="17">
        <v>0</v>
      </c>
      <c r="I831" s="17">
        <v>0</v>
      </c>
      <c r="J831" s="17">
        <v>0</v>
      </c>
      <c r="K831" s="17">
        <v>0</v>
      </c>
      <c r="L831" s="17">
        <v>24</v>
      </c>
      <c r="M831" s="17">
        <v>24</v>
      </c>
      <c r="N831" s="17">
        <v>24</v>
      </c>
      <c r="O831" s="17">
        <v>24</v>
      </c>
      <c r="P831" s="17">
        <v>24</v>
      </c>
      <c r="Q831" s="17">
        <v>24</v>
      </c>
      <c r="R831" s="17">
        <v>24</v>
      </c>
    </row>
    <row r="832" spans="1:19">
      <c r="A832" s="153" t="s">
        <v>3</v>
      </c>
      <c r="B832" s="154"/>
      <c r="C832" s="17">
        <v>0</v>
      </c>
      <c r="D832" s="17">
        <v>0</v>
      </c>
      <c r="E832" s="17">
        <v>0</v>
      </c>
      <c r="F832" s="17">
        <v>0</v>
      </c>
      <c r="G832" s="17">
        <v>0</v>
      </c>
      <c r="H832" s="17">
        <v>0</v>
      </c>
      <c r="I832" s="17">
        <v>0</v>
      </c>
      <c r="J832" s="17">
        <v>0</v>
      </c>
      <c r="K832" s="17">
        <v>0</v>
      </c>
      <c r="L832" s="17">
        <v>0</v>
      </c>
      <c r="M832" s="17">
        <v>0</v>
      </c>
      <c r="N832" s="17">
        <v>0</v>
      </c>
      <c r="O832" s="17">
        <v>0</v>
      </c>
      <c r="P832" s="17">
        <v>0</v>
      </c>
      <c r="Q832" s="17">
        <v>0</v>
      </c>
      <c r="R832" s="17">
        <v>0</v>
      </c>
    </row>
    <row r="833" spans="1:19">
      <c r="A833" s="161" t="s">
        <v>4</v>
      </c>
      <c r="B833" s="162"/>
      <c r="C833" s="17">
        <v>0</v>
      </c>
      <c r="D833" s="17">
        <v>0</v>
      </c>
      <c r="E833" s="17">
        <v>0</v>
      </c>
      <c r="F833" s="17">
        <v>0</v>
      </c>
      <c r="G833" s="17">
        <v>0</v>
      </c>
      <c r="H833" s="17">
        <v>0</v>
      </c>
      <c r="I833" s="17">
        <v>0</v>
      </c>
      <c r="J833" s="17">
        <v>0</v>
      </c>
      <c r="K833" s="17">
        <v>0</v>
      </c>
      <c r="L833" s="17">
        <v>0</v>
      </c>
      <c r="M833" s="17">
        <v>0</v>
      </c>
      <c r="N833" s="17">
        <v>0</v>
      </c>
      <c r="O833" s="17">
        <v>0</v>
      </c>
      <c r="P833" s="17">
        <v>0</v>
      </c>
      <c r="Q833" s="17">
        <v>0</v>
      </c>
      <c r="R833" s="17">
        <v>0</v>
      </c>
    </row>
    <row r="834" spans="1:19">
      <c r="A834" s="155" t="s">
        <v>27</v>
      </c>
      <c r="B834" s="156"/>
      <c r="C834" s="20">
        <f t="shared" ref="C834:R834" si="25">24-C830-C831-C832-C833</f>
        <v>0</v>
      </c>
      <c r="D834" s="20">
        <f t="shared" si="25"/>
        <v>24</v>
      </c>
      <c r="E834" s="20">
        <f t="shared" si="25"/>
        <v>24</v>
      </c>
      <c r="F834" s="20">
        <f t="shared" si="25"/>
        <v>24</v>
      </c>
      <c r="G834" s="20">
        <f t="shared" si="25"/>
        <v>24</v>
      </c>
      <c r="H834" s="20">
        <f t="shared" si="25"/>
        <v>24</v>
      </c>
      <c r="I834" s="20">
        <f t="shared" si="25"/>
        <v>24</v>
      </c>
      <c r="J834" s="20">
        <f t="shared" si="25"/>
        <v>24</v>
      </c>
      <c r="K834" s="20">
        <f t="shared" si="25"/>
        <v>24</v>
      </c>
      <c r="L834" s="20">
        <f t="shared" si="25"/>
        <v>0</v>
      </c>
      <c r="M834" s="20">
        <f t="shared" si="25"/>
        <v>0</v>
      </c>
      <c r="N834" s="20">
        <f t="shared" si="25"/>
        <v>0</v>
      </c>
      <c r="O834" s="20">
        <f t="shared" si="25"/>
        <v>0</v>
      </c>
      <c r="P834" s="20">
        <f t="shared" si="25"/>
        <v>0</v>
      </c>
      <c r="Q834" s="20">
        <f t="shared" si="25"/>
        <v>0</v>
      </c>
      <c r="R834" s="20">
        <f t="shared" si="25"/>
        <v>0</v>
      </c>
    </row>
    <row r="835" spans="1:19">
      <c r="A835" s="157" t="s">
        <v>28</v>
      </c>
      <c r="B835" s="158"/>
      <c r="C835" s="21">
        <f>C834/(SUM(S805:S828))</f>
        <v>0</v>
      </c>
      <c r="D835" s="21">
        <f>D834/(SUM(S805:S828))</f>
        <v>1</v>
      </c>
      <c r="E835" s="21">
        <f>E834/(SUM(S805:S828))</f>
        <v>1</v>
      </c>
      <c r="F835" s="21">
        <f>F834/(SUM(S805:S828))</f>
        <v>1</v>
      </c>
      <c r="G835" s="21">
        <f>G834/(SUM(S805:S828))</f>
        <v>1</v>
      </c>
      <c r="H835" s="21">
        <f>H834/(SUM(S805:S828))</f>
        <v>1</v>
      </c>
      <c r="I835" s="21">
        <f>I834/(SUM(S805:S828))</f>
        <v>1</v>
      </c>
      <c r="J835" s="21">
        <f>J834/(SUM(S805:S828))</f>
        <v>1</v>
      </c>
      <c r="K835" s="21">
        <f>K834/(SUM(S805:S828))</f>
        <v>1</v>
      </c>
      <c r="L835" s="21">
        <f>L834/(SUM(S805:S828))</f>
        <v>0</v>
      </c>
      <c r="M835" s="21">
        <f>M834/(SUM(S805:S828))</f>
        <v>0</v>
      </c>
      <c r="N835" s="21">
        <f>N834/(SUM(S805:S828))</f>
        <v>0</v>
      </c>
      <c r="O835" s="21">
        <f>O834/(SUM(S805:S828))</f>
        <v>0</v>
      </c>
      <c r="P835" s="21">
        <f>P834/(SUM(S805:S828))</f>
        <v>0</v>
      </c>
      <c r="Q835" s="21">
        <f>Q834/(SUM(S805:S828))</f>
        <v>0</v>
      </c>
      <c r="R835" s="21">
        <f>R834/(SUM(S805:S828))</f>
        <v>0</v>
      </c>
    </row>
    <row r="837" spans="1:19">
      <c r="A837" s="1">
        <v>27</v>
      </c>
      <c r="B837" s="2">
        <v>0</v>
      </c>
      <c r="C837" s="137">
        <v>0</v>
      </c>
      <c r="D837" s="144">
        <v>22.406502</v>
      </c>
      <c r="E837" s="144">
        <v>9.3148999999999996E-2</v>
      </c>
      <c r="F837" s="144">
        <v>1.0912409999999999</v>
      </c>
      <c r="G837" s="144">
        <v>0.80870799999999998</v>
      </c>
      <c r="H837" s="144">
        <v>1.8999490000000001</v>
      </c>
      <c r="I837" s="144">
        <v>4.4939730000000004</v>
      </c>
      <c r="J837" s="117">
        <v>31</v>
      </c>
      <c r="K837" s="117">
        <v>16</v>
      </c>
      <c r="L837" s="137">
        <v>0</v>
      </c>
      <c r="M837" s="137">
        <v>0</v>
      </c>
      <c r="N837" s="138">
        <v>0</v>
      </c>
      <c r="O837" s="137">
        <v>0</v>
      </c>
      <c r="P837" s="137">
        <v>0</v>
      </c>
      <c r="Q837" s="137">
        <v>0</v>
      </c>
      <c r="R837" s="139">
        <v>0</v>
      </c>
      <c r="S837">
        <v>1</v>
      </c>
    </row>
    <row r="838" spans="1:19">
      <c r="A838" s="1">
        <v>27</v>
      </c>
      <c r="B838" s="2">
        <v>4.1666666666666664E-2</v>
      </c>
      <c r="C838" s="137">
        <v>0</v>
      </c>
      <c r="D838" s="144">
        <v>23.376778000000002</v>
      </c>
      <c r="E838" s="144">
        <v>9.5596E-2</v>
      </c>
      <c r="F838" s="144">
        <v>1.3327180000000001</v>
      </c>
      <c r="G838" s="144">
        <v>0.42043399999999997</v>
      </c>
      <c r="H838" s="144">
        <v>1.753152</v>
      </c>
      <c r="I838" s="144">
        <v>3.4112260000000001</v>
      </c>
      <c r="J838" s="117">
        <v>26</v>
      </c>
      <c r="K838" s="117">
        <v>7</v>
      </c>
      <c r="L838" s="137">
        <v>0</v>
      </c>
      <c r="M838" s="137">
        <v>0</v>
      </c>
      <c r="N838" s="138">
        <v>0</v>
      </c>
      <c r="O838" s="137">
        <v>0</v>
      </c>
      <c r="P838" s="137">
        <v>0</v>
      </c>
      <c r="Q838" s="137">
        <v>0</v>
      </c>
      <c r="R838" s="139">
        <v>0</v>
      </c>
      <c r="S838">
        <v>1</v>
      </c>
    </row>
    <row r="839" spans="1:19">
      <c r="A839" s="1">
        <v>27</v>
      </c>
      <c r="B839" s="2">
        <v>8.3333333333333301E-2</v>
      </c>
      <c r="C839" s="137">
        <v>0</v>
      </c>
      <c r="D839" s="144">
        <v>22.930327999999999</v>
      </c>
      <c r="E839" s="144">
        <v>8.5122000000000003E-2</v>
      </c>
      <c r="F839" s="144">
        <v>1.0773820000000001</v>
      </c>
      <c r="G839" s="144">
        <v>0.29732399999999998</v>
      </c>
      <c r="H839" s="144">
        <v>1.374706</v>
      </c>
      <c r="I839" s="144">
        <v>2.7851970000000001</v>
      </c>
      <c r="J839" s="117">
        <v>27</v>
      </c>
      <c r="K839" s="117">
        <v>14</v>
      </c>
      <c r="L839" s="137">
        <v>0</v>
      </c>
      <c r="M839" s="137">
        <v>0</v>
      </c>
      <c r="N839" s="138">
        <v>0</v>
      </c>
      <c r="O839" s="137">
        <v>0</v>
      </c>
      <c r="P839" s="137">
        <v>0</v>
      </c>
      <c r="Q839" s="137">
        <v>0</v>
      </c>
      <c r="R839" s="139">
        <v>0</v>
      </c>
      <c r="S839">
        <v>1</v>
      </c>
    </row>
    <row r="840" spans="1:19">
      <c r="A840" s="1">
        <v>27</v>
      </c>
      <c r="B840" s="2">
        <v>0.125</v>
      </c>
      <c r="C840" s="137">
        <v>0</v>
      </c>
      <c r="D840" s="144">
        <v>22.805510999999999</v>
      </c>
      <c r="E840" s="144">
        <v>9.2985999999999999E-2</v>
      </c>
      <c r="F840" s="144">
        <v>1.2722</v>
      </c>
      <c r="G840" s="144">
        <v>0.26284299999999999</v>
      </c>
      <c r="H840" s="144">
        <v>1.5350429999999999</v>
      </c>
      <c r="I840" s="144">
        <v>2.9962970000000002</v>
      </c>
      <c r="J840" s="117">
        <v>31</v>
      </c>
      <c r="K840" s="117">
        <v>10</v>
      </c>
      <c r="L840" s="137">
        <v>0</v>
      </c>
      <c r="M840" s="137">
        <v>0</v>
      </c>
      <c r="N840" s="138">
        <v>0</v>
      </c>
      <c r="O840" s="137">
        <v>0</v>
      </c>
      <c r="P840" s="137">
        <v>0</v>
      </c>
      <c r="Q840" s="137">
        <v>0</v>
      </c>
      <c r="R840" s="139">
        <v>0</v>
      </c>
      <c r="S840">
        <v>1</v>
      </c>
    </row>
    <row r="841" spans="1:19">
      <c r="A841" s="1">
        <v>27</v>
      </c>
      <c r="B841" s="2">
        <v>0.16666666666666699</v>
      </c>
      <c r="C841" s="137">
        <v>0</v>
      </c>
      <c r="D841" s="144">
        <v>22.848362000000002</v>
      </c>
      <c r="E841" s="144">
        <v>0.114636</v>
      </c>
      <c r="F841" s="144">
        <v>1.007706</v>
      </c>
      <c r="G841" s="144">
        <v>0.48719200000000001</v>
      </c>
      <c r="H841" s="144">
        <v>1.4948980000000001</v>
      </c>
      <c r="I841" s="144">
        <v>3.1726920000000001</v>
      </c>
      <c r="J841" s="117">
        <v>27</v>
      </c>
      <c r="K841" s="117">
        <v>10</v>
      </c>
      <c r="L841" s="137">
        <v>0</v>
      </c>
      <c r="M841" s="137">
        <v>0</v>
      </c>
      <c r="N841" s="138">
        <v>0</v>
      </c>
      <c r="O841" s="137">
        <v>0</v>
      </c>
      <c r="P841" s="137">
        <v>0</v>
      </c>
      <c r="Q841" s="137">
        <v>0</v>
      </c>
      <c r="R841" s="139">
        <v>0</v>
      </c>
      <c r="S841">
        <v>1</v>
      </c>
    </row>
    <row r="842" spans="1:19">
      <c r="A842" s="1">
        <v>27</v>
      </c>
      <c r="B842" s="2">
        <v>0.20833333333333301</v>
      </c>
      <c r="C842" s="137">
        <v>0</v>
      </c>
      <c r="D842" s="144">
        <v>22.553619000000001</v>
      </c>
      <c r="E842" s="144">
        <v>8.6166000000000006E-2</v>
      </c>
      <c r="F842" s="144">
        <v>1.104733</v>
      </c>
      <c r="G842" s="144">
        <v>0.55227999999999999</v>
      </c>
      <c r="H842" s="144">
        <v>1.6570130000000001</v>
      </c>
      <c r="I842" s="144">
        <v>3.0153150000000002</v>
      </c>
      <c r="J842" s="117">
        <v>33</v>
      </c>
      <c r="K842" s="117">
        <v>12</v>
      </c>
      <c r="L842" s="137">
        <v>0</v>
      </c>
      <c r="M842" s="137">
        <v>0</v>
      </c>
      <c r="N842" s="138">
        <v>0</v>
      </c>
      <c r="O842" s="137">
        <v>0</v>
      </c>
      <c r="P842" s="137">
        <v>0</v>
      </c>
      <c r="Q842" s="137">
        <v>0</v>
      </c>
      <c r="R842" s="139">
        <v>0</v>
      </c>
      <c r="S842">
        <v>1</v>
      </c>
    </row>
    <row r="843" spans="1:19">
      <c r="A843" s="1">
        <v>27</v>
      </c>
      <c r="B843" s="2">
        <v>0.25</v>
      </c>
      <c r="C843" s="137">
        <v>0</v>
      </c>
      <c r="D843" s="144">
        <v>18.892531999999999</v>
      </c>
      <c r="E843" s="144">
        <v>0.133962</v>
      </c>
      <c r="F843" s="144">
        <v>1.0898110000000001</v>
      </c>
      <c r="G843" s="144">
        <v>1.561013</v>
      </c>
      <c r="H843" s="144">
        <v>2.6508240000000001</v>
      </c>
      <c r="I843" s="144">
        <v>3.1962489999999999</v>
      </c>
      <c r="J843" s="117">
        <v>31</v>
      </c>
      <c r="K843" s="117">
        <v>12</v>
      </c>
      <c r="L843" s="137">
        <v>0</v>
      </c>
      <c r="M843" s="137">
        <v>0</v>
      </c>
      <c r="N843" s="138">
        <v>0</v>
      </c>
      <c r="O843" s="137">
        <v>0</v>
      </c>
      <c r="P843" s="137">
        <v>0</v>
      </c>
      <c r="Q843" s="137">
        <v>0</v>
      </c>
      <c r="R843" s="139">
        <v>0</v>
      </c>
      <c r="S843">
        <v>1</v>
      </c>
    </row>
    <row r="844" spans="1:19">
      <c r="A844" s="1">
        <v>27</v>
      </c>
      <c r="B844" s="2">
        <v>0.29166666666666702</v>
      </c>
      <c r="C844" s="137">
        <v>0</v>
      </c>
      <c r="D844" s="144">
        <v>13.948195</v>
      </c>
      <c r="E844" s="144">
        <v>0.16772300000000001</v>
      </c>
      <c r="F844" s="144">
        <v>1.754437</v>
      </c>
      <c r="G844" s="144">
        <v>3.2614559999999999</v>
      </c>
      <c r="H844" s="144">
        <v>5.0158930000000002</v>
      </c>
      <c r="I844" s="144">
        <v>3.1970109999999998</v>
      </c>
      <c r="J844" s="117">
        <v>32</v>
      </c>
      <c r="K844" s="117">
        <v>14</v>
      </c>
      <c r="L844" s="137">
        <v>0</v>
      </c>
      <c r="M844" s="137">
        <v>0</v>
      </c>
      <c r="N844" s="138">
        <v>0</v>
      </c>
      <c r="O844" s="137">
        <v>0</v>
      </c>
      <c r="P844" s="137">
        <v>0</v>
      </c>
      <c r="Q844" s="137">
        <v>0</v>
      </c>
      <c r="R844" s="139">
        <v>0</v>
      </c>
      <c r="S844">
        <v>1</v>
      </c>
    </row>
    <row r="845" spans="1:19">
      <c r="A845" s="1">
        <v>27</v>
      </c>
      <c r="B845" s="2">
        <v>0.33333333333333298</v>
      </c>
      <c r="C845" s="137">
        <v>0</v>
      </c>
      <c r="D845" s="144">
        <v>15.308168</v>
      </c>
      <c r="E845" s="144">
        <v>0.13567899999999999</v>
      </c>
      <c r="F845" s="144">
        <v>2.2874469999999998</v>
      </c>
      <c r="G845" s="144">
        <v>2.2695799999999999</v>
      </c>
      <c r="H845" s="144">
        <v>4.5570269999999997</v>
      </c>
      <c r="I845" s="144">
        <v>3.2781030000000002</v>
      </c>
      <c r="J845" s="117">
        <v>28</v>
      </c>
      <c r="K845" s="117">
        <v>15</v>
      </c>
      <c r="L845" s="137">
        <v>0</v>
      </c>
      <c r="M845" s="137">
        <v>0</v>
      </c>
      <c r="N845" s="138">
        <v>0</v>
      </c>
      <c r="O845" s="137">
        <v>0</v>
      </c>
      <c r="P845" s="137">
        <v>0</v>
      </c>
      <c r="Q845" s="137">
        <v>0</v>
      </c>
      <c r="R845" s="139">
        <v>0</v>
      </c>
      <c r="S845">
        <v>1</v>
      </c>
    </row>
    <row r="846" spans="1:19">
      <c r="A846" s="1">
        <v>27</v>
      </c>
      <c r="B846" s="2">
        <v>0.375</v>
      </c>
      <c r="C846" s="137">
        <v>0</v>
      </c>
      <c r="D846" s="144">
        <v>19.432645999999998</v>
      </c>
      <c r="E846" s="144">
        <v>0.135299</v>
      </c>
      <c r="F846" s="144">
        <v>1.3380879999999999</v>
      </c>
      <c r="G846" s="144">
        <v>1.228834</v>
      </c>
      <c r="H846" s="144">
        <v>2.5669209999999998</v>
      </c>
      <c r="I846" s="144">
        <v>2.9624480000000002</v>
      </c>
      <c r="J846" s="117">
        <v>29</v>
      </c>
      <c r="K846" s="117">
        <v>14</v>
      </c>
      <c r="L846" s="137">
        <v>0</v>
      </c>
      <c r="M846" s="137">
        <v>0</v>
      </c>
      <c r="N846" s="138">
        <v>0</v>
      </c>
      <c r="O846" s="137">
        <v>0</v>
      </c>
      <c r="P846" s="137">
        <v>0</v>
      </c>
      <c r="Q846" s="137">
        <v>0</v>
      </c>
      <c r="R846" s="139">
        <v>0</v>
      </c>
      <c r="S846">
        <v>1</v>
      </c>
    </row>
    <row r="847" spans="1:19">
      <c r="A847" s="1">
        <v>27</v>
      </c>
      <c r="B847" s="2">
        <v>0.41666666666666702</v>
      </c>
      <c r="C847" s="137">
        <v>0</v>
      </c>
      <c r="D847" s="144">
        <v>23.523140000000001</v>
      </c>
      <c r="E847" s="144">
        <v>0.10061</v>
      </c>
      <c r="F847" s="144">
        <v>1.4780720000000001</v>
      </c>
      <c r="G847" s="144">
        <v>0.70256600000000002</v>
      </c>
      <c r="H847" s="144">
        <v>2.1806380000000001</v>
      </c>
      <c r="I847" s="144">
        <v>3.2084589999999999</v>
      </c>
      <c r="J847" s="117">
        <v>26</v>
      </c>
      <c r="K847" s="117">
        <v>15</v>
      </c>
      <c r="L847" s="137">
        <v>0</v>
      </c>
      <c r="M847" s="137">
        <v>0</v>
      </c>
      <c r="N847" s="138">
        <v>0</v>
      </c>
      <c r="O847" s="137">
        <v>0</v>
      </c>
      <c r="P847" s="137">
        <v>0</v>
      </c>
      <c r="Q847" s="137">
        <v>0</v>
      </c>
      <c r="R847" s="139">
        <v>0</v>
      </c>
      <c r="S847">
        <v>1</v>
      </c>
    </row>
    <row r="848" spans="1:19">
      <c r="A848" s="1">
        <v>27</v>
      </c>
      <c r="B848" s="2">
        <v>0.45833333333333298</v>
      </c>
      <c r="C848" s="137">
        <v>0</v>
      </c>
      <c r="D848" s="144">
        <v>23.092468</v>
      </c>
      <c r="E848" s="144">
        <v>0.103917</v>
      </c>
      <c r="F848" s="144">
        <v>1.2234290000000001</v>
      </c>
      <c r="G848" s="144">
        <v>0.67899699999999996</v>
      </c>
      <c r="H848" s="144">
        <v>1.902426</v>
      </c>
      <c r="I848" s="144">
        <v>3.3965770000000002</v>
      </c>
      <c r="J848" s="117">
        <v>24</v>
      </c>
      <c r="K848" s="117">
        <v>15</v>
      </c>
      <c r="L848" s="137">
        <v>0</v>
      </c>
      <c r="M848" s="137">
        <v>0</v>
      </c>
      <c r="N848" s="138">
        <v>0</v>
      </c>
      <c r="O848" s="137">
        <v>0</v>
      </c>
      <c r="P848" s="137">
        <v>0</v>
      </c>
      <c r="Q848" s="137">
        <v>0</v>
      </c>
      <c r="R848" s="139">
        <v>0</v>
      </c>
      <c r="S848">
        <v>1</v>
      </c>
    </row>
    <row r="849" spans="1:19">
      <c r="A849" s="1">
        <v>27</v>
      </c>
      <c r="B849" s="2">
        <v>0.5</v>
      </c>
      <c r="C849" s="137">
        <v>0</v>
      </c>
      <c r="D849" s="144">
        <v>23.147907</v>
      </c>
      <c r="E849" s="144">
        <v>0.11866599999999999</v>
      </c>
      <c r="F849" s="144">
        <v>1.2164919999999999</v>
      </c>
      <c r="G849" s="144">
        <v>0.84887199999999996</v>
      </c>
      <c r="H849" s="144">
        <v>2.0653640000000002</v>
      </c>
      <c r="I849" s="144">
        <v>3.8618540000000001</v>
      </c>
      <c r="J849" s="117">
        <v>36</v>
      </c>
      <c r="K849" s="117">
        <v>14</v>
      </c>
      <c r="L849" s="137">
        <v>0</v>
      </c>
      <c r="M849" s="137">
        <v>0</v>
      </c>
      <c r="N849" s="138">
        <v>0</v>
      </c>
      <c r="O849" s="137">
        <v>0</v>
      </c>
      <c r="P849" s="137">
        <v>0</v>
      </c>
      <c r="Q849" s="137">
        <v>0</v>
      </c>
      <c r="R849" s="139">
        <v>0</v>
      </c>
      <c r="S849">
        <v>1</v>
      </c>
    </row>
    <row r="850" spans="1:19">
      <c r="A850" s="1">
        <v>27</v>
      </c>
      <c r="B850" s="2">
        <v>0.54166666666666696</v>
      </c>
      <c r="C850" s="137">
        <v>0</v>
      </c>
      <c r="D850" s="144">
        <v>22.398841999999998</v>
      </c>
      <c r="E850" s="144">
        <v>0.114546</v>
      </c>
      <c r="F850" s="144">
        <v>1.4364319999999999</v>
      </c>
      <c r="G850" s="144">
        <v>0.55400199999999999</v>
      </c>
      <c r="H850" s="144">
        <v>1.990434</v>
      </c>
      <c r="I850" s="144">
        <v>3.564479</v>
      </c>
      <c r="J850" s="117">
        <v>32</v>
      </c>
      <c r="K850" s="117">
        <v>17</v>
      </c>
      <c r="L850" s="137">
        <v>0</v>
      </c>
      <c r="M850" s="137">
        <v>0</v>
      </c>
      <c r="N850" s="138">
        <v>0</v>
      </c>
      <c r="O850" s="137">
        <v>0</v>
      </c>
      <c r="P850" s="137">
        <v>0</v>
      </c>
      <c r="Q850" s="137">
        <v>0</v>
      </c>
      <c r="R850" s="139">
        <v>0</v>
      </c>
      <c r="S850">
        <v>1</v>
      </c>
    </row>
    <row r="851" spans="1:19">
      <c r="A851" s="1">
        <v>27</v>
      </c>
      <c r="B851" s="2">
        <v>0.58333333333333304</v>
      </c>
      <c r="C851" s="137">
        <v>0</v>
      </c>
      <c r="D851" s="144">
        <v>23.278347</v>
      </c>
      <c r="E851" s="144">
        <v>0.10936800000000001</v>
      </c>
      <c r="F851" s="144">
        <v>1.509225</v>
      </c>
      <c r="G851" s="144">
        <v>0.58164800000000005</v>
      </c>
      <c r="H851" s="144">
        <v>2.0908730000000002</v>
      </c>
      <c r="I851" s="144">
        <v>3.6989230000000002</v>
      </c>
      <c r="J851" s="117">
        <v>26</v>
      </c>
      <c r="K851" s="117">
        <v>13</v>
      </c>
      <c r="L851" s="137">
        <v>0</v>
      </c>
      <c r="M851" s="137">
        <v>0</v>
      </c>
      <c r="N851" s="138">
        <v>0</v>
      </c>
      <c r="O851" s="137">
        <v>0</v>
      </c>
      <c r="P851" s="137">
        <v>0</v>
      </c>
      <c r="Q851" s="137">
        <v>0</v>
      </c>
      <c r="R851" s="139">
        <v>0</v>
      </c>
      <c r="S851">
        <v>1</v>
      </c>
    </row>
    <row r="852" spans="1:19">
      <c r="A852" s="1">
        <v>27</v>
      </c>
      <c r="B852" s="2">
        <v>0.625</v>
      </c>
      <c r="C852" s="137">
        <v>0</v>
      </c>
      <c r="D852" s="144">
        <v>23.326874</v>
      </c>
      <c r="E852" s="144">
        <v>0.10008</v>
      </c>
      <c r="F852" s="144">
        <v>1.1793180000000001</v>
      </c>
      <c r="G852" s="144">
        <v>0.76688500000000004</v>
      </c>
      <c r="H852" s="144">
        <v>1.9462029999999999</v>
      </c>
      <c r="I852" s="144">
        <v>3.5420539999999998</v>
      </c>
      <c r="J852" s="117">
        <v>27</v>
      </c>
      <c r="K852" s="117">
        <v>14</v>
      </c>
      <c r="L852" s="137">
        <v>0</v>
      </c>
      <c r="M852" s="137">
        <v>0</v>
      </c>
      <c r="N852" s="138">
        <v>0</v>
      </c>
      <c r="O852" s="137">
        <v>0</v>
      </c>
      <c r="P852" s="137">
        <v>0</v>
      </c>
      <c r="Q852" s="137">
        <v>0</v>
      </c>
      <c r="R852" s="139">
        <v>0</v>
      </c>
      <c r="S852">
        <v>1</v>
      </c>
    </row>
    <row r="853" spans="1:19">
      <c r="A853" s="1">
        <v>27</v>
      </c>
      <c r="B853" s="2">
        <v>0.66666666666666696</v>
      </c>
      <c r="C853" s="137">
        <v>0</v>
      </c>
      <c r="D853" s="144">
        <v>22.930160999999998</v>
      </c>
      <c r="E853" s="144">
        <v>0.22268499999999999</v>
      </c>
      <c r="F853" s="144">
        <v>1.824557</v>
      </c>
      <c r="G853" s="144">
        <v>1.90116</v>
      </c>
      <c r="H853" s="144">
        <v>3.7257169999999999</v>
      </c>
      <c r="I853" s="144">
        <v>3.809145</v>
      </c>
      <c r="J853" s="117">
        <v>36</v>
      </c>
      <c r="K853" s="117">
        <v>17</v>
      </c>
      <c r="L853" s="137">
        <v>0</v>
      </c>
      <c r="M853" s="137">
        <v>0</v>
      </c>
      <c r="N853" s="138">
        <v>0</v>
      </c>
      <c r="O853" s="137">
        <v>0</v>
      </c>
      <c r="P853" s="137">
        <v>0</v>
      </c>
      <c r="Q853" s="137">
        <v>0</v>
      </c>
      <c r="R853" s="139">
        <v>0</v>
      </c>
      <c r="S853">
        <v>1</v>
      </c>
    </row>
    <row r="854" spans="1:19">
      <c r="A854" s="1">
        <v>27</v>
      </c>
      <c r="B854" s="2">
        <v>0.70833333333333304</v>
      </c>
      <c r="C854" s="137">
        <v>0</v>
      </c>
      <c r="D854" s="144">
        <v>23.072289000000001</v>
      </c>
      <c r="E854" s="144">
        <v>0.11496000000000001</v>
      </c>
      <c r="F854" s="144">
        <v>0.998081</v>
      </c>
      <c r="G854" s="144">
        <v>1.1523589999999999</v>
      </c>
      <c r="H854" s="144">
        <v>2.1504400000000001</v>
      </c>
      <c r="I854" s="144">
        <v>3.6786590000000001</v>
      </c>
      <c r="J854" s="117">
        <v>37</v>
      </c>
      <c r="K854" s="117">
        <v>13</v>
      </c>
      <c r="L854" s="137">
        <v>0</v>
      </c>
      <c r="M854" s="137">
        <v>0</v>
      </c>
      <c r="N854" s="138">
        <v>0</v>
      </c>
      <c r="O854" s="137">
        <v>0</v>
      </c>
      <c r="P854" s="137">
        <v>0</v>
      </c>
      <c r="Q854" s="137">
        <v>0</v>
      </c>
      <c r="R854" s="139">
        <v>0</v>
      </c>
      <c r="S854">
        <v>1</v>
      </c>
    </row>
    <row r="855" spans="1:19">
      <c r="A855" s="1">
        <v>27</v>
      </c>
      <c r="B855" s="2">
        <v>0.75</v>
      </c>
      <c r="C855" s="137">
        <v>0</v>
      </c>
      <c r="D855" s="144">
        <v>23.042290000000001</v>
      </c>
      <c r="E855" s="144">
        <v>0.119808</v>
      </c>
      <c r="F855" s="144">
        <v>1.2735000000000001</v>
      </c>
      <c r="G855" s="144">
        <v>1.523712</v>
      </c>
      <c r="H855" s="144">
        <v>2.797212</v>
      </c>
      <c r="I855" s="144">
        <v>3.4635340000000001</v>
      </c>
      <c r="J855" s="117">
        <v>37</v>
      </c>
      <c r="K855" s="117">
        <v>16</v>
      </c>
      <c r="L855" s="137">
        <v>0</v>
      </c>
      <c r="M855" s="137">
        <v>0</v>
      </c>
      <c r="N855" s="138">
        <v>0</v>
      </c>
      <c r="O855" s="137">
        <v>0</v>
      </c>
      <c r="P855" s="137">
        <v>0</v>
      </c>
      <c r="Q855" s="137">
        <v>0</v>
      </c>
      <c r="R855" s="139">
        <v>0</v>
      </c>
      <c r="S855">
        <v>1</v>
      </c>
    </row>
    <row r="856" spans="1:19">
      <c r="A856" s="1">
        <v>27</v>
      </c>
      <c r="B856" s="2">
        <v>0.79166666666666696</v>
      </c>
      <c r="C856" s="137">
        <v>0</v>
      </c>
      <c r="D856" s="144">
        <v>22.566074</v>
      </c>
      <c r="E856" s="144">
        <v>0.10364</v>
      </c>
      <c r="F856" s="144">
        <v>1.12479</v>
      </c>
      <c r="G856" s="144">
        <v>2.1329470000000001</v>
      </c>
      <c r="H856" s="144">
        <v>3.2577370000000001</v>
      </c>
      <c r="I856" s="144">
        <v>3.3097150000000002</v>
      </c>
      <c r="J856" s="117">
        <v>34</v>
      </c>
      <c r="K856" s="117">
        <v>13</v>
      </c>
      <c r="L856" s="137">
        <v>0</v>
      </c>
      <c r="M856" s="137">
        <v>0</v>
      </c>
      <c r="N856" s="138">
        <v>0</v>
      </c>
      <c r="O856" s="137">
        <v>0</v>
      </c>
      <c r="P856" s="137">
        <v>0</v>
      </c>
      <c r="Q856" s="137">
        <v>0</v>
      </c>
      <c r="R856" s="139">
        <v>0</v>
      </c>
      <c r="S856">
        <v>1</v>
      </c>
    </row>
    <row r="857" spans="1:19">
      <c r="A857" s="1">
        <v>27</v>
      </c>
      <c r="B857" s="2">
        <v>0.83333333333333304</v>
      </c>
      <c r="C857" s="137">
        <v>0</v>
      </c>
      <c r="D857" s="144">
        <v>24.752040999999998</v>
      </c>
      <c r="E857" s="144">
        <v>9.1781000000000001E-2</v>
      </c>
      <c r="F857" s="144">
        <v>1.1218429999999999</v>
      </c>
      <c r="G857" s="144">
        <v>1.5562130000000001</v>
      </c>
      <c r="H857" s="144">
        <v>2.6780550000000001</v>
      </c>
      <c r="I857" s="144">
        <v>3.1461929999999998</v>
      </c>
      <c r="J857" s="117">
        <v>35</v>
      </c>
      <c r="K857" s="117">
        <v>14</v>
      </c>
      <c r="L857" s="137">
        <v>0</v>
      </c>
      <c r="M857" s="137">
        <v>0</v>
      </c>
      <c r="N857" s="138">
        <v>0</v>
      </c>
      <c r="O857" s="137">
        <v>0</v>
      </c>
      <c r="P857" s="137">
        <v>0</v>
      </c>
      <c r="Q857" s="137">
        <v>0</v>
      </c>
      <c r="R857" s="139">
        <v>0</v>
      </c>
      <c r="S857">
        <v>1</v>
      </c>
    </row>
    <row r="858" spans="1:19">
      <c r="A858" s="1">
        <v>27</v>
      </c>
      <c r="B858" s="2">
        <v>0.875</v>
      </c>
      <c r="C858" s="137">
        <v>0</v>
      </c>
      <c r="D858" s="144">
        <v>22.438139</v>
      </c>
      <c r="E858" s="144">
        <v>8.6650000000000005E-2</v>
      </c>
      <c r="F858" s="144">
        <v>1.437376</v>
      </c>
      <c r="G858" s="144">
        <v>1.4783139999999999</v>
      </c>
      <c r="H858" s="144">
        <v>2.9156900000000001</v>
      </c>
      <c r="I858" s="144">
        <v>3.8971770000000001</v>
      </c>
      <c r="J858" s="117">
        <v>35</v>
      </c>
      <c r="K858" s="117">
        <v>17</v>
      </c>
      <c r="L858" s="137">
        <v>0</v>
      </c>
      <c r="M858" s="137">
        <v>0</v>
      </c>
      <c r="N858" s="138">
        <v>0</v>
      </c>
      <c r="O858" s="137">
        <v>0</v>
      </c>
      <c r="P858" s="137">
        <v>0</v>
      </c>
      <c r="Q858" s="137">
        <v>0</v>
      </c>
      <c r="R858" s="139">
        <v>0</v>
      </c>
      <c r="S858">
        <v>1</v>
      </c>
    </row>
    <row r="859" spans="1:19">
      <c r="A859" s="1">
        <v>27</v>
      </c>
      <c r="B859" s="2">
        <v>0.91666666666666696</v>
      </c>
      <c r="C859" s="137">
        <v>0</v>
      </c>
      <c r="D859" s="144">
        <v>22.747662999999999</v>
      </c>
      <c r="E859" s="144">
        <v>8.7044999999999997E-2</v>
      </c>
      <c r="F859" s="144">
        <v>1.150663</v>
      </c>
      <c r="G859" s="144">
        <v>1.0782069999999999</v>
      </c>
      <c r="H859" s="144">
        <v>2.2288700000000001</v>
      </c>
      <c r="I859" s="144">
        <v>4.1022860000000003</v>
      </c>
      <c r="J859" s="117">
        <v>38</v>
      </c>
      <c r="K859" s="117">
        <v>17</v>
      </c>
      <c r="L859" s="137">
        <v>0</v>
      </c>
      <c r="M859" s="137">
        <v>0</v>
      </c>
      <c r="N859" s="138">
        <v>0</v>
      </c>
      <c r="O859" s="137">
        <v>0</v>
      </c>
      <c r="P859" s="137">
        <v>0</v>
      </c>
      <c r="Q859" s="137">
        <v>0</v>
      </c>
      <c r="R859" s="139">
        <v>0</v>
      </c>
      <c r="S859">
        <v>1</v>
      </c>
    </row>
    <row r="860" spans="1:19">
      <c r="A860" s="1">
        <v>27</v>
      </c>
      <c r="B860" s="2">
        <v>0.95833333333333304</v>
      </c>
      <c r="C860" s="137">
        <v>0</v>
      </c>
      <c r="D860" s="144">
        <v>22.197941</v>
      </c>
      <c r="E860" s="144">
        <v>9.1789999999999997E-2</v>
      </c>
      <c r="F860" s="144">
        <v>1.1211070000000001</v>
      </c>
      <c r="G860" s="144">
        <v>0.82410000000000005</v>
      </c>
      <c r="H860" s="144">
        <v>1.945206</v>
      </c>
      <c r="I860" s="144">
        <v>4.1595009999999997</v>
      </c>
      <c r="J860" s="117">
        <v>34</v>
      </c>
      <c r="K860" s="117">
        <v>14</v>
      </c>
      <c r="L860" s="137">
        <v>0</v>
      </c>
      <c r="M860" s="137">
        <v>0</v>
      </c>
      <c r="N860" s="138">
        <v>0</v>
      </c>
      <c r="O860" s="137">
        <v>0</v>
      </c>
      <c r="P860" s="137">
        <v>0</v>
      </c>
      <c r="Q860" s="137">
        <v>0</v>
      </c>
      <c r="R860" s="139">
        <v>0</v>
      </c>
      <c r="S860">
        <v>1</v>
      </c>
    </row>
    <row r="862" spans="1:19">
      <c r="A862" s="163" t="s">
        <v>39</v>
      </c>
      <c r="B862" s="164"/>
      <c r="C862" s="17">
        <v>0</v>
      </c>
      <c r="D862" s="17">
        <v>0</v>
      </c>
      <c r="E862" s="17">
        <v>0</v>
      </c>
      <c r="F862" s="17">
        <v>0</v>
      </c>
      <c r="G862" s="17">
        <v>0</v>
      </c>
      <c r="H862" s="17">
        <v>0</v>
      </c>
      <c r="I862" s="17">
        <v>0</v>
      </c>
      <c r="J862" s="17">
        <v>0</v>
      </c>
      <c r="K862" s="17">
        <v>0</v>
      </c>
      <c r="L862" s="17">
        <v>0</v>
      </c>
      <c r="M862" s="17">
        <v>0</v>
      </c>
      <c r="N862" s="17">
        <v>0</v>
      </c>
      <c r="O862" s="17">
        <v>0</v>
      </c>
      <c r="P862" s="17">
        <v>0</v>
      </c>
      <c r="Q862" s="17">
        <v>0</v>
      </c>
      <c r="R862" s="17">
        <v>0</v>
      </c>
    </row>
    <row r="863" spans="1:19">
      <c r="A863" s="159" t="s">
        <v>2</v>
      </c>
      <c r="B863" s="160"/>
      <c r="C863" s="17">
        <v>24</v>
      </c>
      <c r="D863" s="17">
        <v>0</v>
      </c>
      <c r="E863" s="17">
        <v>0</v>
      </c>
      <c r="F863" s="17">
        <v>0</v>
      </c>
      <c r="G863" s="17">
        <v>0</v>
      </c>
      <c r="H863" s="17">
        <v>0</v>
      </c>
      <c r="I863" s="17">
        <v>0</v>
      </c>
      <c r="J863" s="17">
        <v>0</v>
      </c>
      <c r="K863" s="17">
        <v>0</v>
      </c>
      <c r="L863" s="17">
        <v>24</v>
      </c>
      <c r="M863" s="17">
        <v>24</v>
      </c>
      <c r="N863" s="17">
        <v>24</v>
      </c>
      <c r="O863" s="17">
        <v>24</v>
      </c>
      <c r="P863" s="17">
        <v>24</v>
      </c>
      <c r="Q863" s="17">
        <v>24</v>
      </c>
      <c r="R863" s="17">
        <v>24</v>
      </c>
    </row>
    <row r="864" spans="1:19">
      <c r="A864" s="153" t="s">
        <v>3</v>
      </c>
      <c r="B864" s="154"/>
      <c r="C864" s="17">
        <v>0</v>
      </c>
      <c r="D864" s="17">
        <v>0</v>
      </c>
      <c r="E864" s="17">
        <v>0</v>
      </c>
      <c r="F864" s="17">
        <v>0</v>
      </c>
      <c r="G864" s="17">
        <v>0</v>
      </c>
      <c r="H864" s="17">
        <v>0</v>
      </c>
      <c r="I864" s="17">
        <v>0</v>
      </c>
      <c r="J864" s="17">
        <v>0</v>
      </c>
      <c r="K864" s="17">
        <v>0</v>
      </c>
      <c r="L864" s="17">
        <v>0</v>
      </c>
      <c r="M864" s="17">
        <v>0</v>
      </c>
      <c r="N864" s="17">
        <v>0</v>
      </c>
      <c r="O864" s="17">
        <v>0</v>
      </c>
      <c r="P864" s="17">
        <v>0</v>
      </c>
      <c r="Q864" s="17">
        <v>0</v>
      </c>
      <c r="R864" s="17">
        <v>0</v>
      </c>
    </row>
    <row r="865" spans="1:19">
      <c r="A865" s="161" t="s">
        <v>4</v>
      </c>
      <c r="B865" s="162"/>
      <c r="C865" s="17">
        <v>0</v>
      </c>
      <c r="D865" s="17">
        <v>0</v>
      </c>
      <c r="E865" s="17">
        <v>0</v>
      </c>
      <c r="F865" s="17">
        <v>0</v>
      </c>
      <c r="G865" s="17">
        <v>0</v>
      </c>
      <c r="H865" s="17">
        <v>0</v>
      </c>
      <c r="I865" s="17">
        <v>0</v>
      </c>
      <c r="J865" s="17">
        <v>0</v>
      </c>
      <c r="K865" s="17">
        <v>0</v>
      </c>
      <c r="L865" s="17">
        <v>0</v>
      </c>
      <c r="M865" s="17">
        <v>0</v>
      </c>
      <c r="N865" s="17">
        <v>0</v>
      </c>
      <c r="O865" s="17">
        <v>0</v>
      </c>
      <c r="P865" s="17">
        <v>0</v>
      </c>
      <c r="Q865" s="17">
        <v>0</v>
      </c>
      <c r="R865" s="17">
        <v>0</v>
      </c>
    </row>
    <row r="866" spans="1:19">
      <c r="A866" s="155" t="s">
        <v>27</v>
      </c>
      <c r="B866" s="156"/>
      <c r="C866" s="20">
        <f t="shared" ref="C866:R866" si="26">24-C862-C863-C864-C865</f>
        <v>0</v>
      </c>
      <c r="D866" s="20">
        <f t="shared" si="26"/>
        <v>24</v>
      </c>
      <c r="E866" s="20">
        <f t="shared" si="26"/>
        <v>24</v>
      </c>
      <c r="F866" s="20">
        <f t="shared" si="26"/>
        <v>24</v>
      </c>
      <c r="G866" s="20">
        <f t="shared" si="26"/>
        <v>24</v>
      </c>
      <c r="H866" s="20">
        <f t="shared" si="26"/>
        <v>24</v>
      </c>
      <c r="I866" s="20">
        <f t="shared" si="26"/>
        <v>24</v>
      </c>
      <c r="J866" s="20">
        <f t="shared" si="26"/>
        <v>24</v>
      </c>
      <c r="K866" s="20">
        <f t="shared" si="26"/>
        <v>24</v>
      </c>
      <c r="L866" s="20">
        <f t="shared" si="26"/>
        <v>0</v>
      </c>
      <c r="M866" s="20">
        <f t="shared" si="26"/>
        <v>0</v>
      </c>
      <c r="N866" s="20">
        <f t="shared" si="26"/>
        <v>0</v>
      </c>
      <c r="O866" s="20">
        <f t="shared" si="26"/>
        <v>0</v>
      </c>
      <c r="P866" s="20">
        <f t="shared" si="26"/>
        <v>0</v>
      </c>
      <c r="Q866" s="20">
        <f t="shared" si="26"/>
        <v>0</v>
      </c>
      <c r="R866" s="20">
        <f t="shared" si="26"/>
        <v>0</v>
      </c>
    </row>
    <row r="867" spans="1:19">
      <c r="A867" s="157" t="s">
        <v>28</v>
      </c>
      <c r="B867" s="158"/>
      <c r="C867" s="21">
        <f>C866/(SUM(S837:S860))</f>
        <v>0</v>
      </c>
      <c r="D867" s="21">
        <f>D866/(SUM(S837:S860))</f>
        <v>1</v>
      </c>
      <c r="E867" s="21">
        <f>E866/(SUM(S837:S860))</f>
        <v>1</v>
      </c>
      <c r="F867" s="21">
        <f>F866/(SUM(S837:S860))</f>
        <v>1</v>
      </c>
      <c r="G867" s="21">
        <f>G866/(SUM(S837:S860))</f>
        <v>1</v>
      </c>
      <c r="H867" s="21">
        <f>H866/(SUM(S837:S860))</f>
        <v>1</v>
      </c>
      <c r="I867" s="21">
        <f>I866/(SUM(S837:S860))</f>
        <v>1</v>
      </c>
      <c r="J867" s="21">
        <f>J866/(SUM(S837:S860))</f>
        <v>1</v>
      </c>
      <c r="K867" s="21">
        <f>K866/(SUM(S837:S860))</f>
        <v>1</v>
      </c>
      <c r="L867" s="21">
        <f>L866/(SUM(S837:S860))</f>
        <v>0</v>
      </c>
      <c r="M867" s="21">
        <f>M866/(SUM(S837:S860))</f>
        <v>0</v>
      </c>
      <c r="N867" s="21">
        <f>N866/(SUM(S837:S860))</f>
        <v>0</v>
      </c>
      <c r="O867" s="21">
        <f>O866/(SUM(S837:S860))</f>
        <v>0</v>
      </c>
      <c r="P867" s="21">
        <f>P866/(SUM(S837:S860))</f>
        <v>0</v>
      </c>
      <c r="Q867" s="21">
        <f>Q866/(SUM(S837:S860))</f>
        <v>0</v>
      </c>
      <c r="R867" s="21">
        <f>R866/(SUM(S837:S860))</f>
        <v>0</v>
      </c>
    </row>
    <row r="869" spans="1:19">
      <c r="A869" s="1">
        <v>28</v>
      </c>
      <c r="B869" s="2">
        <v>0</v>
      </c>
      <c r="C869" s="137">
        <v>0</v>
      </c>
      <c r="D869" s="144">
        <v>23.933731000000002</v>
      </c>
      <c r="E869" s="144">
        <v>8.3445000000000005E-2</v>
      </c>
      <c r="F869" s="144">
        <v>1.0750500000000001</v>
      </c>
      <c r="G869" s="144">
        <v>0.55454599999999998</v>
      </c>
      <c r="H869" s="144">
        <v>1.629597</v>
      </c>
      <c r="I869" s="145">
        <v>4.8876989999999996</v>
      </c>
      <c r="J869" s="117">
        <v>35</v>
      </c>
      <c r="K869" s="117">
        <v>12</v>
      </c>
      <c r="L869" s="137">
        <v>0</v>
      </c>
      <c r="M869" s="137">
        <v>0</v>
      </c>
      <c r="N869" s="138">
        <v>0</v>
      </c>
      <c r="O869" s="137">
        <v>0</v>
      </c>
      <c r="P869" s="137">
        <v>0</v>
      </c>
      <c r="Q869" s="137">
        <v>0</v>
      </c>
      <c r="R869" s="139">
        <v>0</v>
      </c>
      <c r="S869">
        <v>1</v>
      </c>
    </row>
    <row r="870" spans="1:19">
      <c r="A870" s="1">
        <v>28</v>
      </c>
      <c r="B870" s="2">
        <v>4.1666666666666664E-2</v>
      </c>
      <c r="C870" s="137">
        <v>0</v>
      </c>
      <c r="D870" s="144">
        <v>25.219570000000001</v>
      </c>
      <c r="E870" s="144">
        <v>0.116912</v>
      </c>
      <c r="F870" s="144">
        <v>1.224704</v>
      </c>
      <c r="G870" s="144">
        <v>0.29827799999999999</v>
      </c>
      <c r="H870" s="144">
        <v>1.5229820000000001</v>
      </c>
      <c r="I870" s="145">
        <v>3.2497150000000001</v>
      </c>
      <c r="J870" s="117">
        <v>32</v>
      </c>
      <c r="K870" s="117">
        <v>11</v>
      </c>
      <c r="L870" s="137">
        <v>0</v>
      </c>
      <c r="M870" s="137">
        <v>0</v>
      </c>
      <c r="N870" s="138">
        <v>0</v>
      </c>
      <c r="O870" s="137">
        <v>0</v>
      </c>
      <c r="P870" s="137">
        <v>0</v>
      </c>
      <c r="Q870" s="137">
        <v>0</v>
      </c>
      <c r="R870" s="139">
        <v>0</v>
      </c>
      <c r="S870">
        <v>1</v>
      </c>
    </row>
    <row r="871" spans="1:19">
      <c r="A871" s="1">
        <v>28</v>
      </c>
      <c r="B871" s="2">
        <v>8.3333333333333301E-2</v>
      </c>
      <c r="C871" s="137">
        <v>0</v>
      </c>
      <c r="D871" s="144">
        <v>25.528987999999998</v>
      </c>
      <c r="E871" s="144">
        <v>7.9798999999999995E-2</v>
      </c>
      <c r="F871" s="144">
        <v>0.98053100000000004</v>
      </c>
      <c r="G871" s="144">
        <v>0.346972</v>
      </c>
      <c r="H871" s="144">
        <v>1.3275030000000001</v>
      </c>
      <c r="I871" s="145">
        <v>3.462078</v>
      </c>
      <c r="J871" s="117">
        <v>27</v>
      </c>
      <c r="K871" s="117">
        <v>8</v>
      </c>
      <c r="L871" s="137">
        <v>0</v>
      </c>
      <c r="M871" s="137">
        <v>0</v>
      </c>
      <c r="N871" s="138">
        <v>0</v>
      </c>
      <c r="O871" s="137">
        <v>0</v>
      </c>
      <c r="P871" s="137">
        <v>0</v>
      </c>
      <c r="Q871" s="137">
        <v>0</v>
      </c>
      <c r="R871" s="139">
        <v>0</v>
      </c>
      <c r="S871">
        <v>1</v>
      </c>
    </row>
    <row r="872" spans="1:19">
      <c r="A872" s="1">
        <v>28</v>
      </c>
      <c r="B872" s="2">
        <v>0.125</v>
      </c>
      <c r="C872" s="137">
        <v>0</v>
      </c>
      <c r="D872" s="144">
        <v>26.029586999999999</v>
      </c>
      <c r="E872" s="144">
        <v>9.5338999999999993E-2</v>
      </c>
      <c r="F872" s="144">
        <v>1.0728960000000001</v>
      </c>
      <c r="G872" s="144">
        <v>6.7049999999999998E-2</v>
      </c>
      <c r="H872" s="144">
        <v>1.1399459999999999</v>
      </c>
      <c r="I872" s="145">
        <v>3.3368609999999999</v>
      </c>
      <c r="J872" s="117">
        <v>32</v>
      </c>
      <c r="K872" s="117">
        <v>10</v>
      </c>
      <c r="L872" s="137">
        <v>0</v>
      </c>
      <c r="M872" s="137">
        <v>0</v>
      </c>
      <c r="N872" s="138">
        <v>0</v>
      </c>
      <c r="O872" s="137">
        <v>0</v>
      </c>
      <c r="P872" s="137">
        <v>0</v>
      </c>
      <c r="Q872" s="137">
        <v>0</v>
      </c>
      <c r="R872" s="139">
        <v>0</v>
      </c>
      <c r="S872">
        <v>1</v>
      </c>
    </row>
    <row r="873" spans="1:19">
      <c r="A873" s="1">
        <v>28</v>
      </c>
      <c r="B873" s="2">
        <v>0.16666666666666699</v>
      </c>
      <c r="C873" s="137">
        <v>0</v>
      </c>
      <c r="D873" s="144">
        <v>25.233910000000002</v>
      </c>
      <c r="E873" s="144">
        <v>9.8270999999999997E-2</v>
      </c>
      <c r="F873" s="144">
        <v>0.89114000000000004</v>
      </c>
      <c r="G873" s="144">
        <v>0.28629300000000002</v>
      </c>
      <c r="H873" s="144">
        <v>1.177433</v>
      </c>
      <c r="I873" s="145">
        <v>2.727093</v>
      </c>
      <c r="J873" s="117">
        <v>27</v>
      </c>
      <c r="K873" s="117">
        <v>13</v>
      </c>
      <c r="L873" s="137">
        <v>0</v>
      </c>
      <c r="M873" s="137">
        <v>0</v>
      </c>
      <c r="N873" s="138">
        <v>0</v>
      </c>
      <c r="O873" s="137">
        <v>0</v>
      </c>
      <c r="P873" s="137">
        <v>0</v>
      </c>
      <c r="Q873" s="137">
        <v>0</v>
      </c>
      <c r="R873" s="139">
        <v>0</v>
      </c>
      <c r="S873">
        <v>1</v>
      </c>
    </row>
    <row r="874" spans="1:19">
      <c r="A874" s="1">
        <v>28</v>
      </c>
      <c r="B874" s="2">
        <v>0.20833333333333301</v>
      </c>
      <c r="C874" s="137">
        <v>0</v>
      </c>
      <c r="D874" s="144">
        <v>22.686789999999998</v>
      </c>
      <c r="E874" s="144">
        <v>0.121034</v>
      </c>
      <c r="F874" s="144">
        <v>1.026745</v>
      </c>
      <c r="G874" s="144">
        <v>0.95734600000000003</v>
      </c>
      <c r="H874" s="144">
        <v>1.984091</v>
      </c>
      <c r="I874" s="145">
        <v>3.769164</v>
      </c>
      <c r="J874" s="117">
        <v>29</v>
      </c>
      <c r="K874" s="117">
        <v>11</v>
      </c>
      <c r="L874" s="137">
        <v>0</v>
      </c>
      <c r="M874" s="137">
        <v>0</v>
      </c>
      <c r="N874" s="138">
        <v>0</v>
      </c>
      <c r="O874" s="137">
        <v>0</v>
      </c>
      <c r="P874" s="137">
        <v>0</v>
      </c>
      <c r="Q874" s="137">
        <v>0</v>
      </c>
      <c r="R874" s="139">
        <v>0</v>
      </c>
      <c r="S874">
        <v>1</v>
      </c>
    </row>
    <row r="875" spans="1:19">
      <c r="A875" s="1">
        <v>28</v>
      </c>
      <c r="B875" s="2">
        <v>0.25</v>
      </c>
      <c r="C875" s="137">
        <v>0</v>
      </c>
      <c r="D875" s="144">
        <v>22.232351000000001</v>
      </c>
      <c r="E875" s="144">
        <v>0.13417499999999999</v>
      </c>
      <c r="F875" s="144">
        <v>1.3239719999999999</v>
      </c>
      <c r="G875" s="144">
        <v>2.7252209999999999</v>
      </c>
      <c r="H875" s="144">
        <v>4.0491919999999997</v>
      </c>
      <c r="I875" s="145">
        <v>2.6931539999999998</v>
      </c>
      <c r="J875" s="117">
        <v>32</v>
      </c>
      <c r="K875" s="117">
        <v>14</v>
      </c>
      <c r="L875" s="137">
        <v>0</v>
      </c>
      <c r="M875" s="137">
        <v>0</v>
      </c>
      <c r="N875" s="138">
        <v>0</v>
      </c>
      <c r="O875" s="137">
        <v>0</v>
      </c>
      <c r="P875" s="137">
        <v>0</v>
      </c>
      <c r="Q875" s="137">
        <v>0</v>
      </c>
      <c r="R875" s="139">
        <v>0</v>
      </c>
      <c r="S875">
        <v>1</v>
      </c>
    </row>
    <row r="876" spans="1:19">
      <c r="A876" s="1">
        <v>28</v>
      </c>
      <c r="B876" s="2">
        <v>0.29166666666666702</v>
      </c>
      <c r="C876" s="137">
        <v>0</v>
      </c>
      <c r="D876" s="144">
        <v>14.984131</v>
      </c>
      <c r="E876" s="144">
        <v>0.29179699999999997</v>
      </c>
      <c r="F876" s="144">
        <v>4.3899150000000002</v>
      </c>
      <c r="G876" s="144">
        <v>8.4238850000000003</v>
      </c>
      <c r="H876" s="144">
        <v>12.813801</v>
      </c>
      <c r="I876" s="145">
        <v>2.4858099999999999</v>
      </c>
      <c r="J876" s="117">
        <v>45</v>
      </c>
      <c r="K876" s="117">
        <v>18</v>
      </c>
      <c r="L876" s="137">
        <v>0</v>
      </c>
      <c r="M876" s="137">
        <v>0</v>
      </c>
      <c r="N876" s="138">
        <v>0</v>
      </c>
      <c r="O876" s="137">
        <v>0</v>
      </c>
      <c r="P876" s="137">
        <v>0</v>
      </c>
      <c r="Q876" s="137">
        <v>0</v>
      </c>
      <c r="R876" s="139">
        <v>0</v>
      </c>
      <c r="S876">
        <v>1</v>
      </c>
    </row>
    <row r="877" spans="1:19">
      <c r="A877" s="1">
        <v>28</v>
      </c>
      <c r="B877" s="2">
        <v>0.33333333333333298</v>
      </c>
      <c r="C877" s="114">
        <v>0</v>
      </c>
      <c r="D877" s="144">
        <v>23.116737000000001</v>
      </c>
      <c r="E877" s="144">
        <v>0.17618800000000001</v>
      </c>
      <c r="F877" s="144">
        <v>2.6146760000000002</v>
      </c>
      <c r="G877" s="144">
        <v>3.506227</v>
      </c>
      <c r="H877" s="144">
        <v>6.1209030000000002</v>
      </c>
      <c r="I877" s="145">
        <v>3.3247040000000001</v>
      </c>
      <c r="J877" s="117">
        <v>41</v>
      </c>
      <c r="K877" s="117">
        <v>15</v>
      </c>
      <c r="L877" s="114">
        <v>0</v>
      </c>
      <c r="M877" s="114">
        <v>0</v>
      </c>
      <c r="N877" s="140">
        <v>0</v>
      </c>
      <c r="O877" s="114">
        <v>0</v>
      </c>
      <c r="P877" s="114">
        <v>0</v>
      </c>
      <c r="Q877" s="114">
        <v>0</v>
      </c>
      <c r="R877" s="141">
        <v>0</v>
      </c>
      <c r="S877">
        <v>1</v>
      </c>
    </row>
    <row r="878" spans="1:19">
      <c r="A878" s="1">
        <v>28</v>
      </c>
      <c r="B878" s="2">
        <v>0.375</v>
      </c>
      <c r="C878" s="112" t="s">
        <v>155</v>
      </c>
      <c r="D878" s="144">
        <v>26.694901000000002</v>
      </c>
      <c r="E878" s="144">
        <v>0.11594400000000001</v>
      </c>
      <c r="F878" s="144">
        <v>2.4170039999999999</v>
      </c>
      <c r="G878" s="144">
        <v>2.3569179999999998</v>
      </c>
      <c r="H878" s="144">
        <v>4.7739219999999998</v>
      </c>
      <c r="I878" s="145">
        <v>3.1031599999999999</v>
      </c>
      <c r="J878" s="117">
        <v>33</v>
      </c>
      <c r="K878" s="117">
        <v>14</v>
      </c>
      <c r="L878" s="112" t="s">
        <v>156</v>
      </c>
      <c r="M878" s="112" t="s">
        <v>157</v>
      </c>
      <c r="N878" s="142" t="s">
        <v>158</v>
      </c>
      <c r="O878" s="112" t="s">
        <v>159</v>
      </c>
      <c r="P878" s="112" t="s">
        <v>160</v>
      </c>
      <c r="Q878" s="112" t="s">
        <v>161</v>
      </c>
      <c r="R878" s="143" t="s">
        <v>154</v>
      </c>
      <c r="S878">
        <v>1</v>
      </c>
    </row>
    <row r="879" spans="1:19">
      <c r="A879" s="1">
        <v>28</v>
      </c>
      <c r="B879" s="2">
        <v>0.41666666666666702</v>
      </c>
      <c r="C879" s="17">
        <v>27.2</v>
      </c>
      <c r="D879" s="16">
        <v>27.03</v>
      </c>
      <c r="E879" s="16">
        <v>0.17</v>
      </c>
      <c r="F879" s="16">
        <v>1.87</v>
      </c>
      <c r="G879" s="16">
        <v>2.11</v>
      </c>
      <c r="H879" s="16">
        <v>3.98</v>
      </c>
      <c r="I879" s="16">
        <v>3.75</v>
      </c>
      <c r="J879" s="16">
        <v>36</v>
      </c>
      <c r="K879" s="16">
        <v>15</v>
      </c>
      <c r="L879" s="17">
        <v>29.7</v>
      </c>
      <c r="M879" s="17">
        <v>55.5</v>
      </c>
      <c r="N879" s="19">
        <v>1010.6</v>
      </c>
      <c r="O879" s="17">
        <v>853</v>
      </c>
      <c r="P879" s="16">
        <v>5.75</v>
      </c>
      <c r="Q879" s="16">
        <v>76.12</v>
      </c>
      <c r="R879" s="18">
        <v>0</v>
      </c>
      <c r="S879">
        <v>1</v>
      </c>
    </row>
    <row r="880" spans="1:19">
      <c r="A880" s="1">
        <v>28</v>
      </c>
      <c r="B880" s="2">
        <v>0.45833333333333298</v>
      </c>
      <c r="C880" s="17">
        <v>26.9</v>
      </c>
      <c r="D880" s="16">
        <v>28.26</v>
      </c>
      <c r="E880" s="16">
        <v>0.18</v>
      </c>
      <c r="F880" s="16">
        <v>1.86</v>
      </c>
      <c r="G880" s="16">
        <v>2.0499999999999998</v>
      </c>
      <c r="H880" s="16">
        <v>3.91</v>
      </c>
      <c r="I880" s="16">
        <v>5.42</v>
      </c>
      <c r="J880" s="16">
        <v>36</v>
      </c>
      <c r="K880" s="16">
        <v>11</v>
      </c>
      <c r="L880" s="17">
        <v>30.1</v>
      </c>
      <c r="M880" s="17">
        <v>51.3</v>
      </c>
      <c r="N880" s="19">
        <v>1010</v>
      </c>
      <c r="O880" s="17">
        <v>791</v>
      </c>
      <c r="P880" s="16">
        <v>5.42</v>
      </c>
      <c r="Q880" s="16">
        <v>73.31</v>
      </c>
      <c r="R880" s="18">
        <v>0</v>
      </c>
      <c r="S880">
        <v>1</v>
      </c>
    </row>
    <row r="881" spans="1:19">
      <c r="A881" s="1">
        <v>28</v>
      </c>
      <c r="B881" s="2">
        <v>0.5</v>
      </c>
      <c r="C881" s="17">
        <v>26.7</v>
      </c>
      <c r="D881" s="16">
        <v>30.07</v>
      </c>
      <c r="E881" s="16">
        <v>0.18</v>
      </c>
      <c r="F881" s="16">
        <v>2.17</v>
      </c>
      <c r="G881" s="16">
        <v>2.38</v>
      </c>
      <c r="H881" s="16">
        <v>4.55</v>
      </c>
      <c r="I881" s="16">
        <v>5.34</v>
      </c>
      <c r="J881" s="16">
        <v>33</v>
      </c>
      <c r="K881" s="16">
        <v>17</v>
      </c>
      <c r="L881" s="17">
        <v>30.4</v>
      </c>
      <c r="M881" s="17">
        <v>47.5</v>
      </c>
      <c r="N881" s="19">
        <v>1009.4</v>
      </c>
      <c r="O881" s="17">
        <v>868</v>
      </c>
      <c r="P881" s="16">
        <v>5.48</v>
      </c>
      <c r="Q881" s="16">
        <v>65.41</v>
      </c>
      <c r="R881" s="18">
        <v>0</v>
      </c>
      <c r="S881">
        <v>1</v>
      </c>
    </row>
    <row r="882" spans="1:19">
      <c r="A882" s="1">
        <v>28</v>
      </c>
      <c r="B882" s="2">
        <v>0.54166666666666696</v>
      </c>
      <c r="C882" s="17">
        <v>26.1</v>
      </c>
      <c r="D882" s="16">
        <v>30.79</v>
      </c>
      <c r="E882" s="16">
        <v>0.2</v>
      </c>
      <c r="F882" s="16">
        <v>2.08</v>
      </c>
      <c r="G882" s="16">
        <v>1.66</v>
      </c>
      <c r="H882" s="16">
        <v>3.74</v>
      </c>
      <c r="I882" s="16">
        <v>5.58</v>
      </c>
      <c r="J882" s="16">
        <v>27</v>
      </c>
      <c r="K882" s="16">
        <v>14</v>
      </c>
      <c r="L882" s="17">
        <v>30.6</v>
      </c>
      <c r="M882" s="17">
        <v>49.9</v>
      </c>
      <c r="N882" s="19">
        <v>1008.5</v>
      </c>
      <c r="O882" s="17">
        <v>719</v>
      </c>
      <c r="P882" s="16">
        <v>5.07</v>
      </c>
      <c r="Q882" s="16">
        <v>59.53</v>
      </c>
      <c r="R882" s="18">
        <v>0</v>
      </c>
      <c r="S882">
        <v>1</v>
      </c>
    </row>
    <row r="883" spans="1:19">
      <c r="A883" s="1">
        <v>28</v>
      </c>
      <c r="B883" s="2">
        <v>0.58333333333333304</v>
      </c>
      <c r="C883" s="17">
        <v>26.3</v>
      </c>
      <c r="D883" s="16">
        <v>30.36</v>
      </c>
      <c r="E883" s="16">
        <v>0.2</v>
      </c>
      <c r="F883" s="16">
        <v>1.81</v>
      </c>
      <c r="G883" s="16">
        <v>1.72</v>
      </c>
      <c r="H883" s="16">
        <v>3.53</v>
      </c>
      <c r="I883" s="16">
        <v>3.41</v>
      </c>
      <c r="J883" s="16">
        <v>31</v>
      </c>
      <c r="K883" s="16">
        <v>14</v>
      </c>
      <c r="L883" s="17">
        <v>30.4</v>
      </c>
      <c r="M883" s="17">
        <v>53.9</v>
      </c>
      <c r="N883" s="19">
        <v>1007.8</v>
      </c>
      <c r="O883" s="17">
        <v>336</v>
      </c>
      <c r="P883" s="16">
        <v>5.33</v>
      </c>
      <c r="Q883" s="16">
        <v>50.09</v>
      </c>
      <c r="R883" s="18">
        <v>0</v>
      </c>
      <c r="S883">
        <v>1</v>
      </c>
    </row>
    <row r="884" spans="1:19">
      <c r="A884" s="1">
        <v>28</v>
      </c>
      <c r="B884" s="2">
        <v>0.625</v>
      </c>
      <c r="C884" s="17">
        <v>26.2</v>
      </c>
      <c r="D884" s="16">
        <v>28.6</v>
      </c>
      <c r="E884" s="16">
        <v>0.19</v>
      </c>
      <c r="F884" s="16">
        <v>1.84</v>
      </c>
      <c r="G884" s="16">
        <v>1.64</v>
      </c>
      <c r="H884" s="16">
        <v>3.48</v>
      </c>
      <c r="I884" s="16">
        <v>3.57</v>
      </c>
      <c r="J884" s="16">
        <v>31</v>
      </c>
      <c r="K884" s="16">
        <v>16</v>
      </c>
      <c r="L884" s="17">
        <v>30.4</v>
      </c>
      <c r="M884" s="17">
        <v>53</v>
      </c>
      <c r="N884" s="19">
        <v>1007.1</v>
      </c>
      <c r="O884" s="17">
        <v>249</v>
      </c>
      <c r="P884" s="16">
        <v>5.23</v>
      </c>
      <c r="Q884" s="16">
        <v>52.77</v>
      </c>
      <c r="R884" s="18">
        <v>0</v>
      </c>
      <c r="S884">
        <v>1</v>
      </c>
    </row>
    <row r="885" spans="1:19">
      <c r="A885" s="1">
        <v>28</v>
      </c>
      <c r="B885" s="2">
        <v>0.66666666666666696</v>
      </c>
      <c r="C885" s="17">
        <v>26.6</v>
      </c>
      <c r="D885" s="16">
        <v>28.79</v>
      </c>
      <c r="E885" s="16">
        <v>0.19</v>
      </c>
      <c r="F885" s="16">
        <v>1.86</v>
      </c>
      <c r="G885" s="16">
        <v>2.0499999999999998</v>
      </c>
      <c r="H885" s="16">
        <v>3.91</v>
      </c>
      <c r="I885" s="16">
        <v>3.53</v>
      </c>
      <c r="J885" s="16">
        <v>30</v>
      </c>
      <c r="K885" s="16">
        <v>15</v>
      </c>
      <c r="L885" s="17">
        <v>30.4</v>
      </c>
      <c r="M885" s="17">
        <v>52.6</v>
      </c>
      <c r="N885" s="19">
        <v>1006.7</v>
      </c>
      <c r="O885" s="17">
        <v>424</v>
      </c>
      <c r="P885" s="16">
        <v>4.09</v>
      </c>
      <c r="Q885" s="16">
        <v>42.98</v>
      </c>
      <c r="R885" s="18">
        <v>0</v>
      </c>
      <c r="S885">
        <v>1</v>
      </c>
    </row>
    <row r="886" spans="1:19">
      <c r="A886" s="1">
        <v>28</v>
      </c>
      <c r="B886" s="2">
        <v>0.70833333333333304</v>
      </c>
      <c r="C886" s="17">
        <v>26.5</v>
      </c>
      <c r="D886" s="16">
        <v>26.5</v>
      </c>
      <c r="E886" s="16">
        <v>0.22</v>
      </c>
      <c r="F886" s="16">
        <v>1.94</v>
      </c>
      <c r="G886" s="16">
        <v>2.4900000000000002</v>
      </c>
      <c r="H886" s="16">
        <v>4.43</v>
      </c>
      <c r="I886" s="16">
        <v>4</v>
      </c>
      <c r="J886" s="16">
        <v>31</v>
      </c>
      <c r="K886" s="16">
        <v>13</v>
      </c>
      <c r="L886" s="17">
        <v>29</v>
      </c>
      <c r="M886" s="17">
        <v>61.3</v>
      </c>
      <c r="N886" s="19">
        <v>1007</v>
      </c>
      <c r="O886" s="17">
        <v>130</v>
      </c>
      <c r="P886" s="16">
        <v>4.6399999999999997</v>
      </c>
      <c r="Q886" s="16">
        <v>40.92</v>
      </c>
      <c r="R886" s="18">
        <v>0</v>
      </c>
      <c r="S886">
        <v>1</v>
      </c>
    </row>
    <row r="887" spans="1:19">
      <c r="A887" s="1">
        <v>28</v>
      </c>
      <c r="B887" s="2">
        <v>0.75</v>
      </c>
      <c r="C887" s="17">
        <v>26.3</v>
      </c>
      <c r="D887" s="16">
        <v>23.03</v>
      </c>
      <c r="E887" s="16">
        <v>0.28999999999999998</v>
      </c>
      <c r="F887" s="16">
        <v>1.91</v>
      </c>
      <c r="G887" s="16">
        <v>2.82</v>
      </c>
      <c r="H887" s="16">
        <v>4.7300000000000004</v>
      </c>
      <c r="I887" s="16">
        <v>3.97</v>
      </c>
      <c r="J887" s="16">
        <v>34</v>
      </c>
      <c r="K887" s="16">
        <v>14</v>
      </c>
      <c r="L887" s="17">
        <v>27.9</v>
      </c>
      <c r="M887" s="17">
        <v>69</v>
      </c>
      <c r="N887" s="19">
        <v>1007.7</v>
      </c>
      <c r="O887" s="17">
        <v>17</v>
      </c>
      <c r="P887" s="16">
        <v>4.32</v>
      </c>
      <c r="Q887" s="16">
        <v>47.67</v>
      </c>
      <c r="R887" s="18">
        <v>0</v>
      </c>
      <c r="S887">
        <v>1</v>
      </c>
    </row>
    <row r="888" spans="1:19">
      <c r="A888" s="1">
        <v>28</v>
      </c>
      <c r="B888" s="2">
        <v>0.79166666666666696</v>
      </c>
      <c r="C888" s="17">
        <v>26.6</v>
      </c>
      <c r="D888" s="16">
        <v>20.74</v>
      </c>
      <c r="E888" s="16">
        <v>0.25</v>
      </c>
      <c r="F888" s="16">
        <v>1.26</v>
      </c>
      <c r="G888" s="16">
        <v>3.5</v>
      </c>
      <c r="H888" s="16">
        <v>4.7699999999999996</v>
      </c>
      <c r="I888" s="16">
        <v>3.63</v>
      </c>
      <c r="J888" s="16">
        <v>43</v>
      </c>
      <c r="K888" s="16">
        <v>19</v>
      </c>
      <c r="L888" s="17">
        <v>27.7</v>
      </c>
      <c r="M888" s="17">
        <v>71.3</v>
      </c>
      <c r="N888" s="19">
        <v>1008.2</v>
      </c>
      <c r="O888" s="17">
        <v>3</v>
      </c>
      <c r="P888" s="16">
        <v>3.41</v>
      </c>
      <c r="Q888" s="16">
        <v>52.3</v>
      </c>
      <c r="R888" s="18">
        <v>0</v>
      </c>
      <c r="S888">
        <v>1</v>
      </c>
    </row>
    <row r="889" spans="1:19">
      <c r="A889" s="1">
        <v>28</v>
      </c>
      <c r="B889" s="2">
        <v>0.83333333333333304</v>
      </c>
      <c r="C889" s="17">
        <v>26.5</v>
      </c>
      <c r="D889" s="16">
        <v>20.18</v>
      </c>
      <c r="E889" s="16">
        <v>0.27</v>
      </c>
      <c r="F889" s="16">
        <v>1.34</v>
      </c>
      <c r="G889" s="16">
        <v>4.33</v>
      </c>
      <c r="H889" s="16">
        <v>5.67</v>
      </c>
      <c r="I889" s="16">
        <v>3.37</v>
      </c>
      <c r="J889" s="16">
        <v>43</v>
      </c>
      <c r="K889" s="16">
        <v>22</v>
      </c>
      <c r="L889" s="17">
        <v>27.6</v>
      </c>
      <c r="M889" s="17">
        <v>71.900000000000006</v>
      </c>
      <c r="N889" s="19">
        <v>1009</v>
      </c>
      <c r="O889" s="17">
        <v>3</v>
      </c>
      <c r="P889" s="16">
        <v>3.37</v>
      </c>
      <c r="Q889" s="16">
        <v>58.85</v>
      </c>
      <c r="R889" s="18">
        <v>0</v>
      </c>
      <c r="S889">
        <v>1</v>
      </c>
    </row>
    <row r="890" spans="1:19">
      <c r="A890" s="1">
        <v>28</v>
      </c>
      <c r="B890" s="2">
        <v>0.875</v>
      </c>
      <c r="C890" s="17">
        <v>26.7</v>
      </c>
      <c r="D890" s="16">
        <v>22.5</v>
      </c>
      <c r="E890" s="16">
        <v>0.2</v>
      </c>
      <c r="F890" s="16">
        <v>1.1499999999999999</v>
      </c>
      <c r="G890" s="16">
        <v>2.0299999999999998</v>
      </c>
      <c r="H890" s="16">
        <v>3.18</v>
      </c>
      <c r="I890" s="16">
        <v>3.22</v>
      </c>
      <c r="J890" s="16">
        <v>32</v>
      </c>
      <c r="K890" s="16">
        <v>14</v>
      </c>
      <c r="L890" s="17">
        <v>27.5</v>
      </c>
      <c r="M890" s="17">
        <v>71.900000000000006</v>
      </c>
      <c r="N890" s="19">
        <v>1009.7</v>
      </c>
      <c r="O890" s="17">
        <v>2</v>
      </c>
      <c r="P890" s="16">
        <v>3.48</v>
      </c>
      <c r="Q890" s="16">
        <v>58.71</v>
      </c>
      <c r="R890" s="18">
        <v>0</v>
      </c>
      <c r="S890">
        <v>1</v>
      </c>
    </row>
    <row r="891" spans="1:19">
      <c r="A891" s="1">
        <v>28</v>
      </c>
      <c r="B891" s="2">
        <v>0.91666666666666696</v>
      </c>
      <c r="C891" s="17">
        <v>26.7</v>
      </c>
      <c r="D891" s="16">
        <v>23.25</v>
      </c>
      <c r="E891" s="16">
        <v>0.19</v>
      </c>
      <c r="F891" s="16">
        <v>1.1499999999999999</v>
      </c>
      <c r="G891" s="16">
        <v>1.75</v>
      </c>
      <c r="H891" s="16">
        <v>2.9</v>
      </c>
      <c r="I891" s="16">
        <v>2.87</v>
      </c>
      <c r="J891" s="16">
        <v>30</v>
      </c>
      <c r="K891" s="16">
        <v>13</v>
      </c>
      <c r="L891" s="17">
        <v>27.3</v>
      </c>
      <c r="M891" s="17">
        <v>73.2</v>
      </c>
      <c r="N891" s="19">
        <v>1009.8</v>
      </c>
      <c r="O891" s="17">
        <v>3</v>
      </c>
      <c r="P891" s="16">
        <v>3.4</v>
      </c>
      <c r="Q891" s="16">
        <v>55.86</v>
      </c>
      <c r="R891" s="18">
        <v>0</v>
      </c>
      <c r="S891">
        <v>1</v>
      </c>
    </row>
    <row r="892" spans="1:19">
      <c r="A892" s="1">
        <v>28</v>
      </c>
      <c r="B892" s="2">
        <v>0.95833333333333304</v>
      </c>
      <c r="C892" s="17">
        <v>26.8</v>
      </c>
      <c r="D892" s="16">
        <v>24.27</v>
      </c>
      <c r="E892" s="16">
        <v>0.18</v>
      </c>
      <c r="F892" s="16">
        <v>1.1000000000000001</v>
      </c>
      <c r="G892" s="16">
        <v>1.05</v>
      </c>
      <c r="H892" s="16">
        <v>2.15</v>
      </c>
      <c r="I892" s="16">
        <v>2.74</v>
      </c>
      <c r="J892" s="16">
        <v>36</v>
      </c>
      <c r="K892" s="16">
        <v>11</v>
      </c>
      <c r="L892" s="17">
        <v>27.3</v>
      </c>
      <c r="M892" s="17">
        <v>73.2</v>
      </c>
      <c r="N892" s="19">
        <v>1009.5</v>
      </c>
      <c r="O892" s="17">
        <v>3</v>
      </c>
      <c r="P892" s="16">
        <v>3.61</v>
      </c>
      <c r="Q892" s="16">
        <v>61.16</v>
      </c>
      <c r="R892" s="18">
        <v>0</v>
      </c>
      <c r="S892">
        <v>1</v>
      </c>
    </row>
    <row r="894" spans="1:19">
      <c r="A894" s="163" t="s">
        <v>39</v>
      </c>
      <c r="B894" s="164"/>
      <c r="C894" s="17">
        <v>1</v>
      </c>
      <c r="D894" s="17">
        <v>0</v>
      </c>
      <c r="E894" s="17">
        <v>0</v>
      </c>
      <c r="F894" s="17">
        <v>0</v>
      </c>
      <c r="G894" s="17">
        <v>0</v>
      </c>
      <c r="H894" s="17">
        <v>0</v>
      </c>
      <c r="I894" s="17">
        <v>0</v>
      </c>
      <c r="J894" s="17">
        <v>0</v>
      </c>
      <c r="K894" s="17">
        <v>0</v>
      </c>
      <c r="L894" s="17">
        <v>1</v>
      </c>
      <c r="M894" s="17">
        <v>1</v>
      </c>
      <c r="N894" s="17">
        <v>1</v>
      </c>
      <c r="O894" s="17">
        <v>1</v>
      </c>
      <c r="P894" s="17">
        <v>1</v>
      </c>
      <c r="Q894" s="17">
        <v>1</v>
      </c>
      <c r="R894" s="17">
        <v>1</v>
      </c>
    </row>
    <row r="895" spans="1:19">
      <c r="A895" s="159" t="s">
        <v>2</v>
      </c>
      <c r="B895" s="160"/>
      <c r="C895" s="17">
        <v>8</v>
      </c>
      <c r="D895" s="17">
        <v>0</v>
      </c>
      <c r="E895" s="17">
        <v>0</v>
      </c>
      <c r="F895" s="17">
        <v>0</v>
      </c>
      <c r="G895" s="17">
        <v>0</v>
      </c>
      <c r="H895" s="17">
        <v>0</v>
      </c>
      <c r="I895" s="17">
        <v>0</v>
      </c>
      <c r="J895" s="17">
        <v>0</v>
      </c>
      <c r="K895" s="17">
        <v>0</v>
      </c>
      <c r="L895" s="17">
        <v>8</v>
      </c>
      <c r="M895" s="17">
        <v>8</v>
      </c>
      <c r="N895" s="17">
        <v>8</v>
      </c>
      <c r="O895" s="17">
        <v>8</v>
      </c>
      <c r="P895" s="17">
        <v>8</v>
      </c>
      <c r="Q895" s="17">
        <v>8</v>
      </c>
      <c r="R895" s="17">
        <v>8</v>
      </c>
    </row>
    <row r="896" spans="1:19">
      <c r="A896" s="153" t="s">
        <v>3</v>
      </c>
      <c r="B896" s="154"/>
      <c r="C896" s="17">
        <v>1</v>
      </c>
      <c r="D896" s="17">
        <v>0</v>
      </c>
      <c r="E896" s="17">
        <v>0</v>
      </c>
      <c r="F896" s="17">
        <v>0</v>
      </c>
      <c r="G896" s="17">
        <v>0</v>
      </c>
      <c r="H896" s="17">
        <v>0</v>
      </c>
      <c r="I896" s="17">
        <v>0</v>
      </c>
      <c r="J896" s="17">
        <v>0</v>
      </c>
      <c r="K896" s="17">
        <v>0</v>
      </c>
      <c r="L896" s="17">
        <v>1</v>
      </c>
      <c r="M896" s="17">
        <v>1</v>
      </c>
      <c r="N896" s="17">
        <v>1</v>
      </c>
      <c r="O896" s="17">
        <v>1</v>
      </c>
      <c r="P896" s="17">
        <v>1</v>
      </c>
      <c r="Q896" s="17">
        <v>1</v>
      </c>
      <c r="R896" s="17">
        <v>1</v>
      </c>
    </row>
    <row r="897" spans="1:19">
      <c r="A897" s="161" t="s">
        <v>4</v>
      </c>
      <c r="B897" s="162"/>
      <c r="C897" s="17">
        <v>0</v>
      </c>
      <c r="D897" s="17">
        <v>0</v>
      </c>
      <c r="E897" s="17">
        <v>0</v>
      </c>
      <c r="F897" s="17">
        <v>0</v>
      </c>
      <c r="G897" s="17">
        <v>0</v>
      </c>
      <c r="H897" s="17">
        <v>0</v>
      </c>
      <c r="I897" s="17">
        <v>0</v>
      </c>
      <c r="J897" s="17">
        <v>0</v>
      </c>
      <c r="K897" s="17">
        <v>0</v>
      </c>
      <c r="L897" s="17">
        <v>0</v>
      </c>
      <c r="M897" s="17">
        <v>0</v>
      </c>
      <c r="N897" s="17">
        <v>0</v>
      </c>
      <c r="O897" s="17">
        <v>0</v>
      </c>
      <c r="P897" s="17">
        <v>0</v>
      </c>
      <c r="Q897" s="17">
        <v>0</v>
      </c>
      <c r="R897" s="17">
        <v>0</v>
      </c>
    </row>
    <row r="898" spans="1:19">
      <c r="A898" s="155" t="s">
        <v>27</v>
      </c>
      <c r="B898" s="156"/>
      <c r="C898" s="20">
        <f t="shared" ref="C898:R898" si="27">24-C894-C895-C896-C897</f>
        <v>14</v>
      </c>
      <c r="D898" s="20">
        <f t="shared" si="27"/>
        <v>24</v>
      </c>
      <c r="E898" s="20">
        <f t="shared" si="27"/>
        <v>24</v>
      </c>
      <c r="F898" s="20">
        <f t="shared" si="27"/>
        <v>24</v>
      </c>
      <c r="G898" s="20">
        <f t="shared" si="27"/>
        <v>24</v>
      </c>
      <c r="H898" s="20">
        <f t="shared" si="27"/>
        <v>24</v>
      </c>
      <c r="I898" s="20">
        <f t="shared" si="27"/>
        <v>24</v>
      </c>
      <c r="J898" s="20">
        <f t="shared" si="27"/>
        <v>24</v>
      </c>
      <c r="K898" s="20">
        <f t="shared" si="27"/>
        <v>24</v>
      </c>
      <c r="L898" s="20">
        <f t="shared" si="27"/>
        <v>14</v>
      </c>
      <c r="M898" s="20">
        <f t="shared" si="27"/>
        <v>14</v>
      </c>
      <c r="N898" s="20">
        <f t="shared" si="27"/>
        <v>14</v>
      </c>
      <c r="O898" s="20">
        <f t="shared" si="27"/>
        <v>14</v>
      </c>
      <c r="P898" s="20">
        <f t="shared" si="27"/>
        <v>14</v>
      </c>
      <c r="Q898" s="20">
        <f t="shared" si="27"/>
        <v>14</v>
      </c>
      <c r="R898" s="20">
        <f t="shared" si="27"/>
        <v>14</v>
      </c>
    </row>
    <row r="899" spans="1:19">
      <c r="A899" s="157" t="s">
        <v>28</v>
      </c>
      <c r="B899" s="158"/>
      <c r="C899" s="21">
        <f>C898/(SUM(S869:S892))</f>
        <v>0.58333333333333337</v>
      </c>
      <c r="D899" s="21">
        <f>D898/(SUM(S869:S892))</f>
        <v>1</v>
      </c>
      <c r="E899" s="21">
        <f>E898/(SUM(S869:S892))</f>
        <v>1</v>
      </c>
      <c r="F899" s="21">
        <f>F898/(SUM(S869:S892))</f>
        <v>1</v>
      </c>
      <c r="G899" s="21">
        <f>G898/(SUM(S869:S892))</f>
        <v>1</v>
      </c>
      <c r="H899" s="21">
        <f>H898/(SUM(S869:S892))</f>
        <v>1</v>
      </c>
      <c r="I899" s="21">
        <f>I898/(SUM(S869:S892))</f>
        <v>1</v>
      </c>
      <c r="J899" s="21">
        <f>J898/(SUM(S869:S892))</f>
        <v>1</v>
      </c>
      <c r="K899" s="21">
        <f>K898/(SUM(S869:S892))</f>
        <v>1</v>
      </c>
      <c r="L899" s="21">
        <f>L898/(SUM(S869:S892))</f>
        <v>0.58333333333333337</v>
      </c>
      <c r="M899" s="21">
        <f>M898/(SUM(S869:S892))</f>
        <v>0.58333333333333337</v>
      </c>
      <c r="N899" s="21">
        <f>N898/(SUM(S869:S892))</f>
        <v>0.58333333333333337</v>
      </c>
      <c r="O899" s="21">
        <f>O898/(SUM(S869:S892))</f>
        <v>0.58333333333333337</v>
      </c>
      <c r="P899" s="21">
        <f>P898/(SUM(S869:S892))</f>
        <v>0.58333333333333337</v>
      </c>
      <c r="Q899" s="21">
        <f>Q898/(SUM(S869:S892))</f>
        <v>0.58333333333333337</v>
      </c>
      <c r="R899" s="21">
        <f>R898/(SUM(S869:S892))</f>
        <v>0.58333333333333337</v>
      </c>
    </row>
    <row r="901" spans="1:19">
      <c r="A901" s="1">
        <v>29</v>
      </c>
      <c r="B901" s="2">
        <v>0</v>
      </c>
      <c r="C901" s="17">
        <v>26.7</v>
      </c>
      <c r="D901" s="16">
        <v>24.72</v>
      </c>
      <c r="E901" s="16">
        <v>0.17</v>
      </c>
      <c r="F901" s="16">
        <v>0.83</v>
      </c>
      <c r="G901" s="16">
        <v>0.74</v>
      </c>
      <c r="H901" s="16">
        <v>1.57</v>
      </c>
      <c r="I901" s="16">
        <v>2.82</v>
      </c>
      <c r="J901" s="16">
        <v>35</v>
      </c>
      <c r="K901" s="16">
        <v>14</v>
      </c>
      <c r="L901" s="17">
        <v>27.2</v>
      </c>
      <c r="M901" s="17">
        <v>72.599999999999994</v>
      </c>
      <c r="N901" s="19">
        <v>1008.7</v>
      </c>
      <c r="O901" s="17">
        <v>3</v>
      </c>
      <c r="P901" s="17">
        <v>3.8</v>
      </c>
      <c r="Q901" s="16">
        <v>65.599999999999994</v>
      </c>
      <c r="R901" s="18">
        <v>0</v>
      </c>
      <c r="S901">
        <v>1</v>
      </c>
    </row>
    <row r="902" spans="1:19">
      <c r="A902" s="1">
        <v>29</v>
      </c>
      <c r="B902" s="2">
        <v>4.1666666666666664E-2</v>
      </c>
      <c r="C902" s="17">
        <v>26.8</v>
      </c>
      <c r="D902" s="16">
        <v>24.73</v>
      </c>
      <c r="E902" s="16">
        <v>0.1</v>
      </c>
      <c r="F902" s="16">
        <v>1.17</v>
      </c>
      <c r="G902" s="16">
        <v>0.56999999999999995</v>
      </c>
      <c r="H902" s="16">
        <v>1.73</v>
      </c>
      <c r="I902" s="16">
        <v>3.69</v>
      </c>
      <c r="J902" s="16">
        <v>37</v>
      </c>
      <c r="K902" s="16">
        <v>12</v>
      </c>
      <c r="L902" s="17">
        <v>27.2</v>
      </c>
      <c r="M902" s="17">
        <v>72.3</v>
      </c>
      <c r="N902" s="19">
        <v>1008.1</v>
      </c>
      <c r="O902" s="17">
        <v>3</v>
      </c>
      <c r="P902" s="17">
        <v>3.76</v>
      </c>
      <c r="Q902" s="16">
        <v>64.89</v>
      </c>
      <c r="R902" s="18">
        <v>0</v>
      </c>
      <c r="S902">
        <v>1</v>
      </c>
    </row>
    <row r="903" spans="1:19">
      <c r="A903" s="1">
        <v>29</v>
      </c>
      <c r="B903" s="2">
        <v>8.3333333333333301E-2</v>
      </c>
      <c r="C903" s="17">
        <v>26.7</v>
      </c>
      <c r="D903" s="16">
        <v>25.87</v>
      </c>
      <c r="E903" s="16">
        <v>0.09</v>
      </c>
      <c r="F903" s="16">
        <v>1.06</v>
      </c>
      <c r="G903" s="16">
        <v>0.31</v>
      </c>
      <c r="H903" s="16">
        <v>1.37</v>
      </c>
      <c r="I903" s="16">
        <v>3.6</v>
      </c>
      <c r="J903" s="16">
        <v>37</v>
      </c>
      <c r="K903" s="16">
        <v>12</v>
      </c>
      <c r="L903" s="17">
        <v>27.1</v>
      </c>
      <c r="M903" s="17">
        <v>69.5</v>
      </c>
      <c r="N903" s="19">
        <v>1007.9</v>
      </c>
      <c r="O903" s="17">
        <v>3</v>
      </c>
      <c r="P903" s="17">
        <v>3.16</v>
      </c>
      <c r="Q903" s="16">
        <v>68.02</v>
      </c>
      <c r="R903" s="18">
        <v>0</v>
      </c>
      <c r="S903">
        <v>1</v>
      </c>
    </row>
    <row r="904" spans="1:19">
      <c r="A904" s="1">
        <v>29</v>
      </c>
      <c r="B904" s="2">
        <v>0.125</v>
      </c>
      <c r="C904" s="17">
        <v>26.7</v>
      </c>
      <c r="D904" s="16">
        <v>27</v>
      </c>
      <c r="E904" s="16">
        <v>0.08</v>
      </c>
      <c r="F904" s="16">
        <v>0.95</v>
      </c>
      <c r="G904" s="16">
        <v>0.35</v>
      </c>
      <c r="H904" s="16">
        <v>1.31</v>
      </c>
      <c r="I904" s="16">
        <v>3.87</v>
      </c>
      <c r="J904" s="16">
        <v>37</v>
      </c>
      <c r="K904" s="16">
        <v>13</v>
      </c>
      <c r="L904" s="17">
        <v>27.1</v>
      </c>
      <c r="M904" s="17">
        <v>67.400000000000006</v>
      </c>
      <c r="N904" s="19">
        <v>1007.6</v>
      </c>
      <c r="O904" s="17">
        <v>3</v>
      </c>
      <c r="P904" s="17">
        <v>3.46</v>
      </c>
      <c r="Q904" s="16">
        <v>77.5</v>
      </c>
      <c r="R904" s="18">
        <v>0</v>
      </c>
      <c r="S904">
        <v>1</v>
      </c>
    </row>
    <row r="905" spans="1:19">
      <c r="A905" s="1">
        <v>29</v>
      </c>
      <c r="B905" s="2">
        <v>0.16666666666666699</v>
      </c>
      <c r="C905" s="17">
        <v>26.7</v>
      </c>
      <c r="D905" s="16">
        <v>26.6</v>
      </c>
      <c r="E905" s="16">
        <v>0.09</v>
      </c>
      <c r="F905" s="16">
        <v>1.1299999999999999</v>
      </c>
      <c r="G905" s="16">
        <v>0.47</v>
      </c>
      <c r="H905" s="16">
        <v>1.6</v>
      </c>
      <c r="I905" s="16">
        <v>3.82</v>
      </c>
      <c r="J905" s="16">
        <v>37</v>
      </c>
      <c r="K905" s="16">
        <v>9</v>
      </c>
      <c r="L905" s="17">
        <v>26.9</v>
      </c>
      <c r="M905" s="17">
        <v>68.599999999999994</v>
      </c>
      <c r="N905" s="19">
        <v>1007.5</v>
      </c>
      <c r="O905" s="17">
        <v>3</v>
      </c>
      <c r="P905" s="17">
        <v>3.78</v>
      </c>
      <c r="Q905" s="16">
        <v>77.44</v>
      </c>
      <c r="R905" s="18">
        <v>0</v>
      </c>
      <c r="S905">
        <v>1</v>
      </c>
    </row>
    <row r="906" spans="1:19">
      <c r="A906" s="1">
        <v>29</v>
      </c>
      <c r="B906" s="2">
        <v>0.20833333333333301</v>
      </c>
      <c r="C906" s="17">
        <v>26.8</v>
      </c>
      <c r="D906" s="16">
        <v>26.47</v>
      </c>
      <c r="E906" s="16">
        <v>0.1</v>
      </c>
      <c r="F906" s="16">
        <v>1.04</v>
      </c>
      <c r="G906" s="16">
        <v>0.74</v>
      </c>
      <c r="H906" s="16">
        <v>1.78</v>
      </c>
      <c r="I906" s="16">
        <v>3.95</v>
      </c>
      <c r="J906" s="16">
        <v>32</v>
      </c>
      <c r="K906" s="16">
        <v>14</v>
      </c>
      <c r="L906" s="17">
        <v>26.8</v>
      </c>
      <c r="M906" s="17">
        <v>69.2</v>
      </c>
      <c r="N906" s="19">
        <v>1007.6</v>
      </c>
      <c r="O906" s="17">
        <v>3</v>
      </c>
      <c r="P906" s="17">
        <v>3.46</v>
      </c>
      <c r="Q906" s="16">
        <v>80.849999999999994</v>
      </c>
      <c r="R906" s="18">
        <v>0</v>
      </c>
      <c r="S906">
        <v>1</v>
      </c>
    </row>
    <row r="907" spans="1:19">
      <c r="A907" s="1">
        <v>29</v>
      </c>
      <c r="B907" s="2">
        <v>0.25</v>
      </c>
      <c r="C907" s="17">
        <v>26.8</v>
      </c>
      <c r="D907" s="16">
        <v>24.69</v>
      </c>
      <c r="E907" s="16">
        <v>0.11</v>
      </c>
      <c r="F907" s="16">
        <v>1.1399999999999999</v>
      </c>
      <c r="G907" s="16">
        <v>2.2799999999999998</v>
      </c>
      <c r="H907" s="16">
        <v>3.42</v>
      </c>
      <c r="I907" s="16">
        <v>3.85</v>
      </c>
      <c r="J907" s="16">
        <v>36</v>
      </c>
      <c r="K907" s="16">
        <v>17</v>
      </c>
      <c r="L907" s="17">
        <v>26.4</v>
      </c>
      <c r="M907" s="17">
        <v>69.2</v>
      </c>
      <c r="N907" s="19">
        <v>1008</v>
      </c>
      <c r="O907" s="17">
        <v>14</v>
      </c>
      <c r="P907" s="17">
        <v>3.01</v>
      </c>
      <c r="Q907" s="16">
        <v>98.64</v>
      </c>
      <c r="R907" s="18">
        <v>0</v>
      </c>
      <c r="S907">
        <v>1</v>
      </c>
    </row>
    <row r="908" spans="1:19">
      <c r="A908" s="1">
        <v>29</v>
      </c>
      <c r="B908" s="2">
        <v>0.29166666666666702</v>
      </c>
      <c r="C908" s="17">
        <v>26.7</v>
      </c>
      <c r="D908" s="16">
        <v>15.31</v>
      </c>
      <c r="E908" s="16">
        <v>0.25</v>
      </c>
      <c r="F908" s="16">
        <v>3.47</v>
      </c>
      <c r="G908" s="16">
        <v>11.09</v>
      </c>
      <c r="H908" s="16">
        <v>14.56</v>
      </c>
      <c r="I908" s="16">
        <v>3.82</v>
      </c>
      <c r="J908" s="16">
        <v>54</v>
      </c>
      <c r="K908" s="16">
        <v>21</v>
      </c>
      <c r="L908" s="17">
        <v>26.3</v>
      </c>
      <c r="M908" s="17">
        <v>69.5</v>
      </c>
      <c r="N908" s="19">
        <v>1008.6</v>
      </c>
      <c r="O908" s="17">
        <v>89</v>
      </c>
      <c r="P908" s="17">
        <v>2.65</v>
      </c>
      <c r="Q908" s="16">
        <v>125.91</v>
      </c>
      <c r="R908" s="18">
        <v>0</v>
      </c>
      <c r="S908">
        <v>1</v>
      </c>
    </row>
    <row r="909" spans="1:19">
      <c r="A909" s="1">
        <v>29</v>
      </c>
      <c r="B909" s="2">
        <v>0.33333333333333298</v>
      </c>
      <c r="C909" s="17">
        <v>26.6</v>
      </c>
      <c r="D909" s="16">
        <v>23.01</v>
      </c>
      <c r="E909" s="16">
        <v>0.21</v>
      </c>
      <c r="F909" s="16">
        <v>3.7</v>
      </c>
      <c r="G909" s="16">
        <v>6.69</v>
      </c>
      <c r="H909" s="16">
        <v>10.39</v>
      </c>
      <c r="I909" s="16">
        <v>3.75</v>
      </c>
      <c r="J909" s="16">
        <v>50</v>
      </c>
      <c r="K909" s="16">
        <v>21</v>
      </c>
      <c r="L909" s="17">
        <v>27.2</v>
      </c>
      <c r="M909" s="17">
        <v>63.7</v>
      </c>
      <c r="N909" s="19">
        <v>1009.2</v>
      </c>
      <c r="O909" s="17">
        <v>299</v>
      </c>
      <c r="P909" s="16">
        <v>3.69</v>
      </c>
      <c r="Q909" s="16">
        <v>114.17</v>
      </c>
      <c r="R909" s="18">
        <v>0</v>
      </c>
      <c r="S909">
        <v>1</v>
      </c>
    </row>
    <row r="910" spans="1:19">
      <c r="A910" s="1">
        <v>29</v>
      </c>
      <c r="B910" s="2">
        <v>0.375</v>
      </c>
      <c r="C910" s="17">
        <v>26.4</v>
      </c>
      <c r="D910" s="16">
        <v>28.36</v>
      </c>
      <c r="E910" s="16">
        <v>0.17</v>
      </c>
      <c r="F910" s="16">
        <v>2.29</v>
      </c>
      <c r="G910" s="16">
        <v>3.63</v>
      </c>
      <c r="H910" s="16">
        <v>5.92</v>
      </c>
      <c r="I910" s="16">
        <v>3.81</v>
      </c>
      <c r="J910" s="16">
        <v>39</v>
      </c>
      <c r="K910" s="16">
        <v>20</v>
      </c>
      <c r="L910" s="17">
        <v>28.4</v>
      </c>
      <c r="M910" s="17">
        <v>59.6</v>
      </c>
      <c r="N910" s="19">
        <v>1009.4</v>
      </c>
      <c r="O910" s="17">
        <v>440</v>
      </c>
      <c r="P910" s="16">
        <v>4.4000000000000004</v>
      </c>
      <c r="Q910" s="16">
        <v>103.81</v>
      </c>
      <c r="R910" s="18">
        <v>0</v>
      </c>
      <c r="S910">
        <v>1</v>
      </c>
    </row>
    <row r="911" spans="1:19">
      <c r="A911" s="1">
        <v>29</v>
      </c>
      <c r="B911" s="2">
        <v>0.41666666666666702</v>
      </c>
      <c r="C911" s="17">
        <v>26.5</v>
      </c>
      <c r="D911" s="16">
        <v>29.43</v>
      </c>
      <c r="E911" s="16">
        <v>0.14000000000000001</v>
      </c>
      <c r="F911" s="16">
        <v>2.12</v>
      </c>
      <c r="G911" s="16">
        <v>2.63</v>
      </c>
      <c r="H911" s="16">
        <v>4.75</v>
      </c>
      <c r="I911" s="16">
        <v>3.82</v>
      </c>
      <c r="J911" s="16">
        <v>37</v>
      </c>
      <c r="K911" s="16">
        <v>11</v>
      </c>
      <c r="L911" s="17">
        <v>29.4</v>
      </c>
      <c r="M911" s="17">
        <v>56</v>
      </c>
      <c r="N911" s="19">
        <v>1009.6</v>
      </c>
      <c r="O911" s="17">
        <v>740</v>
      </c>
      <c r="P911" s="16">
        <v>4.92</v>
      </c>
      <c r="Q911" s="16">
        <v>75.599999999999994</v>
      </c>
      <c r="R911" s="18">
        <v>0</v>
      </c>
      <c r="S911">
        <v>1</v>
      </c>
    </row>
    <row r="912" spans="1:19">
      <c r="A912" s="1">
        <v>29</v>
      </c>
      <c r="B912" s="2">
        <v>0.45833333333333298</v>
      </c>
      <c r="C912" s="17">
        <v>26.6</v>
      </c>
      <c r="D912" s="16">
        <v>29.33</v>
      </c>
      <c r="E912" s="16">
        <v>0.13</v>
      </c>
      <c r="F912" s="16">
        <v>2.06</v>
      </c>
      <c r="G912" s="16">
        <v>1.97</v>
      </c>
      <c r="H912" s="16">
        <v>4.03</v>
      </c>
      <c r="I912" s="16">
        <v>3.84</v>
      </c>
      <c r="J912" s="16">
        <v>38</v>
      </c>
      <c r="K912" s="16">
        <v>14</v>
      </c>
      <c r="L912" s="17">
        <v>29.8</v>
      </c>
      <c r="M912" s="17">
        <v>54.9</v>
      </c>
      <c r="N912" s="19">
        <v>1009.2</v>
      </c>
      <c r="O912" s="17">
        <v>1012</v>
      </c>
      <c r="P912" s="16">
        <v>5.59</v>
      </c>
      <c r="Q912" s="16">
        <v>71.88</v>
      </c>
      <c r="R912" s="18">
        <v>0</v>
      </c>
      <c r="S912">
        <v>1</v>
      </c>
    </row>
    <row r="913" spans="1:19">
      <c r="A913" s="1">
        <v>29</v>
      </c>
      <c r="B913" s="2">
        <v>0.5</v>
      </c>
      <c r="C913" s="17">
        <v>26.5</v>
      </c>
      <c r="D913" s="16">
        <v>28.3</v>
      </c>
      <c r="E913" s="16">
        <v>0.13</v>
      </c>
      <c r="F913" s="16">
        <v>1.94</v>
      </c>
      <c r="G913" s="16">
        <v>1.73</v>
      </c>
      <c r="H913" s="16">
        <v>3.66</v>
      </c>
      <c r="I913" s="16">
        <v>3.93</v>
      </c>
      <c r="J913" s="16">
        <v>36</v>
      </c>
      <c r="K913" s="16">
        <v>13</v>
      </c>
      <c r="L913" s="17">
        <v>30</v>
      </c>
      <c r="M913" s="17">
        <v>54.4</v>
      </c>
      <c r="N913" s="19">
        <v>1008.7</v>
      </c>
      <c r="O913" s="17">
        <v>1031</v>
      </c>
      <c r="P913" s="16">
        <v>5.38</v>
      </c>
      <c r="Q913" s="16">
        <v>73.69</v>
      </c>
      <c r="R913" s="18">
        <v>0</v>
      </c>
      <c r="S913">
        <v>1</v>
      </c>
    </row>
    <row r="914" spans="1:19">
      <c r="A914" s="1">
        <v>29</v>
      </c>
      <c r="B914" s="2">
        <v>0.54166666666666696</v>
      </c>
      <c r="C914" s="17">
        <v>26.3</v>
      </c>
      <c r="D914" s="16">
        <v>28.05</v>
      </c>
      <c r="E914" s="16">
        <v>0.13</v>
      </c>
      <c r="F914" s="16">
        <v>1.96</v>
      </c>
      <c r="G914" s="16">
        <v>1.58</v>
      </c>
      <c r="H914" s="16">
        <v>3.54</v>
      </c>
      <c r="I914" s="16">
        <v>4.04</v>
      </c>
      <c r="J914" s="16">
        <v>30</v>
      </c>
      <c r="K914" s="16">
        <v>11</v>
      </c>
      <c r="L914" s="17">
        <v>30.2</v>
      </c>
      <c r="M914" s="17">
        <v>53.1</v>
      </c>
      <c r="N914" s="19">
        <v>1007.9</v>
      </c>
      <c r="O914" s="17">
        <v>726</v>
      </c>
      <c r="P914" s="16">
        <v>5.37</v>
      </c>
      <c r="Q914" s="16">
        <v>69.97</v>
      </c>
      <c r="R914" s="18">
        <v>0</v>
      </c>
      <c r="S914">
        <v>1</v>
      </c>
    </row>
    <row r="915" spans="1:19">
      <c r="A915" s="1">
        <v>29</v>
      </c>
      <c r="B915" s="2">
        <v>0.58333333333333304</v>
      </c>
      <c r="C915" s="17">
        <v>26.2</v>
      </c>
      <c r="D915" s="16">
        <v>27</v>
      </c>
      <c r="E915" s="16">
        <v>0.12</v>
      </c>
      <c r="F915" s="16">
        <v>2.17</v>
      </c>
      <c r="G915" s="16">
        <v>1.71</v>
      </c>
      <c r="H915" s="16">
        <v>3.87</v>
      </c>
      <c r="I915" s="16">
        <v>4.1500000000000004</v>
      </c>
      <c r="J915" s="16">
        <v>24</v>
      </c>
      <c r="K915" s="16">
        <v>10</v>
      </c>
      <c r="L915" s="17">
        <v>30.6</v>
      </c>
      <c r="M915" s="17">
        <v>51.2</v>
      </c>
      <c r="N915" s="19">
        <v>1007</v>
      </c>
      <c r="O915" s="17">
        <v>265</v>
      </c>
      <c r="P915" s="16">
        <v>5.42</v>
      </c>
      <c r="Q915" s="16">
        <v>64.3</v>
      </c>
      <c r="R915" s="18">
        <v>0</v>
      </c>
      <c r="S915">
        <v>1</v>
      </c>
    </row>
    <row r="916" spans="1:19">
      <c r="A916" s="1">
        <v>29</v>
      </c>
      <c r="B916" s="2">
        <v>0.625</v>
      </c>
      <c r="C916" s="17">
        <v>26.3</v>
      </c>
      <c r="D916" s="16">
        <v>28.08</v>
      </c>
      <c r="E916" s="16">
        <v>0.13</v>
      </c>
      <c r="F916" s="16">
        <v>1.97</v>
      </c>
      <c r="G916" s="16">
        <v>1.92</v>
      </c>
      <c r="H916" s="16">
        <v>3.89</v>
      </c>
      <c r="I916" s="16">
        <v>4.16</v>
      </c>
      <c r="J916" s="16">
        <v>29</v>
      </c>
      <c r="K916" s="16">
        <v>12</v>
      </c>
      <c r="L916" s="17">
        <v>30.3</v>
      </c>
      <c r="M916" s="17">
        <v>52.9</v>
      </c>
      <c r="N916" s="19">
        <v>1006.3</v>
      </c>
      <c r="O916" s="17">
        <v>222</v>
      </c>
      <c r="P916" s="16">
        <v>4.97</v>
      </c>
      <c r="Q916" s="16">
        <v>60.62</v>
      </c>
      <c r="R916" s="18">
        <v>0</v>
      </c>
      <c r="S916">
        <v>1</v>
      </c>
    </row>
    <row r="917" spans="1:19">
      <c r="A917" s="1">
        <v>29</v>
      </c>
      <c r="B917" s="2">
        <v>0.66666666666666696</v>
      </c>
      <c r="C917" s="17">
        <v>26.4</v>
      </c>
      <c r="D917" s="16">
        <v>28.15</v>
      </c>
      <c r="E917" s="16">
        <v>0.14000000000000001</v>
      </c>
      <c r="F917" s="16">
        <v>2.0299999999999998</v>
      </c>
      <c r="G917" s="16">
        <v>2.19</v>
      </c>
      <c r="H917" s="16">
        <v>4.22</v>
      </c>
      <c r="I917" s="16">
        <v>4.46</v>
      </c>
      <c r="J917" s="16">
        <v>20</v>
      </c>
      <c r="K917" s="16">
        <v>14</v>
      </c>
      <c r="L917" s="17">
        <v>30.1</v>
      </c>
      <c r="M917" s="17">
        <v>53.7</v>
      </c>
      <c r="N917" s="19">
        <v>1006</v>
      </c>
      <c r="O917" s="17">
        <v>389</v>
      </c>
      <c r="P917" s="16">
        <v>4.74</v>
      </c>
      <c r="Q917" s="16">
        <v>52.7</v>
      </c>
      <c r="R917" s="18">
        <v>0</v>
      </c>
      <c r="S917">
        <v>1</v>
      </c>
    </row>
    <row r="918" spans="1:19">
      <c r="A918" s="1">
        <v>29</v>
      </c>
      <c r="B918" s="2">
        <v>0.70833333333333304</v>
      </c>
      <c r="C918" s="17">
        <v>26.4</v>
      </c>
      <c r="D918" s="16">
        <v>30.54</v>
      </c>
      <c r="E918" s="16">
        <v>0.16</v>
      </c>
      <c r="F918" s="16">
        <v>1.88</v>
      </c>
      <c r="G918" s="16">
        <v>2.65</v>
      </c>
      <c r="H918" s="16">
        <v>4.5199999999999996</v>
      </c>
      <c r="I918" s="16">
        <v>4.87</v>
      </c>
      <c r="J918" s="16">
        <v>29</v>
      </c>
      <c r="K918" s="16">
        <v>16</v>
      </c>
      <c r="L918" s="17">
        <v>29.4</v>
      </c>
      <c r="M918" s="17">
        <v>59.5</v>
      </c>
      <c r="N918" s="19">
        <v>1006.1</v>
      </c>
      <c r="O918" s="17">
        <v>161</v>
      </c>
      <c r="P918" s="16">
        <v>3.96</v>
      </c>
      <c r="Q918" s="16">
        <v>41.33</v>
      </c>
      <c r="R918" s="18">
        <v>0</v>
      </c>
      <c r="S918">
        <v>1</v>
      </c>
    </row>
    <row r="919" spans="1:19">
      <c r="A919" s="1">
        <v>29</v>
      </c>
      <c r="B919" s="2">
        <v>0.75</v>
      </c>
      <c r="C919" s="17">
        <v>26.4</v>
      </c>
      <c r="D919" s="16">
        <v>28.55</v>
      </c>
      <c r="E919" s="16">
        <v>0.2</v>
      </c>
      <c r="F919" s="16">
        <v>1.75</v>
      </c>
      <c r="G919" s="16">
        <v>2.77</v>
      </c>
      <c r="H919" s="16">
        <v>4.53</v>
      </c>
      <c r="I919" s="16">
        <v>4.9000000000000004</v>
      </c>
      <c r="J919" s="16">
        <v>32</v>
      </c>
      <c r="K919" s="16">
        <v>18</v>
      </c>
      <c r="L919" s="17">
        <v>28.1</v>
      </c>
      <c r="M919" s="17">
        <v>66.900000000000006</v>
      </c>
      <c r="N919" s="19">
        <v>1006.4</v>
      </c>
      <c r="O919" s="17">
        <v>25</v>
      </c>
      <c r="P919" s="16">
        <v>4.0599999999999996</v>
      </c>
      <c r="Q919" s="16">
        <v>37.130000000000003</v>
      </c>
      <c r="R919" s="18">
        <v>0</v>
      </c>
      <c r="S919">
        <v>1</v>
      </c>
    </row>
    <row r="920" spans="1:19">
      <c r="A920" s="1">
        <v>29</v>
      </c>
      <c r="B920" s="2">
        <v>0.79166666666666696</v>
      </c>
      <c r="C920" s="17">
        <v>26.5</v>
      </c>
      <c r="D920" s="16">
        <v>26.45</v>
      </c>
      <c r="E920" s="16">
        <v>0.15</v>
      </c>
      <c r="F920" s="16">
        <v>1.43</v>
      </c>
      <c r="G920" s="16">
        <v>2.82</v>
      </c>
      <c r="H920" s="16">
        <v>4.25</v>
      </c>
      <c r="I920" s="16">
        <v>3.99</v>
      </c>
      <c r="J920" s="16">
        <v>35</v>
      </c>
      <c r="K920" s="16">
        <v>11</v>
      </c>
      <c r="L920" s="17">
        <v>27.7</v>
      </c>
      <c r="M920" s="17">
        <v>69.7</v>
      </c>
      <c r="N920" s="19">
        <v>1007.1</v>
      </c>
      <c r="O920" s="17">
        <v>2</v>
      </c>
      <c r="P920" s="16">
        <v>3.42</v>
      </c>
      <c r="Q920" s="16">
        <v>39.020000000000003</v>
      </c>
      <c r="R920" s="18">
        <v>0</v>
      </c>
      <c r="S920">
        <v>1</v>
      </c>
    </row>
    <row r="921" spans="1:19">
      <c r="A921" s="1">
        <v>29</v>
      </c>
      <c r="B921" s="2">
        <v>0.83333333333333304</v>
      </c>
      <c r="C921" s="17">
        <v>26.8</v>
      </c>
      <c r="D921" s="16">
        <v>23.67</v>
      </c>
      <c r="E921" s="16">
        <v>0.13</v>
      </c>
      <c r="F921" s="16">
        <v>1.22</v>
      </c>
      <c r="G921" s="16">
        <v>2.62</v>
      </c>
      <c r="H921" s="16">
        <v>3.84</v>
      </c>
      <c r="I921" s="16">
        <v>3.96</v>
      </c>
      <c r="J921" s="16">
        <v>29</v>
      </c>
      <c r="K921" s="16">
        <v>12</v>
      </c>
      <c r="L921" s="17">
        <v>27.6</v>
      </c>
      <c r="M921" s="17">
        <v>68.8</v>
      </c>
      <c r="N921" s="19">
        <v>1007.8</v>
      </c>
      <c r="O921" s="17">
        <v>2</v>
      </c>
      <c r="P921" s="16">
        <v>3.01</v>
      </c>
      <c r="Q921" s="16">
        <v>43.78</v>
      </c>
      <c r="R921" s="18">
        <v>0</v>
      </c>
      <c r="S921">
        <v>1</v>
      </c>
    </row>
    <row r="922" spans="1:19">
      <c r="A922" s="1">
        <v>29</v>
      </c>
      <c r="B922" s="2">
        <v>0.875</v>
      </c>
      <c r="C922" s="17">
        <v>26.8</v>
      </c>
      <c r="D922" s="16">
        <v>22.47</v>
      </c>
      <c r="E922" s="16">
        <v>0.12</v>
      </c>
      <c r="F922" s="16">
        <v>1.1499999999999999</v>
      </c>
      <c r="G922" s="16">
        <v>2.44</v>
      </c>
      <c r="H922" s="16">
        <v>3.59</v>
      </c>
      <c r="I922" s="16">
        <v>3.99</v>
      </c>
      <c r="J922" s="16">
        <v>26</v>
      </c>
      <c r="K922" s="16">
        <v>15</v>
      </c>
      <c r="L922" s="17">
        <v>27.4</v>
      </c>
      <c r="M922" s="17">
        <v>70.3</v>
      </c>
      <c r="N922" s="19">
        <v>1008.2</v>
      </c>
      <c r="O922" s="17">
        <v>2</v>
      </c>
      <c r="P922" s="16">
        <v>2.62</v>
      </c>
      <c r="Q922" s="16">
        <v>44.24</v>
      </c>
      <c r="R922" s="18">
        <v>0</v>
      </c>
      <c r="S922">
        <v>1</v>
      </c>
    </row>
    <row r="923" spans="1:19">
      <c r="A923" s="1">
        <v>29</v>
      </c>
      <c r="B923" s="2">
        <v>0.91666666666666696</v>
      </c>
      <c r="C923" s="17">
        <v>26.9</v>
      </c>
      <c r="D923" s="16">
        <v>22.06</v>
      </c>
      <c r="E923" s="16">
        <v>0.14000000000000001</v>
      </c>
      <c r="F923" s="16">
        <v>1.05</v>
      </c>
      <c r="G923" s="16">
        <v>3.32</v>
      </c>
      <c r="H923" s="16">
        <v>4.38</v>
      </c>
      <c r="I923" s="16">
        <v>3.83</v>
      </c>
      <c r="J923" s="16">
        <v>32</v>
      </c>
      <c r="K923" s="16">
        <v>14</v>
      </c>
      <c r="L923" s="17">
        <v>27.3</v>
      </c>
      <c r="M923" s="17">
        <v>71.5</v>
      </c>
      <c r="N923" s="19">
        <v>1008.4</v>
      </c>
      <c r="O923" s="17">
        <v>2</v>
      </c>
      <c r="P923" s="16">
        <v>2.21</v>
      </c>
      <c r="Q923" s="16">
        <v>56.14</v>
      </c>
      <c r="R923" s="18">
        <v>0</v>
      </c>
      <c r="S923">
        <v>1</v>
      </c>
    </row>
    <row r="924" spans="1:19">
      <c r="A924" s="1">
        <v>29</v>
      </c>
      <c r="B924" s="2">
        <v>0.95833333333333304</v>
      </c>
      <c r="C924" s="17">
        <v>26.9</v>
      </c>
      <c r="D924" s="16">
        <v>22.31</v>
      </c>
      <c r="E924" s="16">
        <v>0.13</v>
      </c>
      <c r="F924" s="16">
        <v>1.04</v>
      </c>
      <c r="G924" s="16">
        <v>2.81</v>
      </c>
      <c r="H924" s="16">
        <v>3.85</v>
      </c>
      <c r="I924" s="16">
        <v>3</v>
      </c>
      <c r="J924" s="16">
        <v>31</v>
      </c>
      <c r="K924" s="16">
        <v>12</v>
      </c>
      <c r="L924" s="17">
        <v>27.1</v>
      </c>
      <c r="M924" s="17">
        <v>73.599999999999994</v>
      </c>
      <c r="N924" s="19">
        <v>1008.3</v>
      </c>
      <c r="O924" s="17">
        <v>2</v>
      </c>
      <c r="P924" s="16">
        <v>2.17</v>
      </c>
      <c r="Q924" s="16">
        <v>55.52</v>
      </c>
      <c r="R924" s="18">
        <v>0</v>
      </c>
      <c r="S924">
        <v>1</v>
      </c>
    </row>
    <row r="926" spans="1:19">
      <c r="A926" s="163" t="s">
        <v>39</v>
      </c>
      <c r="B926" s="164"/>
      <c r="C926" s="17">
        <v>0</v>
      </c>
      <c r="D926" s="17">
        <v>0</v>
      </c>
      <c r="E926" s="17">
        <v>0</v>
      </c>
      <c r="F926" s="17">
        <v>0</v>
      </c>
      <c r="G926" s="17">
        <v>0</v>
      </c>
      <c r="H926" s="17">
        <v>0</v>
      </c>
      <c r="I926" s="17">
        <v>0</v>
      </c>
      <c r="J926" s="17">
        <v>0</v>
      </c>
      <c r="K926" s="17">
        <v>0</v>
      </c>
      <c r="L926" s="17">
        <v>0</v>
      </c>
      <c r="M926" s="17">
        <v>0</v>
      </c>
      <c r="N926" s="17">
        <v>0</v>
      </c>
      <c r="O926" s="17">
        <v>0</v>
      </c>
      <c r="P926" s="17">
        <v>0</v>
      </c>
      <c r="Q926" s="17">
        <v>0</v>
      </c>
      <c r="R926" s="17">
        <v>0</v>
      </c>
    </row>
    <row r="927" spans="1:19">
      <c r="A927" s="159" t="s">
        <v>2</v>
      </c>
      <c r="B927" s="160"/>
      <c r="C927" s="17">
        <v>0</v>
      </c>
      <c r="D927" s="17">
        <v>0</v>
      </c>
      <c r="E927" s="17">
        <v>0</v>
      </c>
      <c r="F927" s="17">
        <v>0</v>
      </c>
      <c r="G927" s="17">
        <v>0</v>
      </c>
      <c r="H927" s="17">
        <v>0</v>
      </c>
      <c r="I927" s="17">
        <v>0</v>
      </c>
      <c r="J927" s="17">
        <v>0</v>
      </c>
      <c r="K927" s="17">
        <v>0</v>
      </c>
      <c r="L927" s="17">
        <v>0</v>
      </c>
      <c r="M927" s="17">
        <v>0</v>
      </c>
      <c r="N927" s="17">
        <v>0</v>
      </c>
      <c r="O927" s="17">
        <v>0</v>
      </c>
      <c r="P927" s="17">
        <v>0</v>
      </c>
      <c r="Q927" s="17">
        <v>0</v>
      </c>
      <c r="R927" s="17">
        <v>0</v>
      </c>
    </row>
    <row r="928" spans="1:19">
      <c r="A928" s="153" t="s">
        <v>3</v>
      </c>
      <c r="B928" s="154"/>
      <c r="C928" s="17">
        <v>0</v>
      </c>
      <c r="D928" s="17">
        <v>0</v>
      </c>
      <c r="E928" s="17">
        <v>0</v>
      </c>
      <c r="F928" s="17">
        <v>0</v>
      </c>
      <c r="G928" s="17">
        <v>0</v>
      </c>
      <c r="H928" s="17">
        <v>0</v>
      </c>
      <c r="I928" s="17">
        <v>0</v>
      </c>
      <c r="J928" s="17">
        <v>0</v>
      </c>
      <c r="K928" s="17">
        <v>0</v>
      </c>
      <c r="L928" s="17">
        <v>0</v>
      </c>
      <c r="M928" s="17">
        <v>0</v>
      </c>
      <c r="N928" s="17">
        <v>0</v>
      </c>
      <c r="O928" s="17">
        <v>0</v>
      </c>
      <c r="P928" s="17">
        <v>0</v>
      </c>
      <c r="Q928" s="17">
        <v>0</v>
      </c>
      <c r="R928" s="17">
        <v>0</v>
      </c>
    </row>
    <row r="929" spans="1:19">
      <c r="A929" s="161" t="s">
        <v>4</v>
      </c>
      <c r="B929" s="162"/>
      <c r="C929" s="17">
        <v>0</v>
      </c>
      <c r="D929" s="17">
        <v>0</v>
      </c>
      <c r="E929" s="17">
        <v>0</v>
      </c>
      <c r="F929" s="17">
        <v>0</v>
      </c>
      <c r="G929" s="17">
        <v>0</v>
      </c>
      <c r="H929" s="17">
        <v>0</v>
      </c>
      <c r="I929" s="17">
        <v>0</v>
      </c>
      <c r="J929" s="17">
        <v>0</v>
      </c>
      <c r="K929" s="17">
        <v>0</v>
      </c>
      <c r="L929" s="17">
        <v>0</v>
      </c>
      <c r="M929" s="17">
        <v>0</v>
      </c>
      <c r="N929" s="17">
        <v>0</v>
      </c>
      <c r="O929" s="17">
        <v>0</v>
      </c>
      <c r="P929" s="17">
        <v>0</v>
      </c>
      <c r="Q929" s="17">
        <v>0</v>
      </c>
      <c r="R929" s="17">
        <v>0</v>
      </c>
    </row>
    <row r="930" spans="1:19">
      <c r="A930" s="155" t="s">
        <v>27</v>
      </c>
      <c r="B930" s="156"/>
      <c r="C930" s="20">
        <f t="shared" ref="C930:R930" si="28">24-C926-C927-C928-C929</f>
        <v>24</v>
      </c>
      <c r="D930" s="20">
        <f t="shared" si="28"/>
        <v>24</v>
      </c>
      <c r="E930" s="20">
        <f t="shared" si="28"/>
        <v>24</v>
      </c>
      <c r="F930" s="20">
        <f t="shared" si="28"/>
        <v>24</v>
      </c>
      <c r="G930" s="20">
        <f t="shared" si="28"/>
        <v>24</v>
      </c>
      <c r="H930" s="20">
        <f t="shared" si="28"/>
        <v>24</v>
      </c>
      <c r="I930" s="20">
        <f t="shared" si="28"/>
        <v>24</v>
      </c>
      <c r="J930" s="20">
        <f t="shared" si="28"/>
        <v>24</v>
      </c>
      <c r="K930" s="20">
        <f t="shared" si="28"/>
        <v>24</v>
      </c>
      <c r="L930" s="20">
        <f t="shared" si="28"/>
        <v>24</v>
      </c>
      <c r="M930" s="20">
        <f t="shared" si="28"/>
        <v>24</v>
      </c>
      <c r="N930" s="20">
        <f t="shared" si="28"/>
        <v>24</v>
      </c>
      <c r="O930" s="20">
        <f t="shared" si="28"/>
        <v>24</v>
      </c>
      <c r="P930" s="20">
        <f t="shared" si="28"/>
        <v>24</v>
      </c>
      <c r="Q930" s="20">
        <f t="shared" si="28"/>
        <v>24</v>
      </c>
      <c r="R930" s="20">
        <f t="shared" si="28"/>
        <v>24</v>
      </c>
    </row>
    <row r="931" spans="1:19">
      <c r="A931" s="157" t="s">
        <v>28</v>
      </c>
      <c r="B931" s="158"/>
      <c r="C931" s="21">
        <f>C930/(SUM(S901:S924))</f>
        <v>1</v>
      </c>
      <c r="D931" s="21">
        <f>D930/(SUM(S901:S924))</f>
        <v>1</v>
      </c>
      <c r="E931" s="21">
        <f>E930/(SUM(S901:S924))</f>
        <v>1</v>
      </c>
      <c r="F931" s="21">
        <f>F930/(SUM(S901:S924))</f>
        <v>1</v>
      </c>
      <c r="G931" s="21">
        <f>G930/(SUM(S901:S924))</f>
        <v>1</v>
      </c>
      <c r="H931" s="21">
        <f>H930/(SUM(S901:S924))</f>
        <v>1</v>
      </c>
      <c r="I931" s="21">
        <f>I930/(SUM(S901:S924))</f>
        <v>1</v>
      </c>
      <c r="J931" s="21">
        <f>J930/(SUM(S901:S924))</f>
        <v>1</v>
      </c>
      <c r="K931" s="21">
        <f>K930/(SUM(S901:S924))</f>
        <v>1</v>
      </c>
      <c r="L931" s="21">
        <f>L930/(SUM(S901:S924))</f>
        <v>1</v>
      </c>
      <c r="M931" s="21">
        <f>M930/(SUM(S901:S924))</f>
        <v>1</v>
      </c>
      <c r="N931" s="21">
        <f>N930/(SUM(S901:S924))</f>
        <v>1</v>
      </c>
      <c r="O931" s="21">
        <f>O930/(SUM(S901:S924))</f>
        <v>1</v>
      </c>
      <c r="P931" s="21">
        <f>P930/(SUM(S901:S924))</f>
        <v>1</v>
      </c>
      <c r="Q931" s="21">
        <f>Q930/(SUM(S901:S924))</f>
        <v>1</v>
      </c>
      <c r="R931" s="21">
        <f>R930/(SUM(S901:S924))</f>
        <v>1</v>
      </c>
    </row>
    <row r="933" spans="1:19">
      <c r="A933" s="1">
        <v>30</v>
      </c>
      <c r="B933" s="2">
        <v>0</v>
      </c>
      <c r="C933" s="17">
        <v>26.9</v>
      </c>
      <c r="D933" s="16">
        <v>22.44</v>
      </c>
      <c r="E933" s="16">
        <v>0.12</v>
      </c>
      <c r="F933" s="16">
        <v>1.05</v>
      </c>
      <c r="G933" s="16">
        <v>1.84</v>
      </c>
      <c r="H933" s="16">
        <v>2.88</v>
      </c>
      <c r="I933" s="16">
        <v>2.99</v>
      </c>
      <c r="J933" s="16">
        <v>30</v>
      </c>
      <c r="K933" s="16">
        <v>12</v>
      </c>
      <c r="L933" s="17">
        <v>27</v>
      </c>
      <c r="M933" s="17">
        <v>75</v>
      </c>
      <c r="N933" s="19">
        <v>1008</v>
      </c>
      <c r="O933" s="17">
        <v>2</v>
      </c>
      <c r="P933" s="17">
        <v>2.2999999999999998</v>
      </c>
      <c r="Q933" s="16">
        <v>55.49</v>
      </c>
      <c r="R933" s="18">
        <v>0</v>
      </c>
      <c r="S933">
        <v>1</v>
      </c>
    </row>
    <row r="934" spans="1:19">
      <c r="A934" s="1">
        <v>30</v>
      </c>
      <c r="B934" s="2">
        <v>4.1666666666666664E-2</v>
      </c>
      <c r="C934" s="17">
        <v>26.9</v>
      </c>
      <c r="D934" s="16">
        <v>22.07</v>
      </c>
      <c r="E934" s="16">
        <v>0.06</v>
      </c>
      <c r="F934" s="16">
        <v>1.1000000000000001</v>
      </c>
      <c r="G934" s="16">
        <v>1.28</v>
      </c>
      <c r="H934" s="16">
        <v>2.38</v>
      </c>
      <c r="I934" s="137">
        <v>0.04</v>
      </c>
      <c r="J934" s="16">
        <v>30</v>
      </c>
      <c r="K934" s="16">
        <v>11</v>
      </c>
      <c r="L934" s="17">
        <v>26.9</v>
      </c>
      <c r="M934" s="17">
        <v>75.599999999999994</v>
      </c>
      <c r="N934" s="19">
        <v>1007.3</v>
      </c>
      <c r="O934" s="17">
        <v>2</v>
      </c>
      <c r="P934" s="17">
        <v>2.63</v>
      </c>
      <c r="Q934" s="16">
        <v>54.43</v>
      </c>
      <c r="R934" s="18">
        <v>0</v>
      </c>
      <c r="S934">
        <v>1</v>
      </c>
    </row>
    <row r="935" spans="1:19">
      <c r="A935" s="1">
        <v>30</v>
      </c>
      <c r="B935" s="2">
        <v>8.3333333333333301E-2</v>
      </c>
      <c r="C935" s="17">
        <v>27</v>
      </c>
      <c r="D935" s="16">
        <v>22.77</v>
      </c>
      <c r="E935" s="16">
        <v>0.03</v>
      </c>
      <c r="F935" s="16">
        <v>1.0900000000000001</v>
      </c>
      <c r="G935" s="16">
        <v>0.87</v>
      </c>
      <c r="H935" s="16">
        <v>1.97</v>
      </c>
      <c r="I935" s="137">
        <v>-0.16</v>
      </c>
      <c r="J935" s="16">
        <v>28</v>
      </c>
      <c r="K935" s="16">
        <v>10</v>
      </c>
      <c r="L935" s="17">
        <v>26.8</v>
      </c>
      <c r="M935" s="17">
        <v>75.400000000000006</v>
      </c>
      <c r="N935" s="19">
        <v>1006.9</v>
      </c>
      <c r="O935" s="17">
        <v>2</v>
      </c>
      <c r="P935" s="17">
        <v>2.15</v>
      </c>
      <c r="Q935" s="16">
        <v>59.57</v>
      </c>
      <c r="R935" s="18">
        <v>0</v>
      </c>
      <c r="S935">
        <v>1</v>
      </c>
    </row>
    <row r="936" spans="1:19">
      <c r="A936" s="1">
        <v>30</v>
      </c>
      <c r="B936" s="2">
        <v>0.125</v>
      </c>
      <c r="C936" s="17">
        <v>27</v>
      </c>
      <c r="D936" s="16">
        <v>22.82</v>
      </c>
      <c r="E936" s="16">
        <v>0.03</v>
      </c>
      <c r="F936" s="16">
        <v>1.19</v>
      </c>
      <c r="G936" s="16">
        <v>0.56999999999999995</v>
      </c>
      <c r="H936" s="16">
        <v>1.76</v>
      </c>
      <c r="I936" s="137">
        <v>-0.61</v>
      </c>
      <c r="J936" s="16">
        <v>29</v>
      </c>
      <c r="K936" s="16">
        <v>9</v>
      </c>
      <c r="L936" s="17">
        <v>26.8</v>
      </c>
      <c r="M936" s="17">
        <v>75.2</v>
      </c>
      <c r="N936" s="19">
        <v>1006.7</v>
      </c>
      <c r="O936" s="17">
        <v>3</v>
      </c>
      <c r="P936" s="17">
        <v>2.7</v>
      </c>
      <c r="Q936" s="16">
        <v>63.25</v>
      </c>
      <c r="R936" s="18">
        <v>0</v>
      </c>
      <c r="S936">
        <v>1</v>
      </c>
    </row>
    <row r="937" spans="1:19">
      <c r="A937" s="1">
        <v>30</v>
      </c>
      <c r="B937" s="2">
        <v>0.16666666666666699</v>
      </c>
      <c r="C937" s="17">
        <v>26.9</v>
      </c>
      <c r="D937" s="16">
        <v>22.49</v>
      </c>
      <c r="E937" s="16">
        <v>0.02</v>
      </c>
      <c r="F937" s="16">
        <v>1.1200000000000001</v>
      </c>
      <c r="G937" s="16">
        <v>0.43</v>
      </c>
      <c r="H937" s="16">
        <v>1.55</v>
      </c>
      <c r="I937" s="16">
        <v>0.21</v>
      </c>
      <c r="J937" s="16">
        <v>27</v>
      </c>
      <c r="K937" s="16">
        <v>10</v>
      </c>
      <c r="L937" s="17">
        <v>26.8</v>
      </c>
      <c r="M937" s="17">
        <v>75.599999999999994</v>
      </c>
      <c r="N937" s="19">
        <v>1006.8</v>
      </c>
      <c r="O937" s="17">
        <v>2</v>
      </c>
      <c r="P937" s="17">
        <v>2.5</v>
      </c>
      <c r="Q937" s="16">
        <v>69.709999999999994</v>
      </c>
      <c r="R937" s="18">
        <v>0</v>
      </c>
      <c r="S937">
        <v>1</v>
      </c>
    </row>
    <row r="938" spans="1:19">
      <c r="A938" s="1">
        <v>30</v>
      </c>
      <c r="B938" s="2">
        <v>0.20833333333333301</v>
      </c>
      <c r="C938" s="17">
        <v>27</v>
      </c>
      <c r="D938" s="16">
        <v>21.89</v>
      </c>
      <c r="E938" s="16">
        <v>0.02</v>
      </c>
      <c r="F938" s="16">
        <v>1.07</v>
      </c>
      <c r="G938" s="16">
        <v>0.8</v>
      </c>
      <c r="H938" s="16">
        <v>1.86</v>
      </c>
      <c r="I938" s="137">
        <v>-0.4</v>
      </c>
      <c r="J938" s="16">
        <v>25</v>
      </c>
      <c r="K938" s="16">
        <v>14</v>
      </c>
      <c r="L938" s="17">
        <v>26.7</v>
      </c>
      <c r="M938" s="17">
        <v>75.7</v>
      </c>
      <c r="N938" s="19">
        <v>1006.9</v>
      </c>
      <c r="O938" s="17">
        <v>2</v>
      </c>
      <c r="P938" s="17">
        <v>2.2599999999999998</v>
      </c>
      <c r="Q938" s="16">
        <v>68.14</v>
      </c>
      <c r="R938" s="18">
        <v>0</v>
      </c>
      <c r="S938">
        <v>1</v>
      </c>
    </row>
    <row r="939" spans="1:19">
      <c r="A939" s="1">
        <v>30</v>
      </c>
      <c r="B939" s="2">
        <v>0.25</v>
      </c>
      <c r="C939" s="17">
        <v>27</v>
      </c>
      <c r="D939" s="16">
        <v>19.57</v>
      </c>
      <c r="E939" s="16">
        <v>0.03</v>
      </c>
      <c r="F939" s="16">
        <v>1.1299999999999999</v>
      </c>
      <c r="G939" s="16">
        <v>2.54</v>
      </c>
      <c r="H939" s="16">
        <v>3.68</v>
      </c>
      <c r="I939" s="137">
        <v>-0.66</v>
      </c>
      <c r="J939" s="16">
        <v>24</v>
      </c>
      <c r="K939" s="16">
        <v>10</v>
      </c>
      <c r="L939" s="17">
        <v>26.6</v>
      </c>
      <c r="M939" s="17">
        <v>76.2</v>
      </c>
      <c r="N939" s="19">
        <v>1007.5</v>
      </c>
      <c r="O939" s="17">
        <v>14</v>
      </c>
      <c r="P939" s="17">
        <v>2.11</v>
      </c>
      <c r="Q939" s="16">
        <v>75.38</v>
      </c>
      <c r="R939" s="18">
        <v>0</v>
      </c>
      <c r="S939">
        <v>1</v>
      </c>
    </row>
    <row r="940" spans="1:19">
      <c r="A940" s="1">
        <v>30</v>
      </c>
      <c r="B940" s="2">
        <v>0.29166666666666702</v>
      </c>
      <c r="C940" s="17">
        <v>26.9</v>
      </c>
      <c r="D940" s="16">
        <v>19.02</v>
      </c>
      <c r="E940" s="16">
        <v>7.0000000000000007E-2</v>
      </c>
      <c r="F940" s="16">
        <v>1.86</v>
      </c>
      <c r="G940" s="16">
        <v>3.84</v>
      </c>
      <c r="H940" s="16">
        <v>5.69</v>
      </c>
      <c r="I940" s="137">
        <v>-0.47</v>
      </c>
      <c r="J940" s="16">
        <v>30</v>
      </c>
      <c r="K940" s="16">
        <v>13</v>
      </c>
      <c r="L940" s="17">
        <v>27.2</v>
      </c>
      <c r="M940" s="17">
        <v>73.7</v>
      </c>
      <c r="N940" s="19">
        <v>1008.3</v>
      </c>
      <c r="O940" s="17">
        <v>85</v>
      </c>
      <c r="P940" s="17">
        <v>2.52</v>
      </c>
      <c r="Q940" s="16">
        <v>72.099999999999994</v>
      </c>
      <c r="R940" s="18">
        <v>0</v>
      </c>
      <c r="S940">
        <v>1</v>
      </c>
    </row>
    <row r="941" spans="1:19">
      <c r="A941" s="1">
        <v>30</v>
      </c>
      <c r="B941" s="2">
        <v>0.33333333333333298</v>
      </c>
      <c r="C941" s="17">
        <v>26.7</v>
      </c>
      <c r="D941" s="16">
        <v>16.100000000000001</v>
      </c>
      <c r="E941" s="16">
        <v>0.15</v>
      </c>
      <c r="F941" s="16">
        <v>2.96</v>
      </c>
      <c r="G941" s="16">
        <v>4.74</v>
      </c>
      <c r="H941" s="16">
        <v>7.7</v>
      </c>
      <c r="I941" s="137">
        <v>-0.03</v>
      </c>
      <c r="J941" s="16">
        <v>33</v>
      </c>
      <c r="K941" s="16">
        <v>11</v>
      </c>
      <c r="L941" s="17">
        <v>27.5</v>
      </c>
      <c r="M941" s="17">
        <v>73.3</v>
      </c>
      <c r="N941" s="19">
        <v>1009.2</v>
      </c>
      <c r="O941" s="17">
        <v>172</v>
      </c>
      <c r="P941" s="16">
        <v>2.97</v>
      </c>
      <c r="Q941" s="16">
        <v>99.99</v>
      </c>
      <c r="R941" s="18">
        <v>0</v>
      </c>
      <c r="S941">
        <v>1</v>
      </c>
    </row>
    <row r="942" spans="1:19">
      <c r="A942" s="1">
        <v>30</v>
      </c>
      <c r="B942" s="2">
        <v>0.375</v>
      </c>
      <c r="C942" s="137" t="s">
        <v>162</v>
      </c>
      <c r="D942" s="137" t="s">
        <v>163</v>
      </c>
      <c r="E942" s="137" t="s">
        <v>164</v>
      </c>
      <c r="F942" s="137" t="s">
        <v>165</v>
      </c>
      <c r="G942" s="137" t="s">
        <v>166</v>
      </c>
      <c r="H942" s="137" t="s">
        <v>167</v>
      </c>
      <c r="I942" s="137" t="s">
        <v>168</v>
      </c>
      <c r="J942" s="137">
        <v>985</v>
      </c>
      <c r="K942" s="137">
        <v>985</v>
      </c>
      <c r="L942" s="137" t="s">
        <v>169</v>
      </c>
      <c r="M942" s="137" t="s">
        <v>170</v>
      </c>
      <c r="N942" s="138" t="s">
        <v>171</v>
      </c>
      <c r="O942" s="137" t="s">
        <v>172</v>
      </c>
      <c r="P942" s="137" t="s">
        <v>173</v>
      </c>
      <c r="Q942" s="137" t="s">
        <v>174</v>
      </c>
      <c r="R942" s="139" t="s">
        <v>175</v>
      </c>
      <c r="S942">
        <v>1</v>
      </c>
    </row>
    <row r="943" spans="1:19">
      <c r="A943" s="1">
        <v>30</v>
      </c>
      <c r="B943" s="2">
        <v>0.41666666666666702</v>
      </c>
      <c r="C943" s="17">
        <v>26.5</v>
      </c>
      <c r="D943" s="16">
        <v>22.42</v>
      </c>
      <c r="E943" s="16">
        <v>0.25</v>
      </c>
      <c r="F943" s="16">
        <v>2.36</v>
      </c>
      <c r="G943" s="16">
        <v>2.78</v>
      </c>
      <c r="H943" s="16">
        <v>5.14</v>
      </c>
      <c r="I943" s="16">
        <v>4.16</v>
      </c>
      <c r="J943" s="137">
        <v>144</v>
      </c>
      <c r="K943" s="16">
        <v>6</v>
      </c>
      <c r="L943" s="17">
        <v>29</v>
      </c>
      <c r="M943" s="17">
        <v>61.2</v>
      </c>
      <c r="N943" s="19">
        <v>1009.7</v>
      </c>
      <c r="O943" s="17">
        <v>803</v>
      </c>
      <c r="P943" s="16">
        <v>4.5199999999999996</v>
      </c>
      <c r="Q943" s="16">
        <v>75.56</v>
      </c>
      <c r="R943" s="18">
        <v>0</v>
      </c>
      <c r="S943">
        <v>1</v>
      </c>
    </row>
    <row r="944" spans="1:19">
      <c r="A944" s="1">
        <v>30</v>
      </c>
      <c r="B944" s="2">
        <v>0.45833333333333298</v>
      </c>
      <c r="C944" s="17">
        <v>25.8</v>
      </c>
      <c r="D944" s="16">
        <v>22.45</v>
      </c>
      <c r="E944" s="16">
        <v>0.24</v>
      </c>
      <c r="F944" s="16">
        <v>2.19</v>
      </c>
      <c r="G944" s="16">
        <v>1.83</v>
      </c>
      <c r="H944" s="16">
        <v>4.0199999999999996</v>
      </c>
      <c r="I944" s="16">
        <v>1.93</v>
      </c>
      <c r="J944" s="16">
        <v>18</v>
      </c>
      <c r="K944" s="16">
        <v>5</v>
      </c>
      <c r="L944" s="17">
        <v>29.9</v>
      </c>
      <c r="M944" s="17">
        <v>55.6</v>
      </c>
      <c r="N944" s="19">
        <v>1009.5</v>
      </c>
      <c r="O944" s="17">
        <v>888</v>
      </c>
      <c r="P944" s="16">
        <v>4.34</v>
      </c>
      <c r="Q944" s="16">
        <v>66.489999999999995</v>
      </c>
      <c r="R944" s="18">
        <v>0</v>
      </c>
      <c r="S944">
        <v>1</v>
      </c>
    </row>
    <row r="945" spans="1:19">
      <c r="A945" s="1">
        <v>30</v>
      </c>
      <c r="B945" s="2">
        <v>0.5</v>
      </c>
      <c r="C945" s="17">
        <v>25.8</v>
      </c>
      <c r="D945" s="16">
        <v>22.58</v>
      </c>
      <c r="E945" s="16">
        <v>0.24</v>
      </c>
      <c r="F945" s="16">
        <v>2.1</v>
      </c>
      <c r="G945" s="16">
        <v>1.52</v>
      </c>
      <c r="H945" s="16">
        <v>3.62</v>
      </c>
      <c r="I945" s="16">
        <v>2.16</v>
      </c>
      <c r="J945" s="16">
        <v>16</v>
      </c>
      <c r="K945" s="16">
        <v>10</v>
      </c>
      <c r="L945" s="17">
        <v>30.2</v>
      </c>
      <c r="M945" s="17">
        <v>54.6</v>
      </c>
      <c r="N945" s="19">
        <v>1009</v>
      </c>
      <c r="O945" s="17">
        <v>1020</v>
      </c>
      <c r="P945" s="16">
        <v>4.5999999999999996</v>
      </c>
      <c r="Q945" s="16">
        <v>63.46</v>
      </c>
      <c r="R945" s="18">
        <v>0</v>
      </c>
      <c r="S945">
        <v>1</v>
      </c>
    </row>
    <row r="946" spans="1:19">
      <c r="A946" s="1">
        <v>30</v>
      </c>
      <c r="B946" s="2">
        <v>0.54166666666666696</v>
      </c>
      <c r="C946" s="17">
        <v>25.7</v>
      </c>
      <c r="D946" s="16">
        <v>22.42</v>
      </c>
      <c r="E946" s="16">
        <v>0.28000000000000003</v>
      </c>
      <c r="F946" s="16">
        <v>2.02</v>
      </c>
      <c r="G946" s="16">
        <v>1.45</v>
      </c>
      <c r="H946" s="16">
        <v>3.47</v>
      </c>
      <c r="I946" s="16">
        <v>2.2599999999999998</v>
      </c>
      <c r="J946" s="16">
        <v>20</v>
      </c>
      <c r="K946" s="16">
        <v>6</v>
      </c>
      <c r="L946" s="17">
        <v>30.2</v>
      </c>
      <c r="M946" s="17">
        <v>56.8</v>
      </c>
      <c r="N946" s="19">
        <v>1008.3</v>
      </c>
      <c r="O946" s="17">
        <v>722</v>
      </c>
      <c r="P946" s="16">
        <v>4.38</v>
      </c>
      <c r="Q946" s="16">
        <v>66.45</v>
      </c>
      <c r="R946" s="18">
        <v>0</v>
      </c>
      <c r="S946">
        <v>1</v>
      </c>
    </row>
    <row r="947" spans="1:19">
      <c r="A947" s="1">
        <v>30</v>
      </c>
      <c r="B947" s="2">
        <v>0.58333333333333304</v>
      </c>
      <c r="C947" s="17">
        <v>25.6</v>
      </c>
      <c r="D947" s="16">
        <v>22.59</v>
      </c>
      <c r="E947" s="16">
        <v>0.28999999999999998</v>
      </c>
      <c r="F947" s="16">
        <v>1.88</v>
      </c>
      <c r="G947" s="16">
        <v>1.41</v>
      </c>
      <c r="H947" s="16">
        <v>3.29</v>
      </c>
      <c r="I947" s="16">
        <v>2.12</v>
      </c>
      <c r="J947" s="16">
        <v>23</v>
      </c>
      <c r="K947" s="16">
        <v>6</v>
      </c>
      <c r="L947" s="17">
        <v>30.1</v>
      </c>
      <c r="M947" s="17">
        <v>58.2</v>
      </c>
      <c r="N947" s="19">
        <v>1007.6</v>
      </c>
      <c r="O947" s="17">
        <v>275</v>
      </c>
      <c r="P947" s="16">
        <v>4.6100000000000003</v>
      </c>
      <c r="Q947" s="16">
        <v>57.27</v>
      </c>
      <c r="R947" s="18">
        <v>0</v>
      </c>
      <c r="S947">
        <v>1</v>
      </c>
    </row>
    <row r="948" spans="1:19">
      <c r="A948" s="1">
        <v>30</v>
      </c>
      <c r="B948" s="2">
        <v>0.625</v>
      </c>
      <c r="C948" s="17">
        <v>25.6</v>
      </c>
      <c r="D948" s="16">
        <v>22.52</v>
      </c>
      <c r="E948" s="16">
        <v>0.27</v>
      </c>
      <c r="F948" s="16">
        <v>1.82</v>
      </c>
      <c r="G948" s="16">
        <v>1.4</v>
      </c>
      <c r="H948" s="16">
        <v>3.22</v>
      </c>
      <c r="I948" s="16">
        <v>2.56</v>
      </c>
      <c r="J948" s="16">
        <v>16</v>
      </c>
      <c r="K948" s="16">
        <v>8</v>
      </c>
      <c r="L948" s="17">
        <v>29.8</v>
      </c>
      <c r="M948" s="17">
        <v>58.5</v>
      </c>
      <c r="N948" s="19">
        <v>1007</v>
      </c>
      <c r="O948" s="17">
        <v>261</v>
      </c>
      <c r="P948" s="16">
        <v>4.7</v>
      </c>
      <c r="Q948" s="16">
        <v>49.2</v>
      </c>
      <c r="R948" s="18">
        <v>0</v>
      </c>
      <c r="S948">
        <v>1</v>
      </c>
    </row>
    <row r="949" spans="1:19">
      <c r="A949" s="1">
        <v>30</v>
      </c>
      <c r="B949" s="2">
        <v>0.66666666666666696</v>
      </c>
      <c r="C949" s="17">
        <v>26.1</v>
      </c>
      <c r="D949" s="16">
        <v>21.66</v>
      </c>
      <c r="E949" s="16">
        <v>0.27</v>
      </c>
      <c r="F949" s="16">
        <v>1.88</v>
      </c>
      <c r="G949" s="16">
        <v>1.6</v>
      </c>
      <c r="H949" s="16">
        <v>3.48</v>
      </c>
      <c r="I949" s="16">
        <v>2.13</v>
      </c>
      <c r="J949" s="16">
        <v>22</v>
      </c>
      <c r="K949" s="16">
        <v>6</v>
      </c>
      <c r="L949" s="17">
        <v>29.4</v>
      </c>
      <c r="M949" s="17">
        <v>60.4</v>
      </c>
      <c r="N949" s="19">
        <v>1006.9</v>
      </c>
      <c r="O949" s="17">
        <v>383</v>
      </c>
      <c r="P949" s="16">
        <v>4.43</v>
      </c>
      <c r="Q949" s="16">
        <v>44.26</v>
      </c>
      <c r="R949" s="18">
        <v>0</v>
      </c>
      <c r="S949">
        <v>1</v>
      </c>
    </row>
    <row r="950" spans="1:19">
      <c r="A950" s="1">
        <v>30</v>
      </c>
      <c r="B950" s="2">
        <v>0.70833333333333304</v>
      </c>
      <c r="C950" s="17">
        <v>25.8</v>
      </c>
      <c r="D950" s="16">
        <v>20.98</v>
      </c>
      <c r="E950" s="16">
        <v>0.3</v>
      </c>
      <c r="F950" s="16">
        <v>1.72</v>
      </c>
      <c r="G950" s="16">
        <v>1.89</v>
      </c>
      <c r="H950" s="16">
        <v>3.6</v>
      </c>
      <c r="I950" s="16">
        <v>2.57</v>
      </c>
      <c r="J950" s="16">
        <v>21</v>
      </c>
      <c r="K950" s="16">
        <v>8</v>
      </c>
      <c r="L950" s="17">
        <v>28.9</v>
      </c>
      <c r="M950" s="17">
        <v>62.6</v>
      </c>
      <c r="N950" s="19">
        <v>1006.9</v>
      </c>
      <c r="O950" s="17">
        <v>212</v>
      </c>
      <c r="P950" s="16">
        <v>3.78</v>
      </c>
      <c r="Q950" s="16">
        <v>44.49</v>
      </c>
      <c r="R950" s="18">
        <v>0</v>
      </c>
      <c r="S950">
        <v>1</v>
      </c>
    </row>
    <row r="951" spans="1:19">
      <c r="A951" s="1">
        <v>30</v>
      </c>
      <c r="B951" s="2">
        <v>0.75</v>
      </c>
      <c r="C951" s="17">
        <v>25.7</v>
      </c>
      <c r="D951" s="16">
        <v>19.489999999999998</v>
      </c>
      <c r="E951" s="16">
        <v>0.36</v>
      </c>
      <c r="F951" s="16">
        <v>1.96</v>
      </c>
      <c r="G951" s="16">
        <v>2.77</v>
      </c>
      <c r="H951" s="16">
        <v>4.7300000000000004</v>
      </c>
      <c r="I951" s="16">
        <v>3.03</v>
      </c>
      <c r="J951" s="16">
        <v>23</v>
      </c>
      <c r="K951" s="16">
        <v>8</v>
      </c>
      <c r="L951" s="17">
        <v>27.9</v>
      </c>
      <c r="M951" s="17">
        <v>67.5</v>
      </c>
      <c r="N951" s="19">
        <v>1007.2</v>
      </c>
      <c r="O951" s="17">
        <v>26</v>
      </c>
      <c r="P951" s="16">
        <v>3.28</v>
      </c>
      <c r="Q951" s="16">
        <v>44.26</v>
      </c>
      <c r="R951" s="18">
        <v>0</v>
      </c>
      <c r="S951">
        <v>1</v>
      </c>
    </row>
    <row r="952" spans="1:19">
      <c r="A952" s="1">
        <v>30</v>
      </c>
      <c r="B952" s="2">
        <v>0.79166666666666696</v>
      </c>
      <c r="C952" s="17">
        <v>25.8</v>
      </c>
      <c r="D952" s="16">
        <v>17.27</v>
      </c>
      <c r="E952" s="16">
        <v>0.36</v>
      </c>
      <c r="F952" s="16">
        <v>1.39</v>
      </c>
      <c r="G952" s="16">
        <v>3.79</v>
      </c>
      <c r="H952" s="16">
        <v>5.18</v>
      </c>
      <c r="I952" s="16">
        <v>2.42</v>
      </c>
      <c r="J952" s="16">
        <v>24</v>
      </c>
      <c r="K952" s="16">
        <v>7</v>
      </c>
      <c r="L952" s="17">
        <v>27.5</v>
      </c>
      <c r="M952" s="17">
        <v>71.2</v>
      </c>
      <c r="N952" s="19">
        <v>1007.6</v>
      </c>
      <c r="O952" s="17">
        <v>2</v>
      </c>
      <c r="P952" s="16">
        <v>2.02</v>
      </c>
      <c r="Q952" s="16">
        <v>43.57</v>
      </c>
      <c r="R952" s="18">
        <v>0</v>
      </c>
      <c r="S952">
        <v>1</v>
      </c>
    </row>
    <row r="953" spans="1:19">
      <c r="A953" s="1">
        <v>30</v>
      </c>
      <c r="B953" s="2">
        <v>0.83333333333333304</v>
      </c>
      <c r="C953" s="17">
        <v>25.8</v>
      </c>
      <c r="D953" s="16">
        <v>17.100000000000001</v>
      </c>
      <c r="E953" s="16">
        <v>0.43</v>
      </c>
      <c r="F953" s="16">
        <v>1.22</v>
      </c>
      <c r="G953" s="16">
        <v>4.47</v>
      </c>
      <c r="H953" s="16">
        <v>5.69</v>
      </c>
      <c r="I953" s="16">
        <v>2.14</v>
      </c>
      <c r="J953" s="16">
        <v>35</v>
      </c>
      <c r="K953" s="16">
        <v>19</v>
      </c>
      <c r="L953" s="17">
        <v>27.1</v>
      </c>
      <c r="M953" s="17">
        <v>75</v>
      </c>
      <c r="N953" s="19">
        <v>1008.5</v>
      </c>
      <c r="O953" s="17">
        <v>2</v>
      </c>
      <c r="P953" s="16">
        <v>2.0699999999999998</v>
      </c>
      <c r="Q953" s="16">
        <v>48.55</v>
      </c>
      <c r="R953" s="18">
        <v>0</v>
      </c>
      <c r="S953">
        <v>1</v>
      </c>
    </row>
    <row r="954" spans="1:19">
      <c r="A954" s="1">
        <v>30</v>
      </c>
      <c r="B954" s="2">
        <v>0.875</v>
      </c>
      <c r="C954" s="17">
        <v>25.9</v>
      </c>
      <c r="D954" s="16">
        <v>18.18</v>
      </c>
      <c r="E954" s="16">
        <v>0.49</v>
      </c>
      <c r="F954" s="16">
        <v>1.26</v>
      </c>
      <c r="G954" s="16">
        <v>4.1399999999999997</v>
      </c>
      <c r="H954" s="16">
        <v>5.4</v>
      </c>
      <c r="I954" s="16">
        <v>2.27</v>
      </c>
      <c r="J954" s="16">
        <v>26</v>
      </c>
      <c r="K954" s="16">
        <v>16</v>
      </c>
      <c r="L954" s="17">
        <v>27.1</v>
      </c>
      <c r="M954" s="17">
        <v>76.5</v>
      </c>
      <c r="N954" s="19">
        <v>1009.4</v>
      </c>
      <c r="O954" s="17">
        <v>2</v>
      </c>
      <c r="P954" s="16">
        <v>2.0499999999999998</v>
      </c>
      <c r="Q954" s="16">
        <v>46.63</v>
      </c>
      <c r="R954" s="18">
        <v>0</v>
      </c>
      <c r="S954">
        <v>1</v>
      </c>
    </row>
    <row r="955" spans="1:19">
      <c r="A955" s="1">
        <v>30</v>
      </c>
      <c r="B955" s="2">
        <v>0.91666666666666696</v>
      </c>
      <c r="C955" s="17">
        <v>26.1</v>
      </c>
      <c r="D955" s="16">
        <v>16.61</v>
      </c>
      <c r="E955" s="16">
        <v>0.49</v>
      </c>
      <c r="F955" s="16">
        <v>1.01</v>
      </c>
      <c r="G955" s="16">
        <v>4.5599999999999996</v>
      </c>
      <c r="H955" s="16">
        <v>5.56</v>
      </c>
      <c r="I955" s="16">
        <v>2.27</v>
      </c>
      <c r="J955" s="16">
        <v>31</v>
      </c>
      <c r="K955" s="16">
        <v>16</v>
      </c>
      <c r="L955" s="17">
        <v>27.1</v>
      </c>
      <c r="M955" s="17">
        <v>77.099999999999994</v>
      </c>
      <c r="N955" s="19">
        <v>1009.7</v>
      </c>
      <c r="O955" s="17">
        <v>3</v>
      </c>
      <c r="P955" s="16">
        <v>2.2000000000000002</v>
      </c>
      <c r="Q955" s="16">
        <v>52.68</v>
      </c>
      <c r="R955" s="18">
        <v>0</v>
      </c>
      <c r="S955">
        <v>1</v>
      </c>
    </row>
    <row r="956" spans="1:19">
      <c r="A956" s="1">
        <v>30</v>
      </c>
      <c r="B956" s="2">
        <v>0.95833333333333304</v>
      </c>
      <c r="C956" s="17">
        <v>26.1</v>
      </c>
      <c r="D956" s="16">
        <v>17.98</v>
      </c>
      <c r="E956" s="16">
        <v>0.43</v>
      </c>
      <c r="F956" s="16">
        <v>1.1499999999999999</v>
      </c>
      <c r="G956" s="16">
        <v>2.12</v>
      </c>
      <c r="H956" s="16">
        <v>3.28</v>
      </c>
      <c r="I956" s="16">
        <v>2.48</v>
      </c>
      <c r="J956" s="16">
        <v>22</v>
      </c>
      <c r="K956" s="16">
        <v>14</v>
      </c>
      <c r="L956" s="17">
        <v>27.1</v>
      </c>
      <c r="M956" s="17">
        <v>77.3</v>
      </c>
      <c r="N956" s="19">
        <v>1009.8</v>
      </c>
      <c r="O956" s="17">
        <v>3</v>
      </c>
      <c r="P956" s="16">
        <v>2.69</v>
      </c>
      <c r="Q956" s="16">
        <v>59.05</v>
      </c>
      <c r="R956" s="18">
        <v>0</v>
      </c>
      <c r="S956">
        <v>1</v>
      </c>
    </row>
    <row r="958" spans="1:19">
      <c r="A958" s="163" t="s">
        <v>39</v>
      </c>
      <c r="B958" s="164"/>
      <c r="C958" s="17">
        <v>0</v>
      </c>
      <c r="D958" s="17">
        <v>0</v>
      </c>
      <c r="E958" s="17">
        <v>0</v>
      </c>
      <c r="F958" s="17">
        <v>0</v>
      </c>
      <c r="G958" s="17">
        <v>0</v>
      </c>
      <c r="H958" s="17">
        <v>0</v>
      </c>
      <c r="I958" s="17">
        <v>0</v>
      </c>
      <c r="J958" s="17">
        <v>0</v>
      </c>
      <c r="K958" s="17">
        <v>0</v>
      </c>
      <c r="L958" s="17">
        <v>0</v>
      </c>
      <c r="M958" s="17">
        <v>0</v>
      </c>
      <c r="N958" s="17">
        <v>0</v>
      </c>
      <c r="O958" s="17">
        <v>0</v>
      </c>
      <c r="P958" s="17">
        <v>0</v>
      </c>
      <c r="Q958" s="17">
        <v>0</v>
      </c>
      <c r="R958" s="17">
        <v>0</v>
      </c>
    </row>
    <row r="959" spans="1:19">
      <c r="A959" s="159" t="s">
        <v>2</v>
      </c>
      <c r="B959" s="160"/>
      <c r="C959" s="17">
        <v>1</v>
      </c>
      <c r="D959" s="17">
        <v>1</v>
      </c>
      <c r="E959" s="17">
        <v>1</v>
      </c>
      <c r="F959" s="17">
        <v>1</v>
      </c>
      <c r="G959" s="17">
        <v>1</v>
      </c>
      <c r="H959" s="17">
        <v>1</v>
      </c>
      <c r="I959" s="17">
        <v>8</v>
      </c>
      <c r="J959" s="17">
        <v>2</v>
      </c>
      <c r="K959" s="17">
        <v>1</v>
      </c>
      <c r="L959" s="17">
        <v>1</v>
      </c>
      <c r="M959" s="17">
        <v>1</v>
      </c>
      <c r="N959" s="17">
        <v>1</v>
      </c>
      <c r="O959" s="17">
        <v>1</v>
      </c>
      <c r="P959" s="17">
        <v>1</v>
      </c>
      <c r="Q959" s="17">
        <v>1</v>
      </c>
      <c r="R959" s="17">
        <v>1</v>
      </c>
    </row>
    <row r="960" spans="1:19">
      <c r="A960" s="153" t="s">
        <v>3</v>
      </c>
      <c r="B960" s="154"/>
      <c r="C960" s="17">
        <v>0</v>
      </c>
      <c r="D960" s="17">
        <v>0</v>
      </c>
      <c r="E960" s="17">
        <v>0</v>
      </c>
      <c r="F960" s="17">
        <v>0</v>
      </c>
      <c r="G960" s="17">
        <v>0</v>
      </c>
      <c r="H960" s="17">
        <v>0</v>
      </c>
      <c r="I960" s="17">
        <v>0</v>
      </c>
      <c r="J960" s="17">
        <v>0</v>
      </c>
      <c r="K960" s="17">
        <v>0</v>
      </c>
      <c r="L960" s="17">
        <v>0</v>
      </c>
      <c r="M960" s="17">
        <v>0</v>
      </c>
      <c r="N960" s="17">
        <v>0</v>
      </c>
      <c r="O960" s="17">
        <v>0</v>
      </c>
      <c r="P960" s="17">
        <v>0</v>
      </c>
      <c r="Q960" s="17">
        <v>0</v>
      </c>
      <c r="R960" s="17">
        <v>0</v>
      </c>
    </row>
    <row r="961" spans="1:19">
      <c r="A961" s="161" t="s">
        <v>4</v>
      </c>
      <c r="B961" s="162"/>
      <c r="C961" s="17">
        <v>0</v>
      </c>
      <c r="D961" s="17">
        <v>0</v>
      </c>
      <c r="E961" s="17">
        <v>0</v>
      </c>
      <c r="F961" s="17">
        <v>0</v>
      </c>
      <c r="G961" s="17">
        <v>0</v>
      </c>
      <c r="H961" s="17">
        <v>0</v>
      </c>
      <c r="I961" s="17">
        <v>0</v>
      </c>
      <c r="J961" s="17">
        <v>0</v>
      </c>
      <c r="K961" s="17">
        <v>0</v>
      </c>
      <c r="L961" s="17">
        <v>0</v>
      </c>
      <c r="M961" s="17">
        <v>0</v>
      </c>
      <c r="N961" s="17">
        <v>0</v>
      </c>
      <c r="O961" s="17">
        <v>0</v>
      </c>
      <c r="P961" s="17">
        <v>0</v>
      </c>
      <c r="Q961" s="17">
        <v>0</v>
      </c>
      <c r="R961" s="17">
        <v>0</v>
      </c>
    </row>
    <row r="962" spans="1:19">
      <c r="A962" s="155" t="s">
        <v>27</v>
      </c>
      <c r="B962" s="156"/>
      <c r="C962" s="20">
        <f t="shared" ref="C962:R962" si="29">24-C958-C959-C960-C961</f>
        <v>23</v>
      </c>
      <c r="D962" s="20">
        <f t="shared" si="29"/>
        <v>23</v>
      </c>
      <c r="E962" s="20">
        <f t="shared" si="29"/>
        <v>23</v>
      </c>
      <c r="F962" s="20">
        <f t="shared" si="29"/>
        <v>23</v>
      </c>
      <c r="G962" s="20">
        <f t="shared" si="29"/>
        <v>23</v>
      </c>
      <c r="H962" s="20">
        <f t="shared" si="29"/>
        <v>23</v>
      </c>
      <c r="I962" s="20">
        <f t="shared" si="29"/>
        <v>16</v>
      </c>
      <c r="J962" s="20">
        <f t="shared" si="29"/>
        <v>22</v>
      </c>
      <c r="K962" s="20">
        <f t="shared" si="29"/>
        <v>23</v>
      </c>
      <c r="L962" s="20">
        <f t="shared" si="29"/>
        <v>23</v>
      </c>
      <c r="M962" s="20">
        <f t="shared" si="29"/>
        <v>23</v>
      </c>
      <c r="N962" s="20">
        <f t="shared" si="29"/>
        <v>23</v>
      </c>
      <c r="O962" s="20">
        <f t="shared" si="29"/>
        <v>23</v>
      </c>
      <c r="P962" s="20">
        <f t="shared" si="29"/>
        <v>23</v>
      </c>
      <c r="Q962" s="20">
        <f t="shared" si="29"/>
        <v>23</v>
      </c>
      <c r="R962" s="20">
        <f t="shared" si="29"/>
        <v>23</v>
      </c>
    </row>
    <row r="963" spans="1:19">
      <c r="A963" s="157" t="s">
        <v>28</v>
      </c>
      <c r="B963" s="158"/>
      <c r="C963" s="21">
        <f>C962/(SUM(S933:S956))</f>
        <v>0.95833333333333337</v>
      </c>
      <c r="D963" s="21">
        <f>D962/(SUM(S933:S956))</f>
        <v>0.95833333333333337</v>
      </c>
      <c r="E963" s="21">
        <f>E962/(SUM(S933:S956))</f>
        <v>0.95833333333333337</v>
      </c>
      <c r="F963" s="21">
        <f>F962/(SUM(S933:S956))</f>
        <v>0.95833333333333337</v>
      </c>
      <c r="G963" s="21">
        <f>G962/(SUM(S933:S956))</f>
        <v>0.95833333333333337</v>
      </c>
      <c r="H963" s="21">
        <f>H962/(SUM(S933:S956))</f>
        <v>0.95833333333333337</v>
      </c>
      <c r="I963" s="21">
        <f>I962/(SUM(S933:S956))</f>
        <v>0.66666666666666663</v>
      </c>
      <c r="J963" s="21">
        <f>J962/(SUM(S933:S956))</f>
        <v>0.91666666666666663</v>
      </c>
      <c r="K963" s="21">
        <f>K962/(SUM(S933:S956))</f>
        <v>0.95833333333333337</v>
      </c>
      <c r="L963" s="21">
        <f>L962/(SUM(S933:S956))</f>
        <v>0.95833333333333337</v>
      </c>
      <c r="M963" s="21">
        <f>M962/(SUM(S933:S956))</f>
        <v>0.95833333333333337</v>
      </c>
      <c r="N963" s="21">
        <f>N962/(SUM(S933:S956))</f>
        <v>0.95833333333333337</v>
      </c>
      <c r="O963" s="21">
        <f>O962/(SUM(S933:S956))</f>
        <v>0.95833333333333337</v>
      </c>
      <c r="P963" s="21">
        <f>P962/(SUM(S933:S956))</f>
        <v>0.95833333333333337</v>
      </c>
      <c r="Q963" s="21">
        <f>Q962/(SUM(S933:S956))</f>
        <v>0.95833333333333337</v>
      </c>
      <c r="R963" s="21">
        <f>R962/(SUM(S933:S956))</f>
        <v>0.95833333333333337</v>
      </c>
    </row>
    <row r="965" spans="1:19">
      <c r="A965" s="1">
        <v>31</v>
      </c>
      <c r="B965" s="2">
        <v>0</v>
      </c>
      <c r="C965" s="17">
        <v>26</v>
      </c>
      <c r="D965" s="16">
        <v>18.13</v>
      </c>
      <c r="E965" s="16">
        <v>0.37</v>
      </c>
      <c r="F965" s="16">
        <v>1.03</v>
      </c>
      <c r="G965" s="16">
        <v>1.65</v>
      </c>
      <c r="H965" s="16">
        <v>2.69</v>
      </c>
      <c r="I965" s="16">
        <v>2.4700000000000002</v>
      </c>
      <c r="J965" s="16">
        <v>28</v>
      </c>
      <c r="K965" s="16">
        <v>11</v>
      </c>
      <c r="L965" s="17">
        <v>27.1</v>
      </c>
      <c r="M965" s="17">
        <v>76.8</v>
      </c>
      <c r="N965" s="19">
        <v>1009.4</v>
      </c>
      <c r="O965" s="17">
        <v>3</v>
      </c>
      <c r="P965" s="17">
        <v>2.82</v>
      </c>
      <c r="Q965" s="16">
        <v>66.150000000000006</v>
      </c>
      <c r="R965" s="18">
        <v>0</v>
      </c>
      <c r="S965">
        <v>1</v>
      </c>
    </row>
    <row r="966" spans="1:19">
      <c r="A966" s="1">
        <v>31</v>
      </c>
      <c r="B966" s="2">
        <v>4.1666666666666664E-2</v>
      </c>
      <c r="C966" s="17">
        <v>25.8</v>
      </c>
      <c r="D966" s="16">
        <v>18.96</v>
      </c>
      <c r="E966" s="16">
        <v>0.11</v>
      </c>
      <c r="F966" s="16">
        <v>1.18</v>
      </c>
      <c r="G966" s="16">
        <v>1.53</v>
      </c>
      <c r="H966" s="16">
        <v>2.7</v>
      </c>
      <c r="I966" s="16">
        <v>1.74</v>
      </c>
      <c r="J966" s="16">
        <v>28</v>
      </c>
      <c r="K966" s="16">
        <v>7</v>
      </c>
      <c r="L966" s="17">
        <v>26.9</v>
      </c>
      <c r="M966" s="17">
        <v>76.2</v>
      </c>
      <c r="N966" s="19">
        <v>1008.6</v>
      </c>
      <c r="O966" s="17">
        <v>3</v>
      </c>
      <c r="P966" s="17">
        <v>2.88</v>
      </c>
      <c r="Q966" s="16">
        <v>66.760000000000005</v>
      </c>
      <c r="R966" s="18">
        <v>0</v>
      </c>
      <c r="S966">
        <v>1</v>
      </c>
    </row>
    <row r="967" spans="1:19">
      <c r="A967" s="1">
        <v>31</v>
      </c>
      <c r="B967" s="2">
        <v>8.3333333333333301E-2</v>
      </c>
      <c r="C967" s="17">
        <v>25.7</v>
      </c>
      <c r="D967" s="16">
        <v>17.309999999999999</v>
      </c>
      <c r="E967" s="16">
        <v>0.1</v>
      </c>
      <c r="F967" s="16">
        <v>1.03</v>
      </c>
      <c r="G967" s="16">
        <v>1.57</v>
      </c>
      <c r="H967" s="16">
        <v>2.6</v>
      </c>
      <c r="I967" s="16">
        <v>1.4</v>
      </c>
      <c r="J967" s="16">
        <v>30</v>
      </c>
      <c r="K967" s="16">
        <v>9</v>
      </c>
      <c r="L967" s="17">
        <v>26.8</v>
      </c>
      <c r="M967" s="17">
        <v>77.2</v>
      </c>
      <c r="N967" s="19">
        <v>1008.2</v>
      </c>
      <c r="O967" s="17">
        <v>3</v>
      </c>
      <c r="P967" s="17">
        <v>2.2999999999999998</v>
      </c>
      <c r="Q967" s="16">
        <v>71.11</v>
      </c>
      <c r="R967" s="18">
        <v>0</v>
      </c>
      <c r="S967">
        <v>1</v>
      </c>
    </row>
    <row r="968" spans="1:19">
      <c r="A968" s="1">
        <v>31</v>
      </c>
      <c r="B968" s="2">
        <v>0.125</v>
      </c>
      <c r="C968" s="17">
        <v>25.9</v>
      </c>
      <c r="D968" s="16">
        <v>18.989999999999998</v>
      </c>
      <c r="E968" s="16">
        <v>0.09</v>
      </c>
      <c r="F968" s="16">
        <v>1.1599999999999999</v>
      </c>
      <c r="G968" s="16">
        <v>0.75</v>
      </c>
      <c r="H968" s="16">
        <v>1.9</v>
      </c>
      <c r="I968" s="16">
        <v>1.22</v>
      </c>
      <c r="J968" s="16">
        <v>24</v>
      </c>
      <c r="K968" s="16">
        <v>10</v>
      </c>
      <c r="L968" s="17">
        <v>26.8</v>
      </c>
      <c r="M968" s="17">
        <v>76.099999999999994</v>
      </c>
      <c r="N968" s="19">
        <v>1008.2</v>
      </c>
      <c r="O968" s="17">
        <v>3</v>
      </c>
      <c r="P968" s="17">
        <v>2.5499999999999998</v>
      </c>
      <c r="Q968" s="16">
        <v>71.97</v>
      </c>
      <c r="R968" s="18">
        <v>0</v>
      </c>
      <c r="S968">
        <v>1</v>
      </c>
    </row>
    <row r="969" spans="1:19">
      <c r="A969" s="1">
        <v>31</v>
      </c>
      <c r="B969" s="2">
        <v>0.16666666666666699</v>
      </c>
      <c r="C969" s="17">
        <v>25.9</v>
      </c>
      <c r="D969" s="16">
        <v>19.09</v>
      </c>
      <c r="E969" s="16">
        <v>0.09</v>
      </c>
      <c r="F969" s="16">
        <v>1.02</v>
      </c>
      <c r="G969" s="16">
        <v>0.51</v>
      </c>
      <c r="H969" s="16">
        <v>1.53</v>
      </c>
      <c r="I969" s="16">
        <v>1.17</v>
      </c>
      <c r="J969" s="16">
        <v>22</v>
      </c>
      <c r="K969" s="16">
        <v>9</v>
      </c>
      <c r="L969" s="17">
        <v>26.8</v>
      </c>
      <c r="M969" s="17">
        <v>76.3</v>
      </c>
      <c r="N969" s="19">
        <v>1008.3</v>
      </c>
      <c r="O969" s="17">
        <v>2</v>
      </c>
      <c r="P969" s="17">
        <v>2.68</v>
      </c>
      <c r="Q969" s="16">
        <v>78.22</v>
      </c>
      <c r="R969" s="18">
        <v>0</v>
      </c>
      <c r="S969">
        <v>1</v>
      </c>
    </row>
    <row r="970" spans="1:19">
      <c r="A970" s="1">
        <v>31</v>
      </c>
      <c r="B970" s="2">
        <v>0.20833333333333301</v>
      </c>
      <c r="C970" s="17">
        <v>25.9</v>
      </c>
      <c r="D970" s="16">
        <v>19.68</v>
      </c>
      <c r="E970" s="16">
        <v>0.09</v>
      </c>
      <c r="F970" s="16">
        <v>1.1299999999999999</v>
      </c>
      <c r="G970" s="16">
        <v>0.5</v>
      </c>
      <c r="H970" s="16">
        <v>1.63</v>
      </c>
      <c r="I970" s="16">
        <v>1.35</v>
      </c>
      <c r="J970" s="16">
        <v>27</v>
      </c>
      <c r="K970" s="16">
        <v>13</v>
      </c>
      <c r="L970" s="17">
        <v>26.7</v>
      </c>
      <c r="M970" s="17">
        <v>75.8</v>
      </c>
      <c r="N970" s="19">
        <v>1008.7</v>
      </c>
      <c r="O970" s="17">
        <v>3</v>
      </c>
      <c r="P970" s="17">
        <v>2.94</v>
      </c>
      <c r="Q970" s="16">
        <v>85.45</v>
      </c>
      <c r="R970" s="18">
        <v>0</v>
      </c>
      <c r="S970">
        <v>1</v>
      </c>
    </row>
    <row r="971" spans="1:19">
      <c r="A971" s="1">
        <v>31</v>
      </c>
      <c r="B971" s="2">
        <v>0.25</v>
      </c>
      <c r="C971" s="17">
        <v>25.9</v>
      </c>
      <c r="D971" s="16">
        <v>17.940000000000001</v>
      </c>
      <c r="E971" s="16">
        <v>0.11</v>
      </c>
      <c r="F971" s="16">
        <v>1.23</v>
      </c>
      <c r="G971" s="16">
        <v>1.62</v>
      </c>
      <c r="H971" s="16">
        <v>2.85</v>
      </c>
      <c r="I971" s="16">
        <v>1.54</v>
      </c>
      <c r="J971" s="16">
        <v>29</v>
      </c>
      <c r="K971" s="16">
        <v>8</v>
      </c>
      <c r="L971" s="17">
        <v>26.6</v>
      </c>
      <c r="M971" s="17">
        <v>75.900000000000006</v>
      </c>
      <c r="N971" s="19">
        <v>1009.3</v>
      </c>
      <c r="O971" s="17">
        <v>11</v>
      </c>
      <c r="P971" s="17">
        <v>2.54</v>
      </c>
      <c r="Q971" s="16">
        <v>92.73</v>
      </c>
      <c r="R971" s="18">
        <v>0</v>
      </c>
      <c r="S971">
        <v>1</v>
      </c>
    </row>
    <row r="972" spans="1:19">
      <c r="A972" s="1">
        <v>31</v>
      </c>
      <c r="B972" s="2">
        <v>0.29166666666666702</v>
      </c>
      <c r="C972" s="17">
        <v>25.9</v>
      </c>
      <c r="D972" s="16">
        <v>13.29</v>
      </c>
      <c r="E972" s="16">
        <v>0.18</v>
      </c>
      <c r="F972" s="16">
        <v>1.94</v>
      </c>
      <c r="G972" s="16">
        <v>3.46</v>
      </c>
      <c r="H972" s="16">
        <v>5.39</v>
      </c>
      <c r="I972" s="16">
        <v>1.53</v>
      </c>
      <c r="J972" s="16">
        <v>22</v>
      </c>
      <c r="K972" s="16">
        <v>6</v>
      </c>
      <c r="L972" s="17">
        <v>25.9</v>
      </c>
      <c r="M972" s="17">
        <v>83.9</v>
      </c>
      <c r="N972" s="19">
        <v>1010.1</v>
      </c>
      <c r="O972" s="17">
        <v>98</v>
      </c>
      <c r="P972" s="17">
        <v>2.61</v>
      </c>
      <c r="Q972" s="16">
        <v>113.04</v>
      </c>
      <c r="R972" s="18">
        <v>0.8</v>
      </c>
      <c r="S972">
        <v>1</v>
      </c>
    </row>
    <row r="973" spans="1:19">
      <c r="A973" s="1">
        <v>31</v>
      </c>
      <c r="B973" s="2">
        <v>0.33333333333333298</v>
      </c>
      <c r="C973" s="17">
        <v>26</v>
      </c>
      <c r="D973" s="16">
        <v>12.25</v>
      </c>
      <c r="E973" s="16">
        <v>0.21</v>
      </c>
      <c r="F973" s="16">
        <v>3.09</v>
      </c>
      <c r="G973" s="16">
        <v>4.1399999999999997</v>
      </c>
      <c r="H973" s="16">
        <v>7.23</v>
      </c>
      <c r="I973" s="16">
        <v>1.48</v>
      </c>
      <c r="J973" s="16">
        <v>23</v>
      </c>
      <c r="K973" s="16">
        <v>9</v>
      </c>
      <c r="L973" s="17">
        <v>26.1</v>
      </c>
      <c r="M973" s="17">
        <v>81.8</v>
      </c>
      <c r="N973" s="19">
        <v>1010.6</v>
      </c>
      <c r="O973" s="17">
        <v>253</v>
      </c>
      <c r="P973" s="16">
        <v>3.11</v>
      </c>
      <c r="Q973" s="16">
        <v>117.94</v>
      </c>
      <c r="R973" s="18">
        <v>0</v>
      </c>
      <c r="S973">
        <v>1</v>
      </c>
    </row>
    <row r="974" spans="1:19">
      <c r="A974" s="1">
        <v>31</v>
      </c>
      <c r="B974" s="2">
        <v>0.375</v>
      </c>
      <c r="C974" s="17">
        <v>25.9</v>
      </c>
      <c r="D974" s="16">
        <v>19.899999999999999</v>
      </c>
      <c r="E974" s="16">
        <v>0.19</v>
      </c>
      <c r="F974" s="16">
        <v>2.42</v>
      </c>
      <c r="G974" s="16">
        <v>3.04</v>
      </c>
      <c r="H974" s="16">
        <v>5.46</v>
      </c>
      <c r="I974" s="16">
        <v>1.19</v>
      </c>
      <c r="J974" s="16">
        <v>24</v>
      </c>
      <c r="K974" s="16">
        <v>15</v>
      </c>
      <c r="L974" s="17">
        <v>27.8</v>
      </c>
      <c r="M974" s="17">
        <v>70.8</v>
      </c>
      <c r="N974" s="19">
        <v>1010.7</v>
      </c>
      <c r="O974" s="17">
        <v>426</v>
      </c>
      <c r="P974" s="16">
        <v>3.55</v>
      </c>
      <c r="Q974" s="16">
        <v>104.07</v>
      </c>
      <c r="R974" s="18">
        <v>0</v>
      </c>
      <c r="S974">
        <v>1</v>
      </c>
    </row>
    <row r="975" spans="1:19">
      <c r="A975" s="1">
        <v>31</v>
      </c>
      <c r="B975" s="2">
        <v>0.41666666666666702</v>
      </c>
      <c r="C975" s="17">
        <v>25.8</v>
      </c>
      <c r="D975" s="16">
        <v>23.27</v>
      </c>
      <c r="E975" s="16">
        <v>0.14000000000000001</v>
      </c>
      <c r="F975" s="16">
        <v>1.99</v>
      </c>
      <c r="G975" s="16">
        <v>2.2599999999999998</v>
      </c>
      <c r="H975" s="16">
        <v>4.25</v>
      </c>
      <c r="I975" s="16">
        <v>1.29</v>
      </c>
      <c r="J975" s="16">
        <v>27</v>
      </c>
      <c r="K975" s="16">
        <v>12</v>
      </c>
      <c r="L975" s="17">
        <v>29.2</v>
      </c>
      <c r="M975" s="17">
        <v>60.3</v>
      </c>
      <c r="N975" s="19">
        <v>1010.7</v>
      </c>
      <c r="O975" s="17">
        <v>649</v>
      </c>
      <c r="P975" s="16">
        <v>4.32</v>
      </c>
      <c r="Q975" s="16">
        <v>83.4</v>
      </c>
      <c r="R975" s="18">
        <v>0</v>
      </c>
      <c r="S975">
        <v>1</v>
      </c>
    </row>
    <row r="976" spans="1:19">
      <c r="A976" s="1">
        <v>31</v>
      </c>
      <c r="B976" s="2">
        <v>0.45833333333333298</v>
      </c>
      <c r="C976" s="17">
        <v>25.7</v>
      </c>
      <c r="D976" s="16">
        <v>23.97</v>
      </c>
      <c r="E976" s="16">
        <v>0.13</v>
      </c>
      <c r="F976" s="16">
        <v>1.8</v>
      </c>
      <c r="G976" s="16">
        <v>1.53</v>
      </c>
      <c r="H976" s="16">
        <v>3.32</v>
      </c>
      <c r="I976" s="16">
        <v>1.31</v>
      </c>
      <c r="J976" s="16">
        <v>21</v>
      </c>
      <c r="K976" s="16">
        <v>11</v>
      </c>
      <c r="L976" s="17">
        <v>30</v>
      </c>
      <c r="M976" s="17">
        <v>54.8</v>
      </c>
      <c r="N976" s="19">
        <v>1010.6</v>
      </c>
      <c r="O976" s="17">
        <v>1014</v>
      </c>
      <c r="P976" s="16">
        <v>4.87</v>
      </c>
      <c r="Q976" s="16">
        <v>67.13</v>
      </c>
      <c r="R976" s="18">
        <v>0</v>
      </c>
      <c r="S976">
        <v>1</v>
      </c>
    </row>
    <row r="977" spans="1:19">
      <c r="A977" s="1">
        <v>31</v>
      </c>
      <c r="B977" s="2">
        <v>0.5</v>
      </c>
      <c r="C977" s="17">
        <v>25.7</v>
      </c>
      <c r="D977" s="16">
        <v>23.75</v>
      </c>
      <c r="E977" s="16">
        <v>0.13</v>
      </c>
      <c r="F977" s="16">
        <v>1.92</v>
      </c>
      <c r="G977" s="16">
        <v>1.39</v>
      </c>
      <c r="H977" s="16">
        <v>3.31</v>
      </c>
      <c r="I977" s="16">
        <v>1.8</v>
      </c>
      <c r="J977" s="16">
        <v>20</v>
      </c>
      <c r="K977" s="16">
        <v>9</v>
      </c>
      <c r="L977" s="17">
        <v>30.2</v>
      </c>
      <c r="M977" s="17">
        <v>54.5</v>
      </c>
      <c r="N977" s="19">
        <v>1010.2</v>
      </c>
      <c r="O977" s="17">
        <v>1016</v>
      </c>
      <c r="P977" s="16">
        <v>4.58</v>
      </c>
      <c r="Q977" s="16">
        <v>65.989999999999995</v>
      </c>
      <c r="R977" s="18">
        <v>0</v>
      </c>
      <c r="S977">
        <v>1</v>
      </c>
    </row>
    <row r="978" spans="1:19">
      <c r="A978" s="1">
        <v>31</v>
      </c>
      <c r="B978" s="2">
        <v>0.54166666666666696</v>
      </c>
      <c r="C978" s="17">
        <v>25.7</v>
      </c>
      <c r="D978" s="16">
        <v>23.5</v>
      </c>
      <c r="E978" s="16">
        <v>0.14000000000000001</v>
      </c>
      <c r="F978" s="16">
        <v>1.66</v>
      </c>
      <c r="G978" s="16">
        <v>1.24</v>
      </c>
      <c r="H978" s="16">
        <v>2.9</v>
      </c>
      <c r="I978" s="16">
        <v>1.7</v>
      </c>
      <c r="J978" s="16">
        <v>17</v>
      </c>
      <c r="K978" s="16">
        <v>9</v>
      </c>
      <c r="L978" s="17">
        <v>30</v>
      </c>
      <c r="M978" s="17">
        <v>57.4</v>
      </c>
      <c r="N978" s="19">
        <v>1009.7</v>
      </c>
      <c r="O978" s="17">
        <v>716</v>
      </c>
      <c r="P978" s="16">
        <v>4.5199999999999996</v>
      </c>
      <c r="Q978" s="16">
        <v>66.42</v>
      </c>
      <c r="R978" s="18">
        <v>0</v>
      </c>
      <c r="S978">
        <v>1</v>
      </c>
    </row>
    <row r="979" spans="1:19">
      <c r="A979" s="1">
        <v>31</v>
      </c>
      <c r="B979" s="2">
        <v>0.58333333333333304</v>
      </c>
      <c r="C979" s="17">
        <v>25.5</v>
      </c>
      <c r="D979" s="16">
        <v>23.31</v>
      </c>
      <c r="E979" s="16">
        <v>0.15</v>
      </c>
      <c r="F979" s="16">
        <v>1.57</v>
      </c>
      <c r="G979" s="16">
        <v>1.07</v>
      </c>
      <c r="H979" s="16">
        <v>2.64</v>
      </c>
      <c r="I979" s="16">
        <v>1.89</v>
      </c>
      <c r="J979" s="16">
        <v>29</v>
      </c>
      <c r="K979" s="16">
        <v>13</v>
      </c>
      <c r="L979" s="17">
        <v>30.1</v>
      </c>
      <c r="M979" s="17">
        <v>57.3</v>
      </c>
      <c r="N979" s="19">
        <v>1008.8</v>
      </c>
      <c r="O979" s="17">
        <v>279</v>
      </c>
      <c r="P979" s="16">
        <v>4.53</v>
      </c>
      <c r="Q979" s="16">
        <v>56.08</v>
      </c>
      <c r="R979" s="18">
        <v>0</v>
      </c>
      <c r="S979">
        <v>1</v>
      </c>
    </row>
    <row r="980" spans="1:19">
      <c r="A980" s="1">
        <v>31</v>
      </c>
      <c r="B980" s="2">
        <v>0.625</v>
      </c>
      <c r="C980" s="17">
        <v>25.4</v>
      </c>
      <c r="D980" s="16">
        <v>22.91</v>
      </c>
      <c r="E980" s="16">
        <v>0.16</v>
      </c>
      <c r="F980" s="16">
        <v>1.55</v>
      </c>
      <c r="G980" s="16">
        <v>0.98</v>
      </c>
      <c r="H980" s="16">
        <v>2.5299999999999998</v>
      </c>
      <c r="I980" s="16">
        <v>1.95</v>
      </c>
      <c r="J980" s="16">
        <v>25</v>
      </c>
      <c r="K980" s="16">
        <v>12</v>
      </c>
      <c r="L980" s="17">
        <v>29.8</v>
      </c>
      <c r="M980" s="17">
        <v>58</v>
      </c>
      <c r="N980" s="19">
        <v>1008.1</v>
      </c>
      <c r="O980" s="17">
        <v>274</v>
      </c>
      <c r="P980" s="16">
        <v>4.54</v>
      </c>
      <c r="Q980" s="16">
        <v>50.07</v>
      </c>
      <c r="R980" s="18">
        <v>0</v>
      </c>
      <c r="S980">
        <v>1</v>
      </c>
    </row>
    <row r="981" spans="1:19">
      <c r="A981" s="1">
        <v>31</v>
      </c>
      <c r="B981" s="2">
        <v>0.66666666666666696</v>
      </c>
      <c r="C981" s="17">
        <v>25.7</v>
      </c>
      <c r="D981" s="16">
        <v>22.05</v>
      </c>
      <c r="E981" s="16">
        <v>0.15</v>
      </c>
      <c r="F981" s="16">
        <v>1.41</v>
      </c>
      <c r="G981" s="16">
        <v>1.1399999999999999</v>
      </c>
      <c r="H981" s="16">
        <v>2.5499999999999998</v>
      </c>
      <c r="I981" s="16">
        <v>2.02</v>
      </c>
      <c r="J981" s="16">
        <v>23</v>
      </c>
      <c r="K981" s="16">
        <v>10</v>
      </c>
      <c r="L981" s="17">
        <v>29.5</v>
      </c>
      <c r="M981" s="17">
        <v>60.7</v>
      </c>
      <c r="N981" s="19">
        <v>1007.7</v>
      </c>
      <c r="O981" s="17">
        <v>381</v>
      </c>
      <c r="P981" s="16">
        <v>4.1900000000000004</v>
      </c>
      <c r="Q981" s="16">
        <v>46.38</v>
      </c>
      <c r="R981" s="18">
        <v>0</v>
      </c>
      <c r="S981">
        <v>1</v>
      </c>
    </row>
    <row r="982" spans="1:19">
      <c r="A982" s="1">
        <v>31</v>
      </c>
      <c r="B982" s="2">
        <v>0.70833333333333304</v>
      </c>
      <c r="C982" s="17">
        <v>25.9</v>
      </c>
      <c r="D982" s="16">
        <v>21.67</v>
      </c>
      <c r="E982" s="16">
        <v>0.2</v>
      </c>
      <c r="F982" s="16">
        <v>1.36</v>
      </c>
      <c r="G982" s="16">
        <v>1.25</v>
      </c>
      <c r="H982" s="16">
        <v>2.62</v>
      </c>
      <c r="I982" s="16">
        <v>2.1</v>
      </c>
      <c r="J982" s="16">
        <v>32</v>
      </c>
      <c r="K982" s="16">
        <v>16</v>
      </c>
      <c r="L982" s="17">
        <v>29.1</v>
      </c>
      <c r="M982" s="17">
        <v>63.3</v>
      </c>
      <c r="N982" s="19">
        <v>1007.8</v>
      </c>
      <c r="O982" s="17">
        <v>193</v>
      </c>
      <c r="P982" s="16">
        <v>3.44</v>
      </c>
      <c r="Q982" s="16">
        <v>35.78</v>
      </c>
      <c r="R982" s="18">
        <v>0</v>
      </c>
      <c r="S982">
        <v>1</v>
      </c>
    </row>
    <row r="983" spans="1:19">
      <c r="A983" s="1">
        <v>31</v>
      </c>
      <c r="B983" s="2">
        <v>0.75</v>
      </c>
      <c r="C983" s="17">
        <v>25.9</v>
      </c>
      <c r="D983" s="16">
        <v>19.71</v>
      </c>
      <c r="E983" s="16">
        <v>0.25</v>
      </c>
      <c r="F983" s="16">
        <v>1.54</v>
      </c>
      <c r="G983" s="16">
        <v>2.61</v>
      </c>
      <c r="H983" s="16">
        <v>4.16</v>
      </c>
      <c r="I983" s="16">
        <v>2.39</v>
      </c>
      <c r="J983" s="16">
        <v>34</v>
      </c>
      <c r="K983" s="16">
        <v>23</v>
      </c>
      <c r="L983" s="17">
        <v>28.1</v>
      </c>
      <c r="M983" s="17">
        <v>69.900000000000006</v>
      </c>
      <c r="N983" s="19">
        <v>1008.1</v>
      </c>
      <c r="O983" s="17">
        <v>23</v>
      </c>
      <c r="P983" s="16">
        <v>3.37</v>
      </c>
      <c r="Q983" s="16">
        <v>38.1</v>
      </c>
      <c r="R983" s="18">
        <v>0</v>
      </c>
      <c r="S983">
        <v>1</v>
      </c>
    </row>
    <row r="984" spans="1:19">
      <c r="A984" s="1">
        <v>31</v>
      </c>
      <c r="B984" s="2">
        <v>0.79166666666666696</v>
      </c>
      <c r="C984" s="17">
        <v>26.1</v>
      </c>
      <c r="D984" s="16">
        <v>18.02</v>
      </c>
      <c r="E984" s="16">
        <v>0.23</v>
      </c>
      <c r="F984" s="16">
        <v>1.25</v>
      </c>
      <c r="G984" s="16">
        <v>2.15</v>
      </c>
      <c r="H984" s="16">
        <v>3.4</v>
      </c>
      <c r="I984" s="16">
        <v>1.29</v>
      </c>
      <c r="J984" s="16">
        <v>33</v>
      </c>
      <c r="K984" s="16">
        <v>17</v>
      </c>
      <c r="L984" s="17">
        <v>27.7</v>
      </c>
      <c r="M984" s="17">
        <v>73.3</v>
      </c>
      <c r="N984" s="19">
        <v>1009.2</v>
      </c>
      <c r="O984" s="17">
        <v>2</v>
      </c>
      <c r="P984" s="16">
        <v>2.93</v>
      </c>
      <c r="Q984" s="16">
        <v>26.62</v>
      </c>
      <c r="R984" s="18">
        <v>0</v>
      </c>
      <c r="S984">
        <v>1</v>
      </c>
    </row>
    <row r="985" spans="1:19">
      <c r="A985" s="1">
        <v>31</v>
      </c>
      <c r="B985" s="2">
        <v>0.83333333333333304</v>
      </c>
      <c r="C985" s="17">
        <v>26.1</v>
      </c>
      <c r="D985" s="16">
        <v>18.75</v>
      </c>
      <c r="E985" s="16">
        <v>0.21</v>
      </c>
      <c r="F985" s="16">
        <v>1.1399999999999999</v>
      </c>
      <c r="G985" s="16">
        <v>2.2799999999999998</v>
      </c>
      <c r="H985" s="16">
        <v>3.41</v>
      </c>
      <c r="I985" s="16">
        <v>1.32</v>
      </c>
      <c r="J985" s="16">
        <v>29</v>
      </c>
      <c r="K985" s="16">
        <v>17</v>
      </c>
      <c r="L985" s="17">
        <v>27.5</v>
      </c>
      <c r="M985" s="17">
        <v>74.599999999999994</v>
      </c>
      <c r="N985" s="19">
        <v>1009.9</v>
      </c>
      <c r="O985" s="17">
        <v>3</v>
      </c>
      <c r="P985" s="16">
        <v>3.07</v>
      </c>
      <c r="Q985" s="16">
        <v>34.39</v>
      </c>
      <c r="R985" s="18">
        <v>0</v>
      </c>
      <c r="S985">
        <v>1</v>
      </c>
    </row>
    <row r="986" spans="1:19">
      <c r="A986" s="1">
        <v>31</v>
      </c>
      <c r="B986" s="2">
        <v>0.875</v>
      </c>
      <c r="C986" s="17">
        <v>26</v>
      </c>
      <c r="D986" s="16">
        <v>20.329999999999998</v>
      </c>
      <c r="E986" s="16">
        <v>0.2</v>
      </c>
      <c r="F986" s="16">
        <v>1.1200000000000001</v>
      </c>
      <c r="G986" s="16">
        <v>1.52</v>
      </c>
      <c r="H986" s="16">
        <v>2.64</v>
      </c>
      <c r="I986" s="16">
        <v>1.1100000000000001</v>
      </c>
      <c r="J986" s="16">
        <v>25</v>
      </c>
      <c r="K986" s="16">
        <v>13</v>
      </c>
      <c r="L986" s="17">
        <v>27.4</v>
      </c>
      <c r="M986" s="17">
        <v>75.5</v>
      </c>
      <c r="N986" s="19">
        <v>1010.5</v>
      </c>
      <c r="O986" s="17">
        <v>3</v>
      </c>
      <c r="P986" s="16">
        <v>3.65</v>
      </c>
      <c r="Q986" s="16">
        <v>43.27</v>
      </c>
      <c r="R986" s="18">
        <v>0</v>
      </c>
      <c r="S986">
        <v>1</v>
      </c>
    </row>
    <row r="987" spans="1:19">
      <c r="A987" s="1">
        <v>31</v>
      </c>
      <c r="B987" s="2">
        <v>0.91666666666666696</v>
      </c>
      <c r="C987" s="17">
        <v>25.9</v>
      </c>
      <c r="D987" s="16">
        <v>20.48</v>
      </c>
      <c r="E987" s="16">
        <v>0.19</v>
      </c>
      <c r="F987" s="16">
        <v>0.99</v>
      </c>
      <c r="G987" s="16">
        <v>1.49</v>
      </c>
      <c r="H987" s="16">
        <v>2.48</v>
      </c>
      <c r="I987" s="16">
        <v>1.1299999999999999</v>
      </c>
      <c r="J987" s="16">
        <v>28</v>
      </c>
      <c r="K987" s="16">
        <v>10</v>
      </c>
      <c r="L987" s="17">
        <v>27.3</v>
      </c>
      <c r="M987" s="17">
        <v>75.2</v>
      </c>
      <c r="N987" s="19">
        <v>1010.9</v>
      </c>
      <c r="O987" s="17">
        <v>3</v>
      </c>
      <c r="P987" s="16">
        <v>3.28</v>
      </c>
      <c r="Q987" s="16">
        <v>45.57</v>
      </c>
      <c r="R987" s="18">
        <v>0</v>
      </c>
      <c r="S987">
        <v>1</v>
      </c>
    </row>
    <row r="988" spans="1:19">
      <c r="A988" s="1">
        <v>31</v>
      </c>
      <c r="B988" s="2">
        <v>0.95833333333333304</v>
      </c>
      <c r="C988" s="17">
        <v>26</v>
      </c>
      <c r="D988" s="16">
        <v>22.26</v>
      </c>
      <c r="E988" s="16">
        <v>0.2</v>
      </c>
      <c r="F988" s="16">
        <v>1.1599999999999999</v>
      </c>
      <c r="G988" s="16">
        <v>1.38</v>
      </c>
      <c r="H988" s="16">
        <v>2.5499999999999998</v>
      </c>
      <c r="I988" s="16">
        <v>1.2</v>
      </c>
      <c r="J988" s="16">
        <v>30</v>
      </c>
      <c r="K988" s="16">
        <v>11</v>
      </c>
      <c r="L988" s="17">
        <v>27.3</v>
      </c>
      <c r="M988" s="17">
        <v>75.8</v>
      </c>
      <c r="N988" s="19">
        <v>1011.1</v>
      </c>
      <c r="O988" s="17">
        <v>3</v>
      </c>
      <c r="P988" s="16">
        <v>3.11</v>
      </c>
      <c r="Q988" s="16">
        <v>48.18</v>
      </c>
      <c r="R988" s="18">
        <v>0</v>
      </c>
      <c r="S988">
        <v>1</v>
      </c>
    </row>
    <row r="990" spans="1:19">
      <c r="A990" s="163" t="s">
        <v>39</v>
      </c>
      <c r="B990" s="164"/>
      <c r="C990" s="17">
        <v>0</v>
      </c>
      <c r="D990" s="17">
        <v>0</v>
      </c>
      <c r="E990" s="17">
        <v>0</v>
      </c>
      <c r="F990" s="17">
        <v>0</v>
      </c>
      <c r="G990" s="17">
        <v>0</v>
      </c>
      <c r="H990" s="17">
        <v>0</v>
      </c>
      <c r="I990" s="17">
        <v>0</v>
      </c>
      <c r="J990" s="17">
        <v>0</v>
      </c>
      <c r="K990" s="17">
        <v>0</v>
      </c>
      <c r="L990" s="17">
        <v>0</v>
      </c>
      <c r="M990" s="17">
        <v>0</v>
      </c>
      <c r="N990" s="17">
        <v>0</v>
      </c>
      <c r="O990" s="17">
        <v>0</v>
      </c>
      <c r="P990" s="17">
        <v>0</v>
      </c>
      <c r="Q990" s="17">
        <v>0</v>
      </c>
      <c r="R990" s="17">
        <v>0</v>
      </c>
    </row>
    <row r="991" spans="1:19">
      <c r="A991" s="159" t="s">
        <v>2</v>
      </c>
      <c r="B991" s="160"/>
      <c r="C991" s="17">
        <v>0</v>
      </c>
      <c r="D991" s="17">
        <v>0</v>
      </c>
      <c r="E991" s="17">
        <v>0</v>
      </c>
      <c r="F991" s="17">
        <v>0</v>
      </c>
      <c r="G991" s="17">
        <v>0</v>
      </c>
      <c r="H991" s="17">
        <v>0</v>
      </c>
      <c r="I991" s="17">
        <v>0</v>
      </c>
      <c r="J991" s="17">
        <v>0</v>
      </c>
      <c r="K991" s="17">
        <v>0</v>
      </c>
      <c r="L991" s="17">
        <v>0</v>
      </c>
      <c r="M991" s="17">
        <v>0</v>
      </c>
      <c r="N991" s="17">
        <v>0</v>
      </c>
      <c r="O991" s="17">
        <v>0</v>
      </c>
      <c r="P991" s="17">
        <v>0</v>
      </c>
      <c r="Q991" s="17">
        <v>0</v>
      </c>
      <c r="R991" s="17">
        <v>0</v>
      </c>
    </row>
    <row r="992" spans="1:19">
      <c r="A992" s="153" t="s">
        <v>3</v>
      </c>
      <c r="B992" s="154"/>
      <c r="C992" s="17">
        <v>0</v>
      </c>
      <c r="D992" s="17">
        <v>0</v>
      </c>
      <c r="E992" s="17">
        <v>0</v>
      </c>
      <c r="F992" s="17">
        <v>0</v>
      </c>
      <c r="G992" s="17">
        <v>0</v>
      </c>
      <c r="H992" s="17">
        <v>0</v>
      </c>
      <c r="I992" s="17">
        <v>0</v>
      </c>
      <c r="J992" s="17">
        <v>0</v>
      </c>
      <c r="K992" s="17">
        <v>0</v>
      </c>
      <c r="L992" s="17">
        <v>0</v>
      </c>
      <c r="M992" s="17">
        <v>0</v>
      </c>
      <c r="N992" s="17">
        <v>0</v>
      </c>
      <c r="O992" s="17">
        <v>0</v>
      </c>
      <c r="P992" s="17">
        <v>0</v>
      </c>
      <c r="Q992" s="17">
        <v>0</v>
      </c>
      <c r="R992" s="17">
        <v>0</v>
      </c>
    </row>
    <row r="993" spans="1:20">
      <c r="A993" s="161" t="s">
        <v>4</v>
      </c>
      <c r="B993" s="162"/>
      <c r="C993" s="17">
        <v>0</v>
      </c>
      <c r="D993" s="17">
        <v>0</v>
      </c>
      <c r="E993" s="17">
        <v>0</v>
      </c>
      <c r="F993" s="17">
        <v>0</v>
      </c>
      <c r="G993" s="17">
        <v>0</v>
      </c>
      <c r="H993" s="17">
        <v>0</v>
      </c>
      <c r="I993" s="17">
        <v>0</v>
      </c>
      <c r="J993" s="17">
        <v>0</v>
      </c>
      <c r="K993" s="17">
        <v>0</v>
      </c>
      <c r="L993" s="17">
        <v>0</v>
      </c>
      <c r="M993" s="17">
        <v>0</v>
      </c>
      <c r="N993" s="17">
        <v>0</v>
      </c>
      <c r="O993" s="17">
        <v>0</v>
      </c>
      <c r="P993" s="17">
        <v>0</v>
      </c>
      <c r="Q993" s="17">
        <v>0</v>
      </c>
      <c r="R993" s="17">
        <v>0</v>
      </c>
    </row>
    <row r="994" spans="1:20">
      <c r="A994" s="155" t="s">
        <v>27</v>
      </c>
      <c r="B994" s="156"/>
      <c r="C994" s="20">
        <f t="shared" ref="C994:R994" si="30">24-C990-C991-C992-C993</f>
        <v>24</v>
      </c>
      <c r="D994" s="20">
        <f t="shared" si="30"/>
        <v>24</v>
      </c>
      <c r="E994" s="20">
        <f t="shared" si="30"/>
        <v>24</v>
      </c>
      <c r="F994" s="20">
        <f t="shared" si="30"/>
        <v>24</v>
      </c>
      <c r="G994" s="20">
        <f t="shared" si="30"/>
        <v>24</v>
      </c>
      <c r="H994" s="20">
        <f t="shared" si="30"/>
        <v>24</v>
      </c>
      <c r="I994" s="20">
        <f t="shared" si="30"/>
        <v>24</v>
      </c>
      <c r="J994" s="20">
        <f t="shared" si="30"/>
        <v>24</v>
      </c>
      <c r="K994" s="20">
        <f t="shared" si="30"/>
        <v>24</v>
      </c>
      <c r="L994" s="20">
        <f t="shared" si="30"/>
        <v>24</v>
      </c>
      <c r="M994" s="20">
        <f t="shared" si="30"/>
        <v>24</v>
      </c>
      <c r="N994" s="20">
        <f t="shared" si="30"/>
        <v>24</v>
      </c>
      <c r="O994" s="20">
        <f t="shared" si="30"/>
        <v>24</v>
      </c>
      <c r="P994" s="20">
        <f t="shared" si="30"/>
        <v>24</v>
      </c>
      <c r="Q994" s="20">
        <f t="shared" si="30"/>
        <v>24</v>
      </c>
      <c r="R994" s="20">
        <f t="shared" si="30"/>
        <v>24</v>
      </c>
      <c r="S994" s="12">
        <f>SUM(S5:S988)</f>
        <v>744</v>
      </c>
    </row>
    <row r="995" spans="1:20">
      <c r="A995" s="157" t="s">
        <v>28</v>
      </c>
      <c r="B995" s="158"/>
      <c r="C995" s="21">
        <f>C994/(SUM(S965:S988))</f>
        <v>1</v>
      </c>
      <c r="D995" s="21">
        <f>D994/(SUM(S965:S988))</f>
        <v>1</v>
      </c>
      <c r="E995" s="21">
        <f>E994/(SUM(S965:S988))</f>
        <v>1</v>
      </c>
      <c r="F995" s="21">
        <f>F994/(SUM(S965:S988))</f>
        <v>1</v>
      </c>
      <c r="G995" s="21">
        <f>G994/(SUM(S965:S988))</f>
        <v>1</v>
      </c>
      <c r="H995" s="21">
        <f>H994/(SUM(S965:S988))</f>
        <v>1</v>
      </c>
      <c r="I995" s="21">
        <f>I994/(SUM(S965:S988))</f>
        <v>1</v>
      </c>
      <c r="J995" s="21">
        <f>J994/(SUM(S965:S988))</f>
        <v>1</v>
      </c>
      <c r="K995" s="21">
        <f>K994/(SUM(S965:S988))</f>
        <v>1</v>
      </c>
      <c r="L995" s="21">
        <f>L994/(SUM(S965:S988))</f>
        <v>1</v>
      </c>
      <c r="M995" s="21">
        <f>M994/(SUM(S965:S988))</f>
        <v>1</v>
      </c>
      <c r="N995" s="21">
        <f>N994/(SUM(S965:S988))</f>
        <v>1</v>
      </c>
      <c r="O995" s="21">
        <f>O994/(SUM(S965:S988))</f>
        <v>1</v>
      </c>
      <c r="P995" s="21">
        <f>P994/(SUM(S965:S988))</f>
        <v>1</v>
      </c>
      <c r="Q995" s="21">
        <f>Q994/(SUM(S965:S988))</f>
        <v>1</v>
      </c>
      <c r="R995" s="21">
        <f>R994/(SUM(S965:S988))</f>
        <v>1</v>
      </c>
    </row>
    <row r="998" spans="1:20">
      <c r="A998" s="174" t="s">
        <v>35</v>
      </c>
      <c r="B998" s="174"/>
      <c r="C998" s="11">
        <f>S994</f>
        <v>744</v>
      </c>
      <c r="D998" s="11">
        <f>S994</f>
        <v>744</v>
      </c>
      <c r="E998" s="11">
        <f>S994</f>
        <v>744</v>
      </c>
      <c r="F998" s="11">
        <f>S994</f>
        <v>744</v>
      </c>
      <c r="G998" s="11">
        <f>S994</f>
        <v>744</v>
      </c>
      <c r="H998" s="11">
        <f>S994</f>
        <v>744</v>
      </c>
      <c r="I998" s="11">
        <f>S994</f>
        <v>744</v>
      </c>
      <c r="J998" s="11">
        <f>S994</f>
        <v>744</v>
      </c>
      <c r="K998" s="11">
        <f>S994</f>
        <v>744</v>
      </c>
      <c r="L998" s="11">
        <f>S994</f>
        <v>744</v>
      </c>
      <c r="M998" s="11">
        <f>S994</f>
        <v>744</v>
      </c>
      <c r="N998" s="11">
        <f>S994</f>
        <v>744</v>
      </c>
      <c r="O998" s="11">
        <f>S994</f>
        <v>744</v>
      </c>
      <c r="P998" s="11">
        <f>S994</f>
        <v>744</v>
      </c>
      <c r="Q998" s="11">
        <f>S994</f>
        <v>744</v>
      </c>
      <c r="R998" s="11">
        <f>S994</f>
        <v>744</v>
      </c>
      <c r="S998" s="11"/>
      <c r="T998" s="11">
        <f>SUM(C998:R998)</f>
        <v>11904</v>
      </c>
    </row>
    <row r="1000" spans="1:20">
      <c r="A1000" s="164" t="s">
        <v>0</v>
      </c>
      <c r="B1000" s="164"/>
      <c r="C1000" s="29">
        <f>SUM(C30,C62,C94,C126,C158,C190,C222,C254,C286,C318,C350,C382,C414,C446,C478,C510,C542,C574,C606,C638,C670,C702,C734,C766,C798,C830,C862,C894,C926,C958,C990)</f>
        <v>7</v>
      </c>
      <c r="D1000" s="29">
        <f t="shared" ref="D1000:R1000" si="31">SUM(D30,D62,D94,D126,D158,D190,D222,D254,D286,D318,D350,D382,D414,D446,D478,D510,D542,D574,D606,D638,D670,D702,D734,D766,D798,D830,D862,D894,D926,D958,D990)</f>
        <v>0</v>
      </c>
      <c r="E1000" s="29">
        <f t="shared" si="31"/>
        <v>0</v>
      </c>
      <c r="F1000" s="29">
        <f t="shared" si="31"/>
        <v>0</v>
      </c>
      <c r="G1000" s="29">
        <f t="shared" si="31"/>
        <v>0</v>
      </c>
      <c r="H1000" s="29">
        <f t="shared" si="31"/>
        <v>0</v>
      </c>
      <c r="I1000" s="29">
        <f t="shared" si="31"/>
        <v>0</v>
      </c>
      <c r="J1000" s="29">
        <f t="shared" si="31"/>
        <v>0</v>
      </c>
      <c r="K1000" s="29">
        <f t="shared" si="31"/>
        <v>0</v>
      </c>
      <c r="L1000" s="29">
        <f t="shared" si="31"/>
        <v>5</v>
      </c>
      <c r="M1000" s="29">
        <f t="shared" si="31"/>
        <v>5</v>
      </c>
      <c r="N1000" s="29">
        <f t="shared" si="31"/>
        <v>5</v>
      </c>
      <c r="O1000" s="29">
        <f t="shared" si="31"/>
        <v>5</v>
      </c>
      <c r="P1000" s="29">
        <f t="shared" si="31"/>
        <v>5</v>
      </c>
      <c r="Q1000" s="29">
        <f t="shared" si="31"/>
        <v>5</v>
      </c>
      <c r="R1000" s="29">
        <f t="shared" si="31"/>
        <v>5</v>
      </c>
      <c r="S1000" s="30"/>
      <c r="T1000" s="29">
        <f>SUM(C1000:R1000)</f>
        <v>42</v>
      </c>
    </row>
    <row r="1001" spans="1:20">
      <c r="A1001" s="160" t="s">
        <v>2</v>
      </c>
      <c r="B1001" s="160"/>
      <c r="C1001" s="11">
        <f>SUM(C31,C63,C95,C127,C159,C191,C223,C255,C287,C319,C351,C383,C415,C447,C479,C511,C543,C575,C607,C639,C671,C703,C735,C767,C799,C831,C863,C895,C927,C959,C991)</f>
        <v>79</v>
      </c>
      <c r="D1001" s="11">
        <f t="shared" ref="D1001:R1001" si="32">SUM(D31,D63,D95,D127,D159,D191,D223,D255,D287,D319,D351,D383,D415,D447,D479,D511,D543,D575,D607,D639,D671,D703,D735,D767,D799,D831,D863,D895,D927,D959,D991)</f>
        <v>1</v>
      </c>
      <c r="E1001" s="11">
        <f>SUM(E31,E63,E95,E127,E159,E191,E223,E255,E287,E319,E351,E383,E415,E447,E479,E511,E543,E575,E607,E639,E671,E703,E735,E767,E799,E831,E863,E895,E927,E959,E991)</f>
        <v>16</v>
      </c>
      <c r="F1001" s="11">
        <f t="shared" si="32"/>
        <v>3</v>
      </c>
      <c r="G1001" s="11">
        <f t="shared" si="32"/>
        <v>3</v>
      </c>
      <c r="H1001" s="11">
        <f t="shared" si="32"/>
        <v>3</v>
      </c>
      <c r="I1001" s="11">
        <f t="shared" si="32"/>
        <v>8</v>
      </c>
      <c r="J1001" s="11">
        <f t="shared" si="32"/>
        <v>3</v>
      </c>
      <c r="K1001" s="11">
        <f t="shared" si="32"/>
        <v>2</v>
      </c>
      <c r="L1001" s="11">
        <f t="shared" si="32"/>
        <v>79</v>
      </c>
      <c r="M1001" s="11">
        <f t="shared" si="32"/>
        <v>79</v>
      </c>
      <c r="N1001" s="11">
        <f t="shared" si="32"/>
        <v>79</v>
      </c>
      <c r="O1001" s="11">
        <f t="shared" si="32"/>
        <v>79</v>
      </c>
      <c r="P1001" s="11">
        <f t="shared" si="32"/>
        <v>79</v>
      </c>
      <c r="Q1001" s="11">
        <f t="shared" si="32"/>
        <v>79</v>
      </c>
      <c r="R1001" s="11">
        <f t="shared" si="32"/>
        <v>79</v>
      </c>
      <c r="S1001" s="24"/>
      <c r="T1001" s="11">
        <f>SUM(C1001:R1001)</f>
        <v>671</v>
      </c>
    </row>
    <row r="1002" spans="1:20">
      <c r="A1002" s="154" t="s">
        <v>3</v>
      </c>
      <c r="B1002" s="154"/>
      <c r="C1002" s="6">
        <f>SUM(C32,C64,C96,C128,C160,C192,C224,C256,C288,C320,C352,C384,C416,C448,C480,C512,C544,C576,C608,C640,C672,C704,C736,C768,C800,C832,C864,C896,C928,C960,C992)</f>
        <v>1</v>
      </c>
      <c r="D1002" s="6">
        <f t="shared" ref="D1002:R1002" si="33">SUM(D32,D64,D96,D128,D160,D192,D224,D256,D288,D320,D352,D384,D416,D448,D480,D512,D544,D576,D608,D640,D672,D704,D736,D768,D800,D832,D864,D896,D928,D960,D992)</f>
        <v>0</v>
      </c>
      <c r="E1002" s="6">
        <f t="shared" si="33"/>
        <v>7</v>
      </c>
      <c r="F1002" s="6">
        <f t="shared" si="33"/>
        <v>0</v>
      </c>
      <c r="G1002" s="6">
        <f t="shared" si="33"/>
        <v>0</v>
      </c>
      <c r="H1002" s="6">
        <f t="shared" si="33"/>
        <v>0</v>
      </c>
      <c r="I1002" s="6">
        <f t="shared" si="33"/>
        <v>0</v>
      </c>
      <c r="J1002" s="6">
        <f t="shared" si="33"/>
        <v>0</v>
      </c>
      <c r="K1002" s="6">
        <f t="shared" si="33"/>
        <v>1</v>
      </c>
      <c r="L1002" s="6">
        <f t="shared" si="33"/>
        <v>3</v>
      </c>
      <c r="M1002" s="6">
        <f t="shared" si="33"/>
        <v>3</v>
      </c>
      <c r="N1002" s="6">
        <f t="shared" si="33"/>
        <v>3</v>
      </c>
      <c r="O1002" s="6">
        <f t="shared" si="33"/>
        <v>3</v>
      </c>
      <c r="P1002" s="6">
        <f t="shared" si="33"/>
        <v>3</v>
      </c>
      <c r="Q1002" s="6">
        <f t="shared" si="33"/>
        <v>3</v>
      </c>
      <c r="R1002" s="6">
        <f t="shared" si="33"/>
        <v>3</v>
      </c>
      <c r="S1002" s="8"/>
      <c r="T1002" s="6">
        <f>SUM(C1002:R1002)</f>
        <v>30</v>
      </c>
    </row>
    <row r="1003" spans="1:20">
      <c r="A1003" s="162" t="s">
        <v>4</v>
      </c>
      <c r="B1003" s="162"/>
      <c r="C1003" s="7">
        <f>SUM(C33,C65,C97,C129,C161,C193,C225,C257,C289,C321,C353,C385,C417,C449,C481,C513,C545,C577,C609,C641,C673,C705,C737,C769,C801,C833,C865,C897,C929,C961,C993)</f>
        <v>0</v>
      </c>
      <c r="D1003" s="7">
        <f t="shared" ref="D1003:Q1003" si="34">SUM(D33,D65,D97,D129,D161,D193,D225,D257,D289,D321,D353,D385,D417,D449,D481,D513,D545,D577,D609,D641,D673,D705,D737,D769,D801,D833,D865,D897,D929,D961,D993)</f>
        <v>2</v>
      </c>
      <c r="E1003" s="7">
        <f t="shared" si="34"/>
        <v>3</v>
      </c>
      <c r="F1003" s="7">
        <f t="shared" si="34"/>
        <v>2</v>
      </c>
      <c r="G1003" s="7">
        <f t="shared" si="34"/>
        <v>2</v>
      </c>
      <c r="H1003" s="7">
        <f t="shared" si="34"/>
        <v>2</v>
      </c>
      <c r="I1003" s="7">
        <f t="shared" si="34"/>
        <v>2</v>
      </c>
      <c r="J1003" s="7">
        <f t="shared" si="34"/>
        <v>2</v>
      </c>
      <c r="K1003" s="7">
        <f t="shared" si="34"/>
        <v>3</v>
      </c>
      <c r="L1003" s="7">
        <f t="shared" si="34"/>
        <v>0</v>
      </c>
      <c r="M1003" s="7">
        <f t="shared" si="34"/>
        <v>0</v>
      </c>
      <c r="N1003" s="7">
        <f t="shared" si="34"/>
        <v>0</v>
      </c>
      <c r="O1003" s="7">
        <f t="shared" si="34"/>
        <v>0</v>
      </c>
      <c r="P1003" s="7">
        <f t="shared" si="34"/>
        <v>0</v>
      </c>
      <c r="Q1003" s="7">
        <f t="shared" si="34"/>
        <v>0</v>
      </c>
      <c r="R1003" s="7">
        <f>SUM(R33,R65,R97,R129,R161,R193,R225,R257,R289,R321,R353,R385,R417,R449,R481,R513,R545,R577,R609,R641,R673,R705,R737,R769,R801,R833,R865,R897,R929,R961,R993)</f>
        <v>1</v>
      </c>
      <c r="S1003" s="9"/>
      <c r="T1003" s="7">
        <f>SUM(C1003:R1003)</f>
        <v>19</v>
      </c>
    </row>
    <row r="1004" spans="1:20">
      <c r="A1004" s="175" t="s">
        <v>27</v>
      </c>
      <c r="B1004" s="175"/>
      <c r="C1004" s="10">
        <f>SUM(C34,C66,C98,C130,C162,C194,C226,C258,C290,C322,C354,C386,C418,C450,C482,C514,C546,C578,C610,C642,C674,C706,C738,C770,C802,C834,C866,C898,C930,C962,C994)</f>
        <v>657</v>
      </c>
      <c r="D1004" s="10">
        <f t="shared" ref="D1004:R1004" si="35">SUM(D34,D66,D98,D130,D162,D194,D226,D258,D290,D322,D354,D386,D418,D450,D482,D514,D546,D578,D610,D642,D674,D706,D738,D770,D802,D834,D866,D898,D930,D962,D994)</f>
        <v>741</v>
      </c>
      <c r="E1004" s="10">
        <f t="shared" si="35"/>
        <v>718</v>
      </c>
      <c r="F1004" s="10">
        <f t="shared" si="35"/>
        <v>739</v>
      </c>
      <c r="G1004" s="10">
        <f t="shared" si="35"/>
        <v>739</v>
      </c>
      <c r="H1004" s="10">
        <f t="shared" si="35"/>
        <v>739</v>
      </c>
      <c r="I1004" s="10">
        <f t="shared" si="35"/>
        <v>734</v>
      </c>
      <c r="J1004" s="10">
        <f t="shared" si="35"/>
        <v>739</v>
      </c>
      <c r="K1004" s="10">
        <f t="shared" si="35"/>
        <v>738</v>
      </c>
      <c r="L1004" s="10">
        <f t="shared" si="35"/>
        <v>657</v>
      </c>
      <c r="M1004" s="10">
        <f t="shared" si="35"/>
        <v>657</v>
      </c>
      <c r="N1004" s="10">
        <f t="shared" si="35"/>
        <v>657</v>
      </c>
      <c r="O1004" s="10">
        <f t="shared" si="35"/>
        <v>657</v>
      </c>
      <c r="P1004" s="10">
        <f t="shared" si="35"/>
        <v>657</v>
      </c>
      <c r="Q1004" s="10">
        <f t="shared" si="35"/>
        <v>657</v>
      </c>
      <c r="R1004" s="10">
        <f t="shared" si="35"/>
        <v>656</v>
      </c>
      <c r="S1004" s="4"/>
      <c r="T1004" s="10">
        <f>SUM(C1004:R1004)</f>
        <v>11142</v>
      </c>
    </row>
    <row r="1006" spans="1:20">
      <c r="A1006" s="14" t="s">
        <v>36</v>
      </c>
      <c r="B1006" s="14"/>
      <c r="C1006" s="14"/>
      <c r="D1006" s="14"/>
      <c r="E1006" s="14"/>
      <c r="F1006" s="14"/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26">
        <f>T1004/(T998-T1001-T1003)</f>
        <v>0.9935794542536116</v>
      </c>
    </row>
    <row r="1007" spans="1:20" ht="15.75" thickBot="1"/>
    <row r="1008" spans="1:20" ht="15.75" thickBot="1">
      <c r="A1008" s="170" t="s">
        <v>37</v>
      </c>
      <c r="B1008" s="170"/>
      <c r="C1008" s="170"/>
      <c r="D1008" s="170"/>
      <c r="P1008" s="171" t="s">
        <v>38</v>
      </c>
      <c r="Q1008" s="172"/>
      <c r="R1008" s="172"/>
      <c r="S1008" s="173"/>
      <c r="T1008" s="15">
        <f>SUM(T1000:T1004)</f>
        <v>11904</v>
      </c>
    </row>
    <row r="1009" spans="1:19">
      <c r="A1009" t="s">
        <v>122</v>
      </c>
    </row>
    <row r="1010" spans="1:19">
      <c r="A1010" t="s">
        <v>184</v>
      </c>
    </row>
    <row r="1011" spans="1:19">
      <c r="A1011" t="s">
        <v>143</v>
      </c>
    </row>
    <row r="1012" spans="1:19">
      <c r="A1012" t="s">
        <v>144</v>
      </c>
      <c r="S1012" s="13"/>
    </row>
    <row r="1013" spans="1:19">
      <c r="A1013" t="s">
        <v>145</v>
      </c>
    </row>
    <row r="1014" spans="1:19">
      <c r="A1014" t="s">
        <v>182</v>
      </c>
    </row>
    <row r="1015" spans="1:19">
      <c r="A1015" t="s">
        <v>176</v>
      </c>
    </row>
    <row r="1016" spans="1:19">
      <c r="A1016" t="s">
        <v>177</v>
      </c>
    </row>
    <row r="1017" spans="1:19">
      <c r="A1017" t="s">
        <v>183</v>
      </c>
    </row>
    <row r="1018" spans="1:19">
      <c r="A1018" t="s">
        <v>178</v>
      </c>
    </row>
    <row r="1019" spans="1:19">
      <c r="A1019" t="s">
        <v>180</v>
      </c>
    </row>
    <row r="1020" spans="1:19">
      <c r="A1020" t="s">
        <v>179</v>
      </c>
    </row>
    <row r="1021" spans="1:19">
      <c r="A1021" t="s">
        <v>181</v>
      </c>
    </row>
  </sheetData>
  <mergeCells count="203">
    <mergeCell ref="A1:XFD1"/>
    <mergeCell ref="A1008:D1008"/>
    <mergeCell ref="P1008:S1008"/>
    <mergeCell ref="A992:B992"/>
    <mergeCell ref="A993:B993"/>
    <mergeCell ref="A959:B959"/>
    <mergeCell ref="A960:B960"/>
    <mergeCell ref="A961:B961"/>
    <mergeCell ref="A990:B990"/>
    <mergeCell ref="A991:B991"/>
    <mergeCell ref="A998:B998"/>
    <mergeCell ref="A1000:B1000"/>
    <mergeCell ref="A1001:B1001"/>
    <mergeCell ref="A1002:B1002"/>
    <mergeCell ref="A1003:B1003"/>
    <mergeCell ref="A1004:B1004"/>
    <mergeCell ref="A962:B962"/>
    <mergeCell ref="A963:B963"/>
    <mergeCell ref="A994:B994"/>
    <mergeCell ref="A995:B995"/>
    <mergeCell ref="A928:B928"/>
    <mergeCell ref="A929:B929"/>
    <mergeCell ref="A958:B958"/>
    <mergeCell ref="A894:B894"/>
    <mergeCell ref="A895:B895"/>
    <mergeCell ref="A896:B896"/>
    <mergeCell ref="A897:B897"/>
    <mergeCell ref="A898:B898"/>
    <mergeCell ref="A899:B899"/>
    <mergeCell ref="A930:B930"/>
    <mergeCell ref="A931:B931"/>
    <mergeCell ref="A926:B926"/>
    <mergeCell ref="A927:B927"/>
    <mergeCell ref="A224:B224"/>
    <mergeCell ref="A225:B225"/>
    <mergeCell ref="A254:B254"/>
    <mergeCell ref="A255:B255"/>
    <mergeCell ref="A256:B256"/>
    <mergeCell ref="A194:B194"/>
    <mergeCell ref="A318:B318"/>
    <mergeCell ref="A480:B480"/>
    <mergeCell ref="A481:B481"/>
    <mergeCell ref="A259:B259"/>
    <mergeCell ref="A290:B290"/>
    <mergeCell ref="A291:B291"/>
    <mergeCell ref="A195:B195"/>
    <mergeCell ref="A226:B226"/>
    <mergeCell ref="A227:B227"/>
    <mergeCell ref="A387:B387"/>
    <mergeCell ref="A418:B418"/>
    <mergeCell ref="A419:B419"/>
    <mergeCell ref="A450:B450"/>
    <mergeCell ref="A415:B415"/>
    <mergeCell ref="A416:B416"/>
    <mergeCell ref="A417:B417"/>
    <mergeCell ref="A446:B446"/>
    <mergeCell ref="A447:B447"/>
    <mergeCell ref="O2:R2"/>
    <mergeCell ref="A4:B4"/>
    <mergeCell ref="A30:B30"/>
    <mergeCell ref="A31:B31"/>
    <mergeCell ref="A32:B32"/>
    <mergeCell ref="L2:N2"/>
    <mergeCell ref="A33:B33"/>
    <mergeCell ref="A2:B2"/>
    <mergeCell ref="C2:D2"/>
    <mergeCell ref="E2:F2"/>
    <mergeCell ref="G2:H2"/>
    <mergeCell ref="I2:J2"/>
    <mergeCell ref="A193:B193"/>
    <mergeCell ref="A222:B222"/>
    <mergeCell ref="A223:B223"/>
    <mergeCell ref="A515:B515"/>
    <mergeCell ref="A577:B577"/>
    <mergeCell ref="A606:B606"/>
    <mergeCell ref="A607:B607"/>
    <mergeCell ref="A608:B608"/>
    <mergeCell ref="A579:B579"/>
    <mergeCell ref="A547:B547"/>
    <mergeCell ref="A578:B578"/>
    <mergeCell ref="A544:B544"/>
    <mergeCell ref="A482:B482"/>
    <mergeCell ref="A483:B483"/>
    <mergeCell ref="A514:B514"/>
    <mergeCell ref="A322:B322"/>
    <mergeCell ref="A323:B323"/>
    <mergeCell ref="A354:B354"/>
    <mergeCell ref="A355:B355"/>
    <mergeCell ref="A386:B386"/>
    <mergeCell ref="A319:B319"/>
    <mergeCell ref="A320:B320"/>
    <mergeCell ref="A321:B321"/>
    <mergeCell ref="A258:B258"/>
    <mergeCell ref="A191:B191"/>
    <mergeCell ref="A163:B163"/>
    <mergeCell ref="A62:B62"/>
    <mergeCell ref="A63:B63"/>
    <mergeCell ref="A64:B64"/>
    <mergeCell ref="A65:B65"/>
    <mergeCell ref="A478:B478"/>
    <mergeCell ref="A479:B479"/>
    <mergeCell ref="A451:B451"/>
    <mergeCell ref="A350:B350"/>
    <mergeCell ref="A351:B351"/>
    <mergeCell ref="A352:B352"/>
    <mergeCell ref="A353:B353"/>
    <mergeCell ref="A382:B382"/>
    <mergeCell ref="A383:B383"/>
    <mergeCell ref="A384:B384"/>
    <mergeCell ref="A385:B385"/>
    <mergeCell ref="A414:B414"/>
    <mergeCell ref="A257:B257"/>
    <mergeCell ref="A286:B286"/>
    <mergeCell ref="A287:B287"/>
    <mergeCell ref="A288:B288"/>
    <mergeCell ref="A289:B289"/>
    <mergeCell ref="A192:B192"/>
    <mergeCell ref="A34:B34"/>
    <mergeCell ref="A35:B35"/>
    <mergeCell ref="A66:B66"/>
    <mergeCell ref="A67:B67"/>
    <mergeCell ref="A98:B98"/>
    <mergeCell ref="A99:B99"/>
    <mergeCell ref="A130:B130"/>
    <mergeCell ref="A131:B131"/>
    <mergeCell ref="A162:B162"/>
    <mergeCell ref="A127:B127"/>
    <mergeCell ref="A128:B128"/>
    <mergeCell ref="A129:B129"/>
    <mergeCell ref="A158:B158"/>
    <mergeCell ref="A159:B159"/>
    <mergeCell ref="A160:B160"/>
    <mergeCell ref="A161:B161"/>
    <mergeCell ref="A94:B94"/>
    <mergeCell ref="A95:B95"/>
    <mergeCell ref="A96:B96"/>
    <mergeCell ref="A97:B97"/>
    <mergeCell ref="A126:B126"/>
    <mergeCell ref="A510:B510"/>
    <mergeCell ref="A190:B190"/>
    <mergeCell ref="A866:B866"/>
    <mergeCell ref="A867:B867"/>
    <mergeCell ref="A610:B610"/>
    <mergeCell ref="A611:B611"/>
    <mergeCell ref="A642:B642"/>
    <mergeCell ref="A643:B643"/>
    <mergeCell ref="A674:B674"/>
    <mergeCell ref="A675:B675"/>
    <mergeCell ref="A706:B706"/>
    <mergeCell ref="A707:B707"/>
    <mergeCell ref="A738:B738"/>
    <mergeCell ref="A638:B638"/>
    <mergeCell ref="A639:B639"/>
    <mergeCell ref="A640:B640"/>
    <mergeCell ref="A641:B641"/>
    <mergeCell ref="A670:B670"/>
    <mergeCell ref="A671:B671"/>
    <mergeCell ref="A865:B865"/>
    <mergeCell ref="A802:B802"/>
    <mergeCell ref="A803:B803"/>
    <mergeCell ref="A834:B834"/>
    <mergeCell ref="A673:B673"/>
    <mergeCell ref="A833:B833"/>
    <mergeCell ref="A862:B862"/>
    <mergeCell ref="A863:B863"/>
    <mergeCell ref="A864:B864"/>
    <mergeCell ref="A835:B835"/>
    <mergeCell ref="A801:B801"/>
    <mergeCell ref="A830:B830"/>
    <mergeCell ref="A831:B831"/>
    <mergeCell ref="A448:B448"/>
    <mergeCell ref="A449:B449"/>
    <mergeCell ref="A734:B734"/>
    <mergeCell ref="A799:B799"/>
    <mergeCell ref="A800:B800"/>
    <mergeCell ref="A739:B739"/>
    <mergeCell ref="A767:B767"/>
    <mergeCell ref="A768:B768"/>
    <mergeCell ref="A769:B769"/>
    <mergeCell ref="A798:B798"/>
    <mergeCell ref="A545:B545"/>
    <mergeCell ref="A574:B574"/>
    <mergeCell ref="A575:B575"/>
    <mergeCell ref="A576:B576"/>
    <mergeCell ref="A766:B766"/>
    <mergeCell ref="A737:B737"/>
    <mergeCell ref="A736:B736"/>
    <mergeCell ref="A770:B770"/>
    <mergeCell ref="A771:B771"/>
    <mergeCell ref="A511:B511"/>
    <mergeCell ref="A512:B512"/>
    <mergeCell ref="A513:B513"/>
    <mergeCell ref="A542:B542"/>
    <mergeCell ref="A543:B543"/>
    <mergeCell ref="A832:B832"/>
    <mergeCell ref="A702:B702"/>
    <mergeCell ref="A703:B703"/>
    <mergeCell ref="A704:B704"/>
    <mergeCell ref="A705:B705"/>
    <mergeCell ref="A609:B609"/>
    <mergeCell ref="A546:B546"/>
    <mergeCell ref="A672:B672"/>
    <mergeCell ref="A735:B735"/>
  </mergeCells>
  <conditionalFormatting sqref="R5:R13 R22:R28">
    <cfRule type="cellIs" dxfId="715" priority="3751" operator="greaterThan">
      <formula>0</formula>
    </cfRule>
  </conditionalFormatting>
  <conditionalFormatting sqref="E5:E17 E24:E28">
    <cfRule type="cellIs" dxfId="714" priority="3733" operator="greaterThan">
      <formula>1</formula>
    </cfRule>
    <cfRule type="cellIs" dxfId="713" priority="3734" operator="lessThan">
      <formula>0</formula>
    </cfRule>
  </conditionalFormatting>
  <conditionalFormatting sqref="D5:D28">
    <cfRule type="cellIs" dxfId="712" priority="3732" operator="lessThan">
      <formula>0</formula>
    </cfRule>
  </conditionalFormatting>
  <conditionalFormatting sqref="I5:I28">
    <cfRule type="cellIs" dxfId="711" priority="3731" operator="lessThan">
      <formula>0</formula>
    </cfRule>
  </conditionalFormatting>
  <conditionalFormatting sqref="F5:F28">
    <cfRule type="cellIs" dxfId="710" priority="3730" operator="lessThan">
      <formula>0</formula>
    </cfRule>
  </conditionalFormatting>
  <conditionalFormatting sqref="G5:G28">
    <cfRule type="cellIs" dxfId="709" priority="3729" operator="lessThan">
      <formula>0</formula>
    </cfRule>
  </conditionalFormatting>
  <conditionalFormatting sqref="H5:H28">
    <cfRule type="cellIs" dxfId="708" priority="3728" operator="lessThan">
      <formula>0</formula>
    </cfRule>
  </conditionalFormatting>
  <conditionalFormatting sqref="J14:J21">
    <cfRule type="cellIs" dxfId="707" priority="3710" operator="lessThan">
      <formula>0</formula>
    </cfRule>
    <cfRule type="cellIs" dxfId="706" priority="3711" operator="greaterThan">
      <formula>985</formula>
    </cfRule>
    <cfRule type="cellIs" dxfId="705" priority="3712" operator="equal">
      <formula>"="</formula>
    </cfRule>
  </conditionalFormatting>
  <conditionalFormatting sqref="J14:J21">
    <cfRule type="cellIs" dxfId="704" priority="3703" operator="between">
      <formula>150</formula>
      <formula>900</formula>
    </cfRule>
  </conditionalFormatting>
  <conditionalFormatting sqref="J14:J21">
    <cfRule type="cellIs" dxfId="703" priority="3700" operator="lessThan">
      <formula>$K14</formula>
    </cfRule>
    <cfRule type="cellIs" dxfId="702" priority="3702" operator="equal">
      <formula>$K14</formula>
    </cfRule>
  </conditionalFormatting>
  <conditionalFormatting sqref="J14:J21">
    <cfRule type="cellIs" dxfId="701" priority="3713" operator="equal">
      <formula>$J15</formula>
    </cfRule>
  </conditionalFormatting>
  <conditionalFormatting sqref="F34">
    <cfRule type="colorScale" priority="3699">
      <colorScale>
        <cfvo type="num" val="24"/>
        <cfvo type="max" val="0"/>
        <color rgb="FFFF7128"/>
        <color rgb="FF66FF33"/>
      </colorScale>
    </cfRule>
  </conditionalFormatting>
  <conditionalFormatting sqref="E34">
    <cfRule type="colorScale" priority="3698">
      <colorScale>
        <cfvo type="num" val="24"/>
        <cfvo type="max" val="0"/>
        <color rgb="FFFF7128"/>
        <color rgb="FF66FF33"/>
      </colorScale>
    </cfRule>
  </conditionalFormatting>
  <conditionalFormatting sqref="D34">
    <cfRule type="colorScale" priority="3697">
      <colorScale>
        <cfvo type="num" val="24"/>
        <cfvo type="max" val="0"/>
        <color rgb="FFFF7128"/>
        <color rgb="FF66FF33"/>
      </colorScale>
    </cfRule>
  </conditionalFormatting>
  <conditionalFormatting sqref="C34">
    <cfRule type="colorScale" priority="3696">
      <colorScale>
        <cfvo type="num" val="24"/>
        <cfvo type="max" val="0"/>
        <color rgb="FFFF7128"/>
        <color rgb="FF66FF33"/>
      </colorScale>
    </cfRule>
  </conditionalFormatting>
  <conditionalFormatting sqref="G34">
    <cfRule type="colorScale" priority="3695">
      <colorScale>
        <cfvo type="num" val="24"/>
        <cfvo type="max" val="0"/>
        <color rgb="FFFF7128"/>
        <color rgb="FF66FF33"/>
      </colorScale>
    </cfRule>
  </conditionalFormatting>
  <conditionalFormatting sqref="H34">
    <cfRule type="colorScale" priority="3694">
      <colorScale>
        <cfvo type="num" val="24"/>
        <cfvo type="max" val="0"/>
        <color rgb="FFFF7128"/>
        <color rgb="FF66FF33"/>
      </colorScale>
    </cfRule>
  </conditionalFormatting>
  <conditionalFormatting sqref="I34">
    <cfRule type="colorScale" priority="3693">
      <colorScale>
        <cfvo type="num" val="24"/>
        <cfvo type="max" val="0"/>
        <color rgb="FFFF7128"/>
        <color rgb="FF66FF33"/>
      </colorScale>
    </cfRule>
  </conditionalFormatting>
  <conditionalFormatting sqref="J34">
    <cfRule type="colorScale" priority="3689">
      <colorScale>
        <cfvo type="num" val="24"/>
        <cfvo type="max" val="0"/>
        <color rgb="FFFF7128"/>
        <color rgb="FF66FF33"/>
      </colorScale>
    </cfRule>
  </conditionalFormatting>
  <conditionalFormatting sqref="K34">
    <cfRule type="colorScale" priority="3688">
      <colorScale>
        <cfvo type="num" val="24"/>
        <cfvo type="max" val="0"/>
        <color rgb="FFFF7128"/>
        <color rgb="FF66FF33"/>
      </colorScale>
    </cfRule>
  </conditionalFormatting>
  <conditionalFormatting sqref="L34">
    <cfRule type="colorScale" priority="3687">
      <colorScale>
        <cfvo type="num" val="24"/>
        <cfvo type="max" val="0"/>
        <color rgb="FFFF7128"/>
        <color rgb="FF66FF33"/>
      </colorScale>
    </cfRule>
  </conditionalFormatting>
  <conditionalFormatting sqref="M34">
    <cfRule type="colorScale" priority="3686">
      <colorScale>
        <cfvo type="num" val="24"/>
        <cfvo type="max" val="0"/>
        <color rgb="FFFF7128"/>
        <color rgb="FF66FF33"/>
      </colorScale>
    </cfRule>
  </conditionalFormatting>
  <conditionalFormatting sqref="N34">
    <cfRule type="colorScale" priority="3685">
      <colorScale>
        <cfvo type="num" val="24"/>
        <cfvo type="max" val="0"/>
        <color rgb="FFFF7128"/>
        <color rgb="FF66FF33"/>
      </colorScale>
    </cfRule>
  </conditionalFormatting>
  <conditionalFormatting sqref="O34">
    <cfRule type="colorScale" priority="3684">
      <colorScale>
        <cfvo type="num" val="24"/>
        <cfvo type="max" val="0"/>
        <color rgb="FFFF7128"/>
        <color rgb="FF66FF33"/>
      </colorScale>
    </cfRule>
  </conditionalFormatting>
  <conditionalFormatting sqref="P34">
    <cfRule type="colorScale" priority="3683">
      <colorScale>
        <cfvo type="num" val="24"/>
        <cfvo type="max" val="0"/>
        <color rgb="FFFF7128"/>
        <color rgb="FF66FF33"/>
      </colorScale>
    </cfRule>
  </conditionalFormatting>
  <conditionalFormatting sqref="Q34">
    <cfRule type="colorScale" priority="3682">
      <colorScale>
        <cfvo type="num" val="24"/>
        <cfvo type="max" val="0"/>
        <color rgb="FFFF7128"/>
        <color rgb="FF66FF33"/>
      </colorScale>
    </cfRule>
  </conditionalFormatting>
  <conditionalFormatting sqref="R34">
    <cfRule type="colorScale" priority="3681">
      <colorScale>
        <cfvo type="num" val="24"/>
        <cfvo type="max" val="0"/>
        <color rgb="FFFF7128"/>
        <color rgb="FF66FF33"/>
      </colorScale>
    </cfRule>
  </conditionalFormatting>
  <conditionalFormatting sqref="C35:R35 C67:R67 C99:R99 C131:R131 C163:R163 C195:R195 C227:R227 C259:R259 C291:R291 C323:R323 C355:R355 C387:R387 C419:R419 C451:R451 C483:R483 C515:R515 C547:R547 C579:R579 C611:R611 C643:R643 C675:R675 C707:R707 C739:R739 C771:R771 C803:R803 C835:R835 C867:R867 C899:R899 C931:R931 C963:R963 C995:R995">
    <cfRule type="cellIs" dxfId="700" priority="3680" stopIfTrue="1" operator="between">
      <formula>95%</formula>
      <formula>101%</formula>
    </cfRule>
  </conditionalFormatting>
  <conditionalFormatting sqref="A30:R30 A32:R35 C31:R31 A62:R62 A64:R67 C63:R63 A94:R94 A96:R99 C95:R95 A126:R126 A128:R131 C127:R127 A158:R158 A160:R163 C159:R159 A190:R190 A192:R195 C191:R191 A222:R222 A224:R227 C223:R223 A254:R254 A256:R259 C255:R255 A286:R286 A288:R291 C287:R287 A318:R318 A320:R323 C319:R319 A350:R350 A352:R355 C351:R351 A382:R382 A384:R387 C383:R383 A414:R414 A416:R419 C415:R415 A446:R446 A448:R451 C447:R447 A478:R478 A480:R483 C479:R479 A510:R510 A512:R515 C511:R511 A542:R542 A544:R547 C543:R543 A574:R574 A576:R579 C575:R575 A606:R606 A608:R611 C607:R607 A638:R643 A670:R675 A702:R707 A734:R739 A766:R771 A798:R803 A830:R835 A862:R867 A894:R899 A926:R931 A958:R963 A990:R995">
    <cfRule type="cellIs" dxfId="699" priority="3678" stopIfTrue="1" operator="lessThan">
      <formula>0</formula>
    </cfRule>
    <cfRule type="cellIs" dxfId="698" priority="3679" stopIfTrue="1" operator="lessThan">
      <formula>0</formula>
    </cfRule>
  </conditionalFormatting>
  <conditionalFormatting sqref="C30:C35 D30:R30 D62:R62 D94:R94 D126:R126 D158:R158 D190:R190 D222:R222 D254:R254 D286:R286 D318:R318 D350:R350 D382:R382 D414:R414 D446:R446 D478:R478 D510:R510 D542:R542 D574:R574 D606:R606 D638:R638 D670:R670 D702:R702 D734:R734 D766:R766 D798:R798 D830:R830 D862:R862 D894:R894 D926:R926 D958:R958 D990:R990">
    <cfRule type="cellIs" dxfId="697" priority="3677" stopIfTrue="1" operator="greaterThan">
      <formula>35</formula>
    </cfRule>
  </conditionalFormatting>
  <conditionalFormatting sqref="M30:M35">
    <cfRule type="cellIs" dxfId="696" priority="3676" stopIfTrue="1" operator="greaterThan">
      <formula>100</formula>
    </cfRule>
  </conditionalFormatting>
  <conditionalFormatting sqref="C5:C21 C23:C28">
    <cfRule type="cellIs" dxfId="695" priority="3675" operator="greaterThan">
      <formula>36</formula>
    </cfRule>
  </conditionalFormatting>
  <conditionalFormatting sqref="C5:C21 C23:C28">
    <cfRule type="cellIs" dxfId="694" priority="3674" operator="between">
      <formula>25</formula>
      <formula>0</formula>
    </cfRule>
  </conditionalFormatting>
  <conditionalFormatting sqref="C5:C21 C23:C28">
    <cfRule type="cellIs" dxfId="693" priority="3673" operator="lessThan">
      <formula>0</formula>
    </cfRule>
  </conditionalFormatting>
  <conditionalFormatting sqref="Q60">
    <cfRule type="cellIs" dxfId="692" priority="3555" operator="notBetween">
      <formula>0</formula>
      <formula>360</formula>
    </cfRule>
  </conditionalFormatting>
  <conditionalFormatting sqref="Q60">
    <cfRule type="cellIs" dxfId="691" priority="3508" operator="between">
      <formula>Q59-3</formula>
      <formula>Q59+3</formula>
    </cfRule>
    <cfRule type="cellIs" dxfId="690" priority="3509" operator="between">
      <formula>Q61-3</formula>
      <formula>Q61+3</formula>
    </cfRule>
  </conditionalFormatting>
  <conditionalFormatting sqref="P46 P60 P48">
    <cfRule type="cellIs" dxfId="689" priority="3507" operator="between">
      <formula>0.5</formula>
      <formula>0.01</formula>
    </cfRule>
  </conditionalFormatting>
  <conditionalFormatting sqref="P46 P60 P48">
    <cfRule type="cellIs" dxfId="688" priority="3506" operator="lessThan">
      <formula>0.1</formula>
    </cfRule>
  </conditionalFormatting>
  <conditionalFormatting sqref="O46:O48 O60">
    <cfRule type="cellIs" dxfId="687" priority="3504" operator="greaterThan">
      <formula>1000</formula>
    </cfRule>
    <cfRule type="cellIs" dxfId="686" priority="3505" operator="lessThan">
      <formula>0</formula>
    </cfRule>
  </conditionalFormatting>
  <conditionalFormatting sqref="R37:R50 R54:R60">
    <cfRule type="cellIs" dxfId="685" priority="3503" operator="greaterThan">
      <formula>0</formula>
    </cfRule>
  </conditionalFormatting>
  <conditionalFormatting sqref="N46:N50 N60">
    <cfRule type="cellIs" dxfId="684" priority="3501" operator="between">
      <formula>1000</formula>
      <formula>901</formula>
    </cfRule>
    <cfRule type="cellIs" dxfId="683" priority="3502" operator="greaterThan">
      <formula>1026</formula>
    </cfRule>
  </conditionalFormatting>
  <conditionalFormatting sqref="N46:N50 N60">
    <cfRule type="cellIs" dxfId="682" priority="3500" operator="lessThan">
      <formula>900</formula>
    </cfRule>
  </conditionalFormatting>
  <conditionalFormatting sqref="M46:M50 M60">
    <cfRule type="cellIs" dxfId="681" priority="3497" operator="greaterThan">
      <formula>101</formula>
    </cfRule>
    <cfRule type="cellIs" dxfId="680" priority="3498" operator="between">
      <formula>100</formula>
      <formula>101</formula>
    </cfRule>
    <cfRule type="cellIs" dxfId="679" priority="3499" operator="between">
      <formula>99</formula>
      <formula>100</formula>
    </cfRule>
  </conditionalFormatting>
  <conditionalFormatting sqref="M46:M50 M60">
    <cfRule type="cellIs" dxfId="678" priority="3496" operator="lessThan">
      <formula>20</formula>
    </cfRule>
  </conditionalFormatting>
  <conditionalFormatting sqref="M46:M50 M60">
    <cfRule type="cellIs" dxfId="677" priority="3495" operator="lessThan">
      <formula>0</formula>
    </cfRule>
  </conditionalFormatting>
  <conditionalFormatting sqref="L46:L50 L60">
    <cfRule type="cellIs" dxfId="676" priority="3493" operator="lessThan">
      <formula>0</formula>
    </cfRule>
    <cfRule type="cellIs" dxfId="675" priority="3494" operator="lessThan">
      <formula>15</formula>
    </cfRule>
  </conditionalFormatting>
  <conditionalFormatting sqref="L46:L50 L60">
    <cfRule type="cellIs" dxfId="674" priority="3492" operator="greaterThan">
      <formula>40</formula>
    </cfRule>
  </conditionalFormatting>
  <conditionalFormatting sqref="E37:E45 E49:E60">
    <cfRule type="cellIs" dxfId="673" priority="3485" operator="greaterThan">
      <formula>1</formula>
    </cfRule>
    <cfRule type="cellIs" dxfId="672" priority="3486" operator="lessThan">
      <formula>0</formula>
    </cfRule>
  </conditionalFormatting>
  <conditionalFormatting sqref="D37:D60">
    <cfRule type="cellIs" dxfId="671" priority="3484" operator="lessThan">
      <formula>0</formula>
    </cfRule>
  </conditionalFormatting>
  <conditionalFormatting sqref="I37:I60">
    <cfRule type="cellIs" dxfId="670" priority="3483" operator="lessThan">
      <formula>0</formula>
    </cfRule>
  </conditionalFormatting>
  <conditionalFormatting sqref="F37:F60">
    <cfRule type="cellIs" dxfId="669" priority="3482" operator="lessThan">
      <formula>0</formula>
    </cfRule>
  </conditionalFormatting>
  <conditionalFormatting sqref="G37:G60">
    <cfRule type="cellIs" dxfId="668" priority="3481" operator="lessThan">
      <formula>0</formula>
    </cfRule>
  </conditionalFormatting>
  <conditionalFormatting sqref="H37:H60">
    <cfRule type="cellIs" dxfId="667" priority="3480" operator="lessThan">
      <formula>0</formula>
    </cfRule>
  </conditionalFormatting>
  <conditionalFormatting sqref="J37:J45 J49:J53 J60">
    <cfRule type="cellIs" dxfId="666" priority="3476" operator="lessThan">
      <formula>0</formula>
    </cfRule>
    <cfRule type="cellIs" dxfId="665" priority="3477" operator="greaterThan">
      <formula>985</formula>
    </cfRule>
    <cfRule type="cellIs" dxfId="664" priority="3478" operator="equal">
      <formula>"="</formula>
    </cfRule>
  </conditionalFormatting>
  <conditionalFormatting sqref="J37:J45 J49:J53 J60">
    <cfRule type="cellIs" dxfId="663" priority="3469" operator="between">
      <formula>150</formula>
      <formula>900</formula>
    </cfRule>
  </conditionalFormatting>
  <conditionalFormatting sqref="K49:K50 K60">
    <cfRule type="cellIs" dxfId="662" priority="3467" operator="greaterThan">
      <formula>$J49</formula>
    </cfRule>
    <cfRule type="cellIs" dxfId="661" priority="3472" operator="lessThan">
      <formula>0</formula>
    </cfRule>
    <cfRule type="cellIs" dxfId="660" priority="3473" operator="greaterThan">
      <formula>985</formula>
    </cfRule>
    <cfRule type="cellIs" dxfId="659" priority="3474" operator="equal">
      <formula>"="</formula>
    </cfRule>
  </conditionalFormatting>
  <conditionalFormatting sqref="K49:K50 K60">
    <cfRule type="cellIs" dxfId="658" priority="3471" operator="between">
      <formula>150</formula>
      <formula>900</formula>
    </cfRule>
  </conditionalFormatting>
  <conditionalFormatting sqref="K49:K50 K60">
    <cfRule type="cellIs" dxfId="657" priority="3470" operator="equal">
      <formula>$J49</formula>
    </cfRule>
  </conditionalFormatting>
  <conditionalFormatting sqref="J37:J45 J49:J53 J60">
    <cfRule type="cellIs" dxfId="656" priority="3466" operator="lessThan">
      <formula>$K37</formula>
    </cfRule>
    <cfRule type="cellIs" dxfId="655" priority="3468" operator="equal">
      <formula>$K37</formula>
    </cfRule>
  </conditionalFormatting>
  <conditionalFormatting sqref="K49:K50 K60">
    <cfRule type="cellIs" dxfId="654" priority="3475" operator="equal">
      <formula>$K50</formula>
    </cfRule>
  </conditionalFormatting>
  <conditionalFormatting sqref="J37:J45 J49:J53 J60">
    <cfRule type="cellIs" dxfId="653" priority="3479" operator="equal">
      <formula>$J38</formula>
    </cfRule>
  </conditionalFormatting>
  <conditionalFormatting sqref="F66">
    <cfRule type="colorScale" priority="3465">
      <colorScale>
        <cfvo type="num" val="24"/>
        <cfvo type="max" val="0"/>
        <color rgb="FFFF7128"/>
        <color rgb="FF66FF33"/>
      </colorScale>
    </cfRule>
  </conditionalFormatting>
  <conditionalFormatting sqref="E66">
    <cfRule type="colorScale" priority="3464">
      <colorScale>
        <cfvo type="num" val="24"/>
        <cfvo type="max" val="0"/>
        <color rgb="FFFF7128"/>
        <color rgb="FF66FF33"/>
      </colorScale>
    </cfRule>
  </conditionalFormatting>
  <conditionalFormatting sqref="D66">
    <cfRule type="colorScale" priority="3463">
      <colorScale>
        <cfvo type="num" val="24"/>
        <cfvo type="max" val="0"/>
        <color rgb="FFFF7128"/>
        <color rgb="FF66FF33"/>
      </colorScale>
    </cfRule>
  </conditionalFormatting>
  <conditionalFormatting sqref="C66">
    <cfRule type="colorScale" priority="3462">
      <colorScale>
        <cfvo type="num" val="24"/>
        <cfvo type="max" val="0"/>
        <color rgb="FFFF7128"/>
        <color rgb="FF66FF33"/>
      </colorScale>
    </cfRule>
  </conditionalFormatting>
  <conditionalFormatting sqref="G66">
    <cfRule type="colorScale" priority="3461">
      <colorScale>
        <cfvo type="num" val="24"/>
        <cfvo type="max" val="0"/>
        <color rgb="FFFF7128"/>
        <color rgb="FF66FF33"/>
      </colorScale>
    </cfRule>
  </conditionalFormatting>
  <conditionalFormatting sqref="H66">
    <cfRule type="colorScale" priority="3460">
      <colorScale>
        <cfvo type="num" val="24"/>
        <cfvo type="max" val="0"/>
        <color rgb="FFFF7128"/>
        <color rgb="FF66FF33"/>
      </colorScale>
    </cfRule>
  </conditionalFormatting>
  <conditionalFormatting sqref="I66">
    <cfRule type="colorScale" priority="3459">
      <colorScale>
        <cfvo type="num" val="24"/>
        <cfvo type="max" val="0"/>
        <color rgb="FFFF7128"/>
        <color rgb="FF66FF33"/>
      </colorScale>
    </cfRule>
  </conditionalFormatting>
  <conditionalFormatting sqref="J66">
    <cfRule type="colorScale" priority="3455">
      <colorScale>
        <cfvo type="num" val="24"/>
        <cfvo type="max" val="0"/>
        <color rgb="FFFF7128"/>
        <color rgb="FF66FF33"/>
      </colorScale>
    </cfRule>
  </conditionalFormatting>
  <conditionalFormatting sqref="K66">
    <cfRule type="colorScale" priority="3454">
      <colorScale>
        <cfvo type="num" val="24"/>
        <cfvo type="max" val="0"/>
        <color rgb="FFFF7128"/>
        <color rgb="FF66FF33"/>
      </colorScale>
    </cfRule>
  </conditionalFormatting>
  <conditionalFormatting sqref="L66">
    <cfRule type="colorScale" priority="3453">
      <colorScale>
        <cfvo type="num" val="24"/>
        <cfvo type="max" val="0"/>
        <color rgb="FFFF7128"/>
        <color rgb="FF66FF33"/>
      </colorScale>
    </cfRule>
  </conditionalFormatting>
  <conditionalFormatting sqref="M66">
    <cfRule type="colorScale" priority="3452">
      <colorScale>
        <cfvo type="num" val="24"/>
        <cfvo type="max" val="0"/>
        <color rgb="FFFF7128"/>
        <color rgb="FF66FF33"/>
      </colorScale>
    </cfRule>
  </conditionalFormatting>
  <conditionalFormatting sqref="N66">
    <cfRule type="colorScale" priority="3451">
      <colorScale>
        <cfvo type="num" val="24"/>
        <cfvo type="max" val="0"/>
        <color rgb="FFFF7128"/>
        <color rgb="FF66FF33"/>
      </colorScale>
    </cfRule>
  </conditionalFormatting>
  <conditionalFormatting sqref="O66">
    <cfRule type="colorScale" priority="3450">
      <colorScale>
        <cfvo type="num" val="24"/>
        <cfvo type="max" val="0"/>
        <color rgb="FFFF7128"/>
        <color rgb="FF66FF33"/>
      </colorScale>
    </cfRule>
  </conditionalFormatting>
  <conditionalFormatting sqref="P66">
    <cfRule type="colorScale" priority="3449">
      <colorScale>
        <cfvo type="num" val="24"/>
        <cfvo type="max" val="0"/>
        <color rgb="FFFF7128"/>
        <color rgb="FF66FF33"/>
      </colorScale>
    </cfRule>
  </conditionalFormatting>
  <conditionalFormatting sqref="Q66">
    <cfRule type="colorScale" priority="3448">
      <colorScale>
        <cfvo type="num" val="24"/>
        <cfvo type="max" val="0"/>
        <color rgb="FFFF7128"/>
        <color rgb="FF66FF33"/>
      </colorScale>
    </cfRule>
  </conditionalFormatting>
  <conditionalFormatting sqref="R66">
    <cfRule type="colorScale" priority="3447">
      <colorScale>
        <cfvo type="num" val="24"/>
        <cfvo type="max" val="0"/>
        <color rgb="FFFF7128"/>
        <color rgb="FF66FF33"/>
      </colorScale>
    </cfRule>
  </conditionalFormatting>
  <conditionalFormatting sqref="C62:C67">
    <cfRule type="cellIs" dxfId="652" priority="3443" stopIfTrue="1" operator="greaterThan">
      <formula>35</formula>
    </cfRule>
  </conditionalFormatting>
  <conditionalFormatting sqref="M62:M67">
    <cfRule type="cellIs" dxfId="651" priority="3442" stopIfTrue="1" operator="greaterThan">
      <formula>100</formula>
    </cfRule>
  </conditionalFormatting>
  <conditionalFormatting sqref="C37:C60">
    <cfRule type="cellIs" dxfId="650" priority="3441" operator="greaterThan">
      <formula>36</formula>
    </cfRule>
  </conditionalFormatting>
  <conditionalFormatting sqref="C37:C60">
    <cfRule type="cellIs" dxfId="649" priority="3440" operator="between">
      <formula>25</formula>
      <formula>0</formula>
    </cfRule>
  </conditionalFormatting>
  <conditionalFormatting sqref="C37:C60">
    <cfRule type="cellIs" dxfId="648" priority="3439" operator="lessThan">
      <formula>0</formula>
    </cfRule>
  </conditionalFormatting>
  <conditionalFormatting sqref="Q82 Q92 Q85">
    <cfRule type="cellIs" dxfId="647" priority="3438" operator="notBetween">
      <formula>0</formula>
      <formula>360</formula>
    </cfRule>
  </conditionalFormatting>
  <conditionalFormatting sqref="Q82">
    <cfRule type="cellIs" dxfId="646" priority="3411" operator="between">
      <formula>Q81-3</formula>
      <formula>Q81+3</formula>
    </cfRule>
    <cfRule type="cellIs" dxfId="645" priority="3412" operator="between">
      <formula>Q83-3</formula>
      <formula>Q83+3</formula>
    </cfRule>
  </conditionalFormatting>
  <conditionalFormatting sqref="Q85">
    <cfRule type="cellIs" dxfId="644" priority="3405" operator="between">
      <formula>Q84-3</formula>
      <formula>Q84+3</formula>
    </cfRule>
    <cfRule type="cellIs" dxfId="643" priority="3406" operator="between">
      <formula>Q86-3</formula>
      <formula>Q86+3</formula>
    </cfRule>
  </conditionalFormatting>
  <conditionalFormatting sqref="Q92">
    <cfRule type="cellIs" dxfId="642" priority="3391" operator="between">
      <formula>Q91-3</formula>
      <formula>Q91+3</formula>
    </cfRule>
    <cfRule type="cellIs" dxfId="641" priority="3392" operator="between">
      <formula>Q93-3</formula>
      <formula>Q93+3</formula>
    </cfRule>
  </conditionalFormatting>
  <conditionalFormatting sqref="P82 P92 P85">
    <cfRule type="cellIs" dxfId="640" priority="3390" operator="between">
      <formula>0.5</formula>
      <formula>0.01</formula>
    </cfRule>
  </conditionalFormatting>
  <conditionalFormatting sqref="P82 P92 P85">
    <cfRule type="cellIs" dxfId="639" priority="3389" operator="lessThan">
      <formula>0.1</formula>
    </cfRule>
  </conditionalFormatting>
  <conditionalFormatting sqref="O82 O92 O85">
    <cfRule type="cellIs" dxfId="638" priority="3387" operator="greaterThan">
      <formula>1000</formula>
    </cfRule>
    <cfRule type="cellIs" dxfId="637" priority="3388" operator="lessThan">
      <formula>0</formula>
    </cfRule>
  </conditionalFormatting>
  <conditionalFormatting sqref="R82 R85:R92">
    <cfRule type="cellIs" dxfId="636" priority="3386" operator="greaterThan">
      <formula>0</formula>
    </cfRule>
  </conditionalFormatting>
  <conditionalFormatting sqref="N82 N92 N85">
    <cfRule type="cellIs" dxfId="635" priority="3384" operator="between">
      <formula>1000</formula>
      <formula>901</formula>
    </cfRule>
    <cfRule type="cellIs" dxfId="634" priority="3385" operator="greaterThan">
      <formula>1026</formula>
    </cfRule>
  </conditionalFormatting>
  <conditionalFormatting sqref="N82 N92 N85">
    <cfRule type="cellIs" dxfId="633" priority="3383" operator="lessThan">
      <formula>900</formula>
    </cfRule>
  </conditionalFormatting>
  <conditionalFormatting sqref="M82 M92 M85">
    <cfRule type="cellIs" dxfId="632" priority="3380" operator="greaterThan">
      <formula>101</formula>
    </cfRule>
    <cfRule type="cellIs" dxfId="631" priority="3381" operator="between">
      <formula>100</formula>
      <formula>101</formula>
    </cfRule>
    <cfRule type="cellIs" dxfId="630" priority="3382" operator="between">
      <formula>99</formula>
      <formula>100</formula>
    </cfRule>
  </conditionalFormatting>
  <conditionalFormatting sqref="M82 M92 M85">
    <cfRule type="cellIs" dxfId="629" priority="3379" operator="lessThan">
      <formula>20</formula>
    </cfRule>
  </conditionalFormatting>
  <conditionalFormatting sqref="M82 M92 M85">
    <cfRule type="cellIs" dxfId="628" priority="3378" operator="lessThan">
      <formula>0</formula>
    </cfRule>
  </conditionalFormatting>
  <conditionalFormatting sqref="L82 L92 L85">
    <cfRule type="cellIs" dxfId="627" priority="3376" operator="lessThan">
      <formula>0</formula>
    </cfRule>
    <cfRule type="cellIs" dxfId="626" priority="3377" operator="lessThan">
      <formula>15</formula>
    </cfRule>
  </conditionalFormatting>
  <conditionalFormatting sqref="L82 L92 L85">
    <cfRule type="cellIs" dxfId="625" priority="3375" operator="greaterThan">
      <formula>40</formula>
    </cfRule>
  </conditionalFormatting>
  <conditionalFormatting sqref="E82:E92">
    <cfRule type="cellIs" dxfId="624" priority="3368" operator="greaterThan">
      <formula>1</formula>
    </cfRule>
    <cfRule type="cellIs" dxfId="623" priority="3369" operator="lessThan">
      <formula>0</formula>
    </cfRule>
  </conditionalFormatting>
  <conditionalFormatting sqref="D82:D92">
    <cfRule type="cellIs" dxfId="622" priority="3367" operator="lessThan">
      <formula>0</formula>
    </cfRule>
  </conditionalFormatting>
  <conditionalFormatting sqref="I82:I92">
    <cfRule type="cellIs" dxfId="621" priority="3366" operator="lessThan">
      <formula>0</formula>
    </cfRule>
  </conditionalFormatting>
  <conditionalFormatting sqref="F82:F92">
    <cfRule type="cellIs" dxfId="620" priority="3365" operator="lessThan">
      <formula>0</formula>
    </cfRule>
  </conditionalFormatting>
  <conditionalFormatting sqref="G82:G92">
    <cfRule type="cellIs" dxfId="619" priority="3364" operator="lessThan">
      <formula>0</formula>
    </cfRule>
  </conditionalFormatting>
  <conditionalFormatting sqref="H82:H92">
    <cfRule type="cellIs" dxfId="618" priority="3363" operator="lessThan">
      <formula>0</formula>
    </cfRule>
  </conditionalFormatting>
  <conditionalFormatting sqref="J82:J84 J92">
    <cfRule type="cellIs" dxfId="617" priority="3359" operator="lessThan">
      <formula>0</formula>
    </cfRule>
    <cfRule type="cellIs" dxfId="616" priority="3360" operator="greaterThan">
      <formula>985</formula>
    </cfRule>
    <cfRule type="cellIs" dxfId="615" priority="3361" operator="equal">
      <formula>"="</formula>
    </cfRule>
  </conditionalFormatting>
  <conditionalFormatting sqref="J82:J84 J92">
    <cfRule type="cellIs" dxfId="614" priority="3352" operator="between">
      <formula>150</formula>
      <formula>900</formula>
    </cfRule>
  </conditionalFormatting>
  <conditionalFormatting sqref="K82:K84 K92">
    <cfRule type="cellIs" dxfId="613" priority="3350" operator="greaterThan">
      <formula>$J82</formula>
    </cfRule>
    <cfRule type="cellIs" dxfId="612" priority="3355" operator="lessThan">
      <formula>0</formula>
    </cfRule>
    <cfRule type="cellIs" dxfId="611" priority="3356" operator="greaterThan">
      <formula>985</formula>
    </cfRule>
    <cfRule type="cellIs" dxfId="610" priority="3357" operator="equal">
      <formula>"="</formula>
    </cfRule>
  </conditionalFormatting>
  <conditionalFormatting sqref="K82:K84 K92">
    <cfRule type="cellIs" dxfId="609" priority="3354" operator="between">
      <formula>150</formula>
      <formula>900</formula>
    </cfRule>
  </conditionalFormatting>
  <conditionalFormatting sqref="K82:K84 K92">
    <cfRule type="cellIs" dxfId="608" priority="3353" operator="equal">
      <formula>$J82</formula>
    </cfRule>
  </conditionalFormatting>
  <conditionalFormatting sqref="J82:J84 J92">
    <cfRule type="cellIs" dxfId="607" priority="3349" operator="lessThan">
      <formula>$K82</formula>
    </cfRule>
    <cfRule type="cellIs" dxfId="606" priority="3351" operator="equal">
      <formula>$K82</formula>
    </cfRule>
  </conditionalFormatting>
  <conditionalFormatting sqref="K82:K84 K92">
    <cfRule type="cellIs" dxfId="605" priority="3358" operator="equal">
      <formula>$K83</formula>
    </cfRule>
  </conditionalFormatting>
  <conditionalFormatting sqref="J82:J84 J92">
    <cfRule type="cellIs" dxfId="604" priority="3362" operator="equal">
      <formula>$J83</formula>
    </cfRule>
  </conditionalFormatting>
  <conditionalFormatting sqref="F98">
    <cfRule type="colorScale" priority="3348">
      <colorScale>
        <cfvo type="num" val="24"/>
        <cfvo type="max" val="0"/>
        <color rgb="FFFF7128"/>
        <color rgb="FF66FF33"/>
      </colorScale>
    </cfRule>
  </conditionalFormatting>
  <conditionalFormatting sqref="E98">
    <cfRule type="colorScale" priority="3347">
      <colorScale>
        <cfvo type="num" val="24"/>
        <cfvo type="max" val="0"/>
        <color rgb="FFFF7128"/>
        <color rgb="FF66FF33"/>
      </colorScale>
    </cfRule>
  </conditionalFormatting>
  <conditionalFormatting sqref="D98">
    <cfRule type="colorScale" priority="3346">
      <colorScale>
        <cfvo type="num" val="24"/>
        <cfvo type="max" val="0"/>
        <color rgb="FFFF7128"/>
        <color rgb="FF66FF33"/>
      </colorScale>
    </cfRule>
  </conditionalFormatting>
  <conditionalFormatting sqref="C98">
    <cfRule type="colorScale" priority="3345">
      <colorScale>
        <cfvo type="num" val="24"/>
        <cfvo type="max" val="0"/>
        <color rgb="FFFF7128"/>
        <color rgb="FF66FF33"/>
      </colorScale>
    </cfRule>
  </conditionalFormatting>
  <conditionalFormatting sqref="G98">
    <cfRule type="colorScale" priority="3344">
      <colorScale>
        <cfvo type="num" val="24"/>
        <cfvo type="max" val="0"/>
        <color rgb="FFFF7128"/>
        <color rgb="FF66FF33"/>
      </colorScale>
    </cfRule>
  </conditionalFormatting>
  <conditionalFormatting sqref="H98">
    <cfRule type="colorScale" priority="3343">
      <colorScale>
        <cfvo type="num" val="24"/>
        <cfvo type="max" val="0"/>
        <color rgb="FFFF7128"/>
        <color rgb="FF66FF33"/>
      </colorScale>
    </cfRule>
  </conditionalFormatting>
  <conditionalFormatting sqref="I98">
    <cfRule type="colorScale" priority="3342">
      <colorScale>
        <cfvo type="num" val="24"/>
        <cfvo type="max" val="0"/>
        <color rgb="FFFF7128"/>
        <color rgb="FF66FF33"/>
      </colorScale>
    </cfRule>
  </conditionalFormatting>
  <conditionalFormatting sqref="J98">
    <cfRule type="colorScale" priority="3338">
      <colorScale>
        <cfvo type="num" val="24"/>
        <cfvo type="max" val="0"/>
        <color rgb="FFFF7128"/>
        <color rgb="FF66FF33"/>
      </colorScale>
    </cfRule>
  </conditionalFormatting>
  <conditionalFormatting sqref="K98">
    <cfRule type="colorScale" priority="3337">
      <colorScale>
        <cfvo type="num" val="24"/>
        <cfvo type="max" val="0"/>
        <color rgb="FFFF7128"/>
        <color rgb="FF66FF33"/>
      </colorScale>
    </cfRule>
  </conditionalFormatting>
  <conditionalFormatting sqref="L98">
    <cfRule type="colorScale" priority="3336">
      <colorScale>
        <cfvo type="num" val="24"/>
        <cfvo type="max" val="0"/>
        <color rgb="FFFF7128"/>
        <color rgb="FF66FF33"/>
      </colorScale>
    </cfRule>
  </conditionalFormatting>
  <conditionalFormatting sqref="M98">
    <cfRule type="colorScale" priority="3335">
      <colorScale>
        <cfvo type="num" val="24"/>
        <cfvo type="max" val="0"/>
        <color rgb="FFFF7128"/>
        <color rgb="FF66FF33"/>
      </colorScale>
    </cfRule>
  </conditionalFormatting>
  <conditionalFormatting sqref="N98">
    <cfRule type="colorScale" priority="3334">
      <colorScale>
        <cfvo type="num" val="24"/>
        <cfvo type="max" val="0"/>
        <color rgb="FFFF7128"/>
        <color rgb="FF66FF33"/>
      </colorScale>
    </cfRule>
  </conditionalFormatting>
  <conditionalFormatting sqref="O98">
    <cfRule type="colorScale" priority="3333">
      <colorScale>
        <cfvo type="num" val="24"/>
        <cfvo type="max" val="0"/>
        <color rgb="FFFF7128"/>
        <color rgb="FF66FF33"/>
      </colorScale>
    </cfRule>
  </conditionalFormatting>
  <conditionalFormatting sqref="P98">
    <cfRule type="colorScale" priority="3332">
      <colorScale>
        <cfvo type="num" val="24"/>
        <cfvo type="max" val="0"/>
        <color rgb="FFFF7128"/>
        <color rgb="FF66FF33"/>
      </colorScale>
    </cfRule>
  </conditionalFormatting>
  <conditionalFormatting sqref="Q98">
    <cfRule type="colorScale" priority="3331">
      <colorScale>
        <cfvo type="num" val="24"/>
        <cfvo type="max" val="0"/>
        <color rgb="FFFF7128"/>
        <color rgb="FF66FF33"/>
      </colorScale>
    </cfRule>
  </conditionalFormatting>
  <conditionalFormatting sqref="R98">
    <cfRule type="colorScale" priority="3330">
      <colorScale>
        <cfvo type="num" val="24"/>
        <cfvo type="max" val="0"/>
        <color rgb="FFFF7128"/>
        <color rgb="FF66FF33"/>
      </colorScale>
    </cfRule>
  </conditionalFormatting>
  <conditionalFormatting sqref="C94:C99">
    <cfRule type="cellIs" dxfId="603" priority="3326" stopIfTrue="1" operator="greaterThan">
      <formula>35</formula>
    </cfRule>
  </conditionalFormatting>
  <conditionalFormatting sqref="M94:M99">
    <cfRule type="cellIs" dxfId="602" priority="3325" stopIfTrue="1" operator="greaterThan">
      <formula>100</formula>
    </cfRule>
  </conditionalFormatting>
  <conditionalFormatting sqref="C82 C85:C92">
    <cfRule type="cellIs" dxfId="601" priority="3324" operator="greaterThan">
      <formula>36</formula>
    </cfRule>
  </conditionalFormatting>
  <conditionalFormatting sqref="C82 C85:C92">
    <cfRule type="cellIs" dxfId="600" priority="3323" operator="between">
      <formula>25</formula>
      <formula>0</formula>
    </cfRule>
  </conditionalFormatting>
  <conditionalFormatting sqref="C82 C85:C92">
    <cfRule type="cellIs" dxfId="599" priority="3322" operator="lessThan">
      <formula>0</formula>
    </cfRule>
  </conditionalFormatting>
  <conditionalFormatting sqref="P118:P124">
    <cfRule type="cellIs" dxfId="598" priority="3273" operator="between">
      <formula>0.5</formula>
      <formula>0.01</formula>
    </cfRule>
  </conditionalFormatting>
  <conditionalFormatting sqref="P118:P124">
    <cfRule type="cellIs" dxfId="597" priority="3272" operator="lessThan">
      <formula>0.1</formula>
    </cfRule>
  </conditionalFormatting>
  <conditionalFormatting sqref="O118:O124">
    <cfRule type="cellIs" dxfId="596" priority="3270" operator="greaterThan">
      <formula>1000</formula>
    </cfRule>
    <cfRule type="cellIs" dxfId="595" priority="3271" operator="lessThan">
      <formula>0</formula>
    </cfRule>
  </conditionalFormatting>
  <conditionalFormatting sqref="R118:R124">
    <cfRule type="cellIs" dxfId="594" priority="3269" operator="greaterThan">
      <formula>0</formula>
    </cfRule>
  </conditionalFormatting>
  <conditionalFormatting sqref="N118:N124">
    <cfRule type="cellIs" dxfId="593" priority="3267" operator="between">
      <formula>1000</formula>
      <formula>901</formula>
    </cfRule>
    <cfRule type="cellIs" dxfId="592" priority="3268" operator="greaterThan">
      <formula>1026</formula>
    </cfRule>
  </conditionalFormatting>
  <conditionalFormatting sqref="N118:N124">
    <cfRule type="cellIs" dxfId="591" priority="3266" operator="lessThan">
      <formula>900</formula>
    </cfRule>
  </conditionalFormatting>
  <conditionalFormatting sqref="M118:M124">
    <cfRule type="cellIs" dxfId="590" priority="3263" operator="greaterThan">
      <formula>101</formula>
    </cfRule>
    <cfRule type="cellIs" dxfId="589" priority="3264" operator="between">
      <formula>100</formula>
      <formula>101</formula>
    </cfRule>
    <cfRule type="cellIs" dxfId="588" priority="3265" operator="between">
      <formula>99</formula>
      <formula>100</formula>
    </cfRule>
  </conditionalFormatting>
  <conditionalFormatting sqref="M118:M124">
    <cfRule type="cellIs" dxfId="587" priority="3262" operator="lessThan">
      <formula>20</formula>
    </cfRule>
  </conditionalFormatting>
  <conditionalFormatting sqref="M118:M124">
    <cfRule type="cellIs" dxfId="586" priority="3261" operator="lessThan">
      <formula>0</formula>
    </cfRule>
  </conditionalFormatting>
  <conditionalFormatting sqref="L118:L124">
    <cfRule type="cellIs" dxfId="585" priority="3259" operator="lessThan">
      <formula>0</formula>
    </cfRule>
    <cfRule type="cellIs" dxfId="584" priority="3260" operator="lessThan">
      <formula>15</formula>
    </cfRule>
  </conditionalFormatting>
  <conditionalFormatting sqref="L118:L124">
    <cfRule type="cellIs" dxfId="583" priority="3258" operator="greaterThan">
      <formula>40</formula>
    </cfRule>
  </conditionalFormatting>
  <conditionalFormatting sqref="E118:E124">
    <cfRule type="cellIs" dxfId="582" priority="3251" operator="greaterThan">
      <formula>1</formula>
    </cfRule>
    <cfRule type="cellIs" dxfId="581" priority="3252" operator="lessThan">
      <formula>0</formula>
    </cfRule>
  </conditionalFormatting>
  <conditionalFormatting sqref="D118:D124">
    <cfRule type="cellIs" dxfId="580" priority="3250" operator="lessThan">
      <formula>0</formula>
    </cfRule>
  </conditionalFormatting>
  <conditionalFormatting sqref="I118:I124">
    <cfRule type="cellIs" dxfId="579" priority="3249" operator="lessThan">
      <formula>0</formula>
    </cfRule>
  </conditionalFormatting>
  <conditionalFormatting sqref="F118:F124">
    <cfRule type="cellIs" dxfId="578" priority="3248" operator="lessThan">
      <formula>0</formula>
    </cfRule>
  </conditionalFormatting>
  <conditionalFormatting sqref="G118:G124">
    <cfRule type="cellIs" dxfId="577" priority="3247" operator="lessThan">
      <formula>0</formula>
    </cfRule>
  </conditionalFormatting>
  <conditionalFormatting sqref="H118:H124">
    <cfRule type="cellIs" dxfId="576" priority="3246" operator="lessThan">
      <formula>0</formula>
    </cfRule>
  </conditionalFormatting>
  <conditionalFormatting sqref="J118:J121 J123:J124">
    <cfRule type="cellIs" dxfId="575" priority="3242" operator="lessThan">
      <formula>0</formula>
    </cfRule>
    <cfRule type="cellIs" dxfId="574" priority="3243" operator="greaterThan">
      <formula>985</formula>
    </cfRule>
    <cfRule type="cellIs" dxfId="573" priority="3244" operator="equal">
      <formula>"="</formula>
    </cfRule>
  </conditionalFormatting>
  <conditionalFormatting sqref="J118:J121 J123:J124">
    <cfRule type="cellIs" dxfId="572" priority="3235" operator="between">
      <formula>150</formula>
      <formula>900</formula>
    </cfRule>
  </conditionalFormatting>
  <conditionalFormatting sqref="K118:K124">
    <cfRule type="cellIs" dxfId="571" priority="3233" operator="greaterThan">
      <formula>$J118</formula>
    </cfRule>
    <cfRule type="cellIs" dxfId="570" priority="3238" operator="lessThan">
      <formula>0</formula>
    </cfRule>
    <cfRule type="cellIs" dxfId="569" priority="3239" operator="greaterThan">
      <formula>985</formula>
    </cfRule>
    <cfRule type="cellIs" dxfId="568" priority="3240" operator="equal">
      <formula>"="</formula>
    </cfRule>
  </conditionalFormatting>
  <conditionalFormatting sqref="K118:K124">
    <cfRule type="cellIs" dxfId="567" priority="3237" operator="between">
      <formula>150</formula>
      <formula>900</formula>
    </cfRule>
  </conditionalFormatting>
  <conditionalFormatting sqref="K118:K124">
    <cfRule type="cellIs" dxfId="566" priority="3236" operator="equal">
      <formula>$J118</formula>
    </cfRule>
  </conditionalFormatting>
  <conditionalFormatting sqref="J118:J121 J123:J124">
    <cfRule type="cellIs" dxfId="565" priority="3232" operator="lessThan">
      <formula>$K118</formula>
    </cfRule>
    <cfRule type="cellIs" dxfId="564" priority="3234" operator="equal">
      <formula>$K118</formula>
    </cfRule>
  </conditionalFormatting>
  <conditionalFormatting sqref="K118:K124">
    <cfRule type="cellIs" dxfId="563" priority="3241" operator="equal">
      <formula>$K119</formula>
    </cfRule>
  </conditionalFormatting>
  <conditionalFormatting sqref="J118:J121 J123:J124">
    <cfRule type="cellIs" dxfId="562" priority="3245" operator="equal">
      <formula>$J119</formula>
    </cfRule>
  </conditionalFormatting>
  <conditionalFormatting sqref="F130">
    <cfRule type="colorScale" priority="3231">
      <colorScale>
        <cfvo type="num" val="24"/>
        <cfvo type="max" val="0"/>
        <color rgb="FFFF7128"/>
        <color rgb="FF66FF33"/>
      </colorScale>
    </cfRule>
  </conditionalFormatting>
  <conditionalFormatting sqref="E130">
    <cfRule type="colorScale" priority="3230">
      <colorScale>
        <cfvo type="num" val="24"/>
        <cfvo type="max" val="0"/>
        <color rgb="FFFF7128"/>
        <color rgb="FF66FF33"/>
      </colorScale>
    </cfRule>
  </conditionalFormatting>
  <conditionalFormatting sqref="D130">
    <cfRule type="colorScale" priority="3229">
      <colorScale>
        <cfvo type="num" val="24"/>
        <cfvo type="max" val="0"/>
        <color rgb="FFFF7128"/>
        <color rgb="FF66FF33"/>
      </colorScale>
    </cfRule>
  </conditionalFormatting>
  <conditionalFormatting sqref="C130">
    <cfRule type="colorScale" priority="3228">
      <colorScale>
        <cfvo type="num" val="24"/>
        <cfvo type="max" val="0"/>
        <color rgb="FFFF7128"/>
        <color rgb="FF66FF33"/>
      </colorScale>
    </cfRule>
  </conditionalFormatting>
  <conditionalFormatting sqref="G130">
    <cfRule type="colorScale" priority="3227">
      <colorScale>
        <cfvo type="num" val="24"/>
        <cfvo type="max" val="0"/>
        <color rgb="FFFF7128"/>
        <color rgb="FF66FF33"/>
      </colorScale>
    </cfRule>
  </conditionalFormatting>
  <conditionalFormatting sqref="H130">
    <cfRule type="colorScale" priority="3226">
      <colorScale>
        <cfvo type="num" val="24"/>
        <cfvo type="max" val="0"/>
        <color rgb="FFFF7128"/>
        <color rgb="FF66FF33"/>
      </colorScale>
    </cfRule>
  </conditionalFormatting>
  <conditionalFormatting sqref="I130">
    <cfRule type="colorScale" priority="3225">
      <colorScale>
        <cfvo type="num" val="24"/>
        <cfvo type="max" val="0"/>
        <color rgb="FFFF7128"/>
        <color rgb="FF66FF33"/>
      </colorScale>
    </cfRule>
  </conditionalFormatting>
  <conditionalFormatting sqref="J130">
    <cfRule type="colorScale" priority="3221">
      <colorScale>
        <cfvo type="num" val="24"/>
        <cfvo type="max" val="0"/>
        <color rgb="FFFF7128"/>
        <color rgb="FF66FF33"/>
      </colorScale>
    </cfRule>
  </conditionalFormatting>
  <conditionalFormatting sqref="K130">
    <cfRule type="colorScale" priority="3220">
      <colorScale>
        <cfvo type="num" val="24"/>
        <cfvo type="max" val="0"/>
        <color rgb="FFFF7128"/>
        <color rgb="FF66FF33"/>
      </colorScale>
    </cfRule>
  </conditionalFormatting>
  <conditionalFormatting sqref="L130">
    <cfRule type="colorScale" priority="3219">
      <colorScale>
        <cfvo type="num" val="24"/>
        <cfvo type="max" val="0"/>
        <color rgb="FFFF7128"/>
        <color rgb="FF66FF33"/>
      </colorScale>
    </cfRule>
  </conditionalFormatting>
  <conditionalFormatting sqref="M130">
    <cfRule type="colorScale" priority="3218">
      <colorScale>
        <cfvo type="num" val="24"/>
        <cfvo type="max" val="0"/>
        <color rgb="FFFF7128"/>
        <color rgb="FF66FF33"/>
      </colorScale>
    </cfRule>
  </conditionalFormatting>
  <conditionalFormatting sqref="N130">
    <cfRule type="colorScale" priority="3217">
      <colorScale>
        <cfvo type="num" val="24"/>
        <cfvo type="max" val="0"/>
        <color rgb="FFFF7128"/>
        <color rgb="FF66FF33"/>
      </colorScale>
    </cfRule>
  </conditionalFormatting>
  <conditionalFormatting sqref="O130">
    <cfRule type="colorScale" priority="3216">
      <colorScale>
        <cfvo type="num" val="24"/>
        <cfvo type="max" val="0"/>
        <color rgb="FFFF7128"/>
        <color rgb="FF66FF33"/>
      </colorScale>
    </cfRule>
  </conditionalFormatting>
  <conditionalFormatting sqref="P130">
    <cfRule type="colorScale" priority="3215">
      <colorScale>
        <cfvo type="num" val="24"/>
        <cfvo type="max" val="0"/>
        <color rgb="FFFF7128"/>
        <color rgb="FF66FF33"/>
      </colorScale>
    </cfRule>
  </conditionalFormatting>
  <conditionalFormatting sqref="Q130">
    <cfRule type="colorScale" priority="3214">
      <colorScale>
        <cfvo type="num" val="24"/>
        <cfvo type="max" val="0"/>
        <color rgb="FFFF7128"/>
        <color rgb="FF66FF33"/>
      </colorScale>
    </cfRule>
  </conditionalFormatting>
  <conditionalFormatting sqref="R130">
    <cfRule type="colorScale" priority="3213">
      <colorScale>
        <cfvo type="num" val="24"/>
        <cfvo type="max" val="0"/>
        <color rgb="FFFF7128"/>
        <color rgb="FF66FF33"/>
      </colorScale>
    </cfRule>
  </conditionalFormatting>
  <conditionalFormatting sqref="C126:C131">
    <cfRule type="cellIs" dxfId="561" priority="3209" stopIfTrue="1" operator="greaterThan">
      <formula>35</formula>
    </cfRule>
  </conditionalFormatting>
  <conditionalFormatting sqref="M126:M131">
    <cfRule type="cellIs" dxfId="560" priority="3208" stopIfTrue="1" operator="greaterThan">
      <formula>100</formula>
    </cfRule>
  </conditionalFormatting>
  <conditionalFormatting sqref="C118:C124">
    <cfRule type="cellIs" dxfId="559" priority="3207" operator="greaterThan">
      <formula>36</formula>
    </cfRule>
  </conditionalFormatting>
  <conditionalFormatting sqref="C118:C124">
    <cfRule type="cellIs" dxfId="558" priority="3206" operator="between">
      <formula>25</formula>
      <formula>0</formula>
    </cfRule>
  </conditionalFormatting>
  <conditionalFormatting sqref="C118:C124">
    <cfRule type="cellIs" dxfId="557" priority="3205" operator="lessThan">
      <formula>0</formula>
    </cfRule>
  </conditionalFormatting>
  <conditionalFormatting sqref="R133:R156">
    <cfRule type="cellIs" dxfId="556" priority="3152" operator="greaterThan">
      <formula>0</formula>
    </cfRule>
  </conditionalFormatting>
  <conditionalFormatting sqref="E133:E156">
    <cfRule type="cellIs" dxfId="555" priority="3134" operator="greaterThan">
      <formula>1</formula>
    </cfRule>
    <cfRule type="cellIs" dxfId="554" priority="3135" operator="lessThan">
      <formula>0</formula>
    </cfRule>
  </conditionalFormatting>
  <conditionalFormatting sqref="D133:D156">
    <cfRule type="cellIs" dxfId="553" priority="3133" operator="lessThan">
      <formula>0</formula>
    </cfRule>
  </conditionalFormatting>
  <conditionalFormatting sqref="I133:I156">
    <cfRule type="cellIs" dxfId="552" priority="3132" operator="lessThan">
      <formula>0</formula>
    </cfRule>
  </conditionalFormatting>
  <conditionalFormatting sqref="F133:F156">
    <cfRule type="cellIs" dxfId="551" priority="3131" operator="lessThan">
      <formula>0</formula>
    </cfRule>
  </conditionalFormatting>
  <conditionalFormatting sqref="G133:G156">
    <cfRule type="cellIs" dxfId="550" priority="3130" operator="lessThan">
      <formula>0</formula>
    </cfRule>
  </conditionalFormatting>
  <conditionalFormatting sqref="H133:H156">
    <cfRule type="cellIs" dxfId="549" priority="3129" operator="lessThan">
      <formula>0</formula>
    </cfRule>
  </conditionalFormatting>
  <conditionalFormatting sqref="F162">
    <cfRule type="colorScale" priority="3114">
      <colorScale>
        <cfvo type="num" val="24"/>
        <cfvo type="max" val="0"/>
        <color rgb="FFFF7128"/>
        <color rgb="FF66FF33"/>
      </colorScale>
    </cfRule>
  </conditionalFormatting>
  <conditionalFormatting sqref="E162">
    <cfRule type="colorScale" priority="3113">
      <colorScale>
        <cfvo type="num" val="24"/>
        <cfvo type="max" val="0"/>
        <color rgb="FFFF7128"/>
        <color rgb="FF66FF33"/>
      </colorScale>
    </cfRule>
  </conditionalFormatting>
  <conditionalFormatting sqref="D162">
    <cfRule type="colorScale" priority="3112">
      <colorScale>
        <cfvo type="num" val="24"/>
        <cfvo type="max" val="0"/>
        <color rgb="FFFF7128"/>
        <color rgb="FF66FF33"/>
      </colorScale>
    </cfRule>
  </conditionalFormatting>
  <conditionalFormatting sqref="C162">
    <cfRule type="colorScale" priority="3111">
      <colorScale>
        <cfvo type="num" val="24"/>
        <cfvo type="max" val="0"/>
        <color rgb="FFFF7128"/>
        <color rgb="FF66FF33"/>
      </colorScale>
    </cfRule>
  </conditionalFormatting>
  <conditionalFormatting sqref="G162">
    <cfRule type="colorScale" priority="3110">
      <colorScale>
        <cfvo type="num" val="24"/>
        <cfvo type="max" val="0"/>
        <color rgb="FFFF7128"/>
        <color rgb="FF66FF33"/>
      </colorScale>
    </cfRule>
  </conditionalFormatting>
  <conditionalFormatting sqref="H162">
    <cfRule type="colorScale" priority="3109">
      <colorScale>
        <cfvo type="num" val="24"/>
        <cfvo type="max" val="0"/>
        <color rgb="FFFF7128"/>
        <color rgb="FF66FF33"/>
      </colorScale>
    </cfRule>
  </conditionalFormatting>
  <conditionalFormatting sqref="I162">
    <cfRule type="colorScale" priority="3108">
      <colorScale>
        <cfvo type="num" val="24"/>
        <cfvo type="max" val="0"/>
        <color rgb="FFFF7128"/>
        <color rgb="FF66FF33"/>
      </colorScale>
    </cfRule>
  </conditionalFormatting>
  <conditionalFormatting sqref="J162">
    <cfRule type="colorScale" priority="3104">
      <colorScale>
        <cfvo type="num" val="24"/>
        <cfvo type="max" val="0"/>
        <color rgb="FFFF7128"/>
        <color rgb="FF66FF33"/>
      </colorScale>
    </cfRule>
  </conditionalFormatting>
  <conditionalFormatting sqref="K162">
    <cfRule type="colorScale" priority="3103">
      <colorScale>
        <cfvo type="num" val="24"/>
        <cfvo type="max" val="0"/>
        <color rgb="FFFF7128"/>
        <color rgb="FF66FF33"/>
      </colorScale>
    </cfRule>
  </conditionalFormatting>
  <conditionalFormatting sqref="L162">
    <cfRule type="colorScale" priority="3102">
      <colorScale>
        <cfvo type="num" val="24"/>
        <cfvo type="max" val="0"/>
        <color rgb="FFFF7128"/>
        <color rgb="FF66FF33"/>
      </colorScale>
    </cfRule>
  </conditionalFormatting>
  <conditionalFormatting sqref="M162">
    <cfRule type="colorScale" priority="3101">
      <colorScale>
        <cfvo type="num" val="24"/>
        <cfvo type="max" val="0"/>
        <color rgb="FFFF7128"/>
        <color rgb="FF66FF33"/>
      </colorScale>
    </cfRule>
  </conditionalFormatting>
  <conditionalFormatting sqref="N162">
    <cfRule type="colorScale" priority="3100">
      <colorScale>
        <cfvo type="num" val="24"/>
        <cfvo type="max" val="0"/>
        <color rgb="FFFF7128"/>
        <color rgb="FF66FF33"/>
      </colorScale>
    </cfRule>
  </conditionalFormatting>
  <conditionalFormatting sqref="O162">
    <cfRule type="colorScale" priority="3099">
      <colorScale>
        <cfvo type="num" val="24"/>
        <cfvo type="max" val="0"/>
        <color rgb="FFFF7128"/>
        <color rgb="FF66FF33"/>
      </colorScale>
    </cfRule>
  </conditionalFormatting>
  <conditionalFormatting sqref="P162">
    <cfRule type="colorScale" priority="3098">
      <colorScale>
        <cfvo type="num" val="24"/>
        <cfvo type="max" val="0"/>
        <color rgb="FFFF7128"/>
        <color rgb="FF66FF33"/>
      </colorScale>
    </cfRule>
  </conditionalFormatting>
  <conditionalFormatting sqref="Q162">
    <cfRule type="colorScale" priority="3097">
      <colorScale>
        <cfvo type="num" val="24"/>
        <cfvo type="max" val="0"/>
        <color rgb="FFFF7128"/>
        <color rgb="FF66FF33"/>
      </colorScale>
    </cfRule>
  </conditionalFormatting>
  <conditionalFormatting sqref="R162">
    <cfRule type="colorScale" priority="3096">
      <colorScale>
        <cfvo type="num" val="24"/>
        <cfvo type="max" val="0"/>
        <color rgb="FFFF7128"/>
        <color rgb="FF66FF33"/>
      </colorScale>
    </cfRule>
  </conditionalFormatting>
  <conditionalFormatting sqref="C158:C163">
    <cfRule type="cellIs" dxfId="548" priority="3092" stopIfTrue="1" operator="greaterThan">
      <formula>35</formula>
    </cfRule>
  </conditionalFormatting>
  <conditionalFormatting sqref="M158:M163">
    <cfRule type="cellIs" dxfId="547" priority="3091" stopIfTrue="1" operator="greaterThan">
      <formula>100</formula>
    </cfRule>
  </conditionalFormatting>
  <conditionalFormatting sqref="C133:C156">
    <cfRule type="cellIs" dxfId="546" priority="3090" operator="greaterThan">
      <formula>36</formula>
    </cfRule>
  </conditionalFormatting>
  <conditionalFormatting sqref="C133:C156">
    <cfRule type="cellIs" dxfId="545" priority="3089" operator="between">
      <formula>25</formula>
      <formula>0</formula>
    </cfRule>
  </conditionalFormatting>
  <conditionalFormatting sqref="C133:C156">
    <cfRule type="cellIs" dxfId="544" priority="3088" operator="lessThan">
      <formula>0</formula>
    </cfRule>
  </conditionalFormatting>
  <conditionalFormatting sqref="F194">
    <cfRule type="colorScale" priority="2997">
      <colorScale>
        <cfvo type="num" val="24"/>
        <cfvo type="max" val="0"/>
        <color rgb="FFFF7128"/>
        <color rgb="FF66FF33"/>
      </colorScale>
    </cfRule>
  </conditionalFormatting>
  <conditionalFormatting sqref="E194">
    <cfRule type="colorScale" priority="2996">
      <colorScale>
        <cfvo type="num" val="24"/>
        <cfvo type="max" val="0"/>
        <color rgb="FFFF7128"/>
        <color rgb="FF66FF33"/>
      </colorScale>
    </cfRule>
  </conditionalFormatting>
  <conditionalFormatting sqref="D194">
    <cfRule type="colorScale" priority="2995">
      <colorScale>
        <cfvo type="num" val="24"/>
        <cfvo type="max" val="0"/>
        <color rgb="FFFF7128"/>
        <color rgb="FF66FF33"/>
      </colorScale>
    </cfRule>
  </conditionalFormatting>
  <conditionalFormatting sqref="C194">
    <cfRule type="colorScale" priority="2994">
      <colorScale>
        <cfvo type="num" val="24"/>
        <cfvo type="max" val="0"/>
        <color rgb="FFFF7128"/>
        <color rgb="FF66FF33"/>
      </colorScale>
    </cfRule>
  </conditionalFormatting>
  <conditionalFormatting sqref="G194">
    <cfRule type="colorScale" priority="2993">
      <colorScale>
        <cfvo type="num" val="24"/>
        <cfvo type="max" val="0"/>
        <color rgb="FFFF7128"/>
        <color rgb="FF66FF33"/>
      </colorScale>
    </cfRule>
  </conditionalFormatting>
  <conditionalFormatting sqref="H194">
    <cfRule type="colorScale" priority="2992">
      <colorScale>
        <cfvo type="num" val="24"/>
        <cfvo type="max" val="0"/>
        <color rgb="FFFF7128"/>
        <color rgb="FF66FF33"/>
      </colorScale>
    </cfRule>
  </conditionalFormatting>
  <conditionalFormatting sqref="I194">
    <cfRule type="colorScale" priority="2991">
      <colorScale>
        <cfvo type="num" val="24"/>
        <cfvo type="max" val="0"/>
        <color rgb="FFFF7128"/>
        <color rgb="FF66FF33"/>
      </colorScale>
    </cfRule>
  </conditionalFormatting>
  <conditionalFormatting sqref="J194">
    <cfRule type="colorScale" priority="2987">
      <colorScale>
        <cfvo type="num" val="24"/>
        <cfvo type="max" val="0"/>
        <color rgb="FFFF7128"/>
        <color rgb="FF66FF33"/>
      </colorScale>
    </cfRule>
  </conditionalFormatting>
  <conditionalFormatting sqref="K194">
    <cfRule type="colorScale" priority="2986">
      <colorScale>
        <cfvo type="num" val="24"/>
        <cfvo type="max" val="0"/>
        <color rgb="FFFF7128"/>
        <color rgb="FF66FF33"/>
      </colorScale>
    </cfRule>
  </conditionalFormatting>
  <conditionalFormatting sqref="L194">
    <cfRule type="colorScale" priority="2985">
      <colorScale>
        <cfvo type="num" val="24"/>
        <cfvo type="max" val="0"/>
        <color rgb="FFFF7128"/>
        <color rgb="FF66FF33"/>
      </colorScale>
    </cfRule>
  </conditionalFormatting>
  <conditionalFormatting sqref="M194">
    <cfRule type="colorScale" priority="2984">
      <colorScale>
        <cfvo type="num" val="24"/>
        <cfvo type="max" val="0"/>
        <color rgb="FFFF7128"/>
        <color rgb="FF66FF33"/>
      </colorScale>
    </cfRule>
  </conditionalFormatting>
  <conditionalFormatting sqref="N194">
    <cfRule type="colorScale" priority="2983">
      <colorScale>
        <cfvo type="num" val="24"/>
        <cfvo type="max" val="0"/>
        <color rgb="FFFF7128"/>
        <color rgb="FF66FF33"/>
      </colorScale>
    </cfRule>
  </conditionalFormatting>
  <conditionalFormatting sqref="O194">
    <cfRule type="colorScale" priority="2982">
      <colorScale>
        <cfvo type="num" val="24"/>
        <cfvo type="max" val="0"/>
        <color rgb="FFFF7128"/>
        <color rgb="FF66FF33"/>
      </colorScale>
    </cfRule>
  </conditionalFormatting>
  <conditionalFormatting sqref="P194">
    <cfRule type="colorScale" priority="2981">
      <colorScale>
        <cfvo type="num" val="24"/>
        <cfvo type="max" val="0"/>
        <color rgb="FFFF7128"/>
        <color rgb="FF66FF33"/>
      </colorScale>
    </cfRule>
  </conditionalFormatting>
  <conditionalFormatting sqref="Q194">
    <cfRule type="colorScale" priority="2980">
      <colorScale>
        <cfvo type="num" val="24"/>
        <cfvo type="max" val="0"/>
        <color rgb="FFFF7128"/>
        <color rgb="FF66FF33"/>
      </colorScale>
    </cfRule>
  </conditionalFormatting>
  <conditionalFormatting sqref="R194">
    <cfRule type="colorScale" priority="2979">
      <colorScale>
        <cfvo type="num" val="24"/>
        <cfvo type="max" val="0"/>
        <color rgb="FFFF7128"/>
        <color rgb="FF66FF33"/>
      </colorScale>
    </cfRule>
  </conditionalFormatting>
  <conditionalFormatting sqref="C190:C195">
    <cfRule type="cellIs" dxfId="543" priority="2975" stopIfTrue="1" operator="greaterThan">
      <formula>35</formula>
    </cfRule>
  </conditionalFormatting>
  <conditionalFormatting sqref="M190:M195">
    <cfRule type="cellIs" dxfId="542" priority="2974" stopIfTrue="1" operator="greaterThan">
      <formula>100</formula>
    </cfRule>
  </conditionalFormatting>
  <conditionalFormatting sqref="R207:R220">
    <cfRule type="cellIs" dxfId="541" priority="2918" operator="greaterThan">
      <formula>0</formula>
    </cfRule>
  </conditionalFormatting>
  <conditionalFormatting sqref="E207:E220">
    <cfRule type="cellIs" dxfId="540" priority="2900" operator="greaterThan">
      <formula>1</formula>
    </cfRule>
    <cfRule type="cellIs" dxfId="539" priority="2901" operator="lessThan">
      <formula>0</formula>
    </cfRule>
  </conditionalFormatting>
  <conditionalFormatting sqref="D207:D220">
    <cfRule type="cellIs" dxfId="538" priority="2899" operator="lessThan">
      <formula>0</formula>
    </cfRule>
  </conditionalFormatting>
  <conditionalFormatting sqref="I207:I220">
    <cfRule type="cellIs" dxfId="537" priority="2898" operator="lessThan">
      <formula>0</formula>
    </cfRule>
  </conditionalFormatting>
  <conditionalFormatting sqref="F207:F220">
    <cfRule type="cellIs" dxfId="536" priority="2897" operator="lessThan">
      <formula>0</formula>
    </cfRule>
  </conditionalFormatting>
  <conditionalFormatting sqref="G207:G220">
    <cfRule type="cellIs" dxfId="535" priority="2896" operator="lessThan">
      <formula>0</formula>
    </cfRule>
  </conditionalFormatting>
  <conditionalFormatting sqref="H207:H220">
    <cfRule type="cellIs" dxfId="534" priority="2895" operator="lessThan">
      <formula>0</formula>
    </cfRule>
  </conditionalFormatting>
  <conditionalFormatting sqref="F226">
    <cfRule type="colorScale" priority="2880">
      <colorScale>
        <cfvo type="num" val="24"/>
        <cfvo type="max" val="0"/>
        <color rgb="FFFF7128"/>
        <color rgb="FF66FF33"/>
      </colorScale>
    </cfRule>
  </conditionalFormatting>
  <conditionalFormatting sqref="E226">
    <cfRule type="colorScale" priority="2879">
      <colorScale>
        <cfvo type="num" val="24"/>
        <cfvo type="max" val="0"/>
        <color rgb="FFFF7128"/>
        <color rgb="FF66FF33"/>
      </colorScale>
    </cfRule>
  </conditionalFormatting>
  <conditionalFormatting sqref="D226">
    <cfRule type="colorScale" priority="2878">
      <colorScale>
        <cfvo type="num" val="24"/>
        <cfvo type="max" val="0"/>
        <color rgb="FFFF7128"/>
        <color rgb="FF66FF33"/>
      </colorScale>
    </cfRule>
  </conditionalFormatting>
  <conditionalFormatting sqref="C226">
    <cfRule type="colorScale" priority="2877">
      <colorScale>
        <cfvo type="num" val="24"/>
        <cfvo type="max" val="0"/>
        <color rgb="FFFF7128"/>
        <color rgb="FF66FF33"/>
      </colorScale>
    </cfRule>
  </conditionalFormatting>
  <conditionalFormatting sqref="G226">
    <cfRule type="colorScale" priority="2876">
      <colorScale>
        <cfvo type="num" val="24"/>
        <cfvo type="max" val="0"/>
        <color rgb="FFFF7128"/>
        <color rgb="FF66FF33"/>
      </colorScale>
    </cfRule>
  </conditionalFormatting>
  <conditionalFormatting sqref="H226">
    <cfRule type="colorScale" priority="2875">
      <colorScale>
        <cfvo type="num" val="24"/>
        <cfvo type="max" val="0"/>
        <color rgb="FFFF7128"/>
        <color rgb="FF66FF33"/>
      </colorScale>
    </cfRule>
  </conditionalFormatting>
  <conditionalFormatting sqref="I226">
    <cfRule type="colorScale" priority="2874">
      <colorScale>
        <cfvo type="num" val="24"/>
        <cfvo type="max" val="0"/>
        <color rgb="FFFF7128"/>
        <color rgb="FF66FF33"/>
      </colorScale>
    </cfRule>
  </conditionalFormatting>
  <conditionalFormatting sqref="J226">
    <cfRule type="colorScale" priority="2870">
      <colorScale>
        <cfvo type="num" val="24"/>
        <cfvo type="max" val="0"/>
        <color rgb="FFFF7128"/>
        <color rgb="FF66FF33"/>
      </colorScale>
    </cfRule>
  </conditionalFormatting>
  <conditionalFormatting sqref="K226">
    <cfRule type="colorScale" priority="2869">
      <colorScale>
        <cfvo type="num" val="24"/>
        <cfvo type="max" val="0"/>
        <color rgb="FFFF7128"/>
        <color rgb="FF66FF33"/>
      </colorScale>
    </cfRule>
  </conditionalFormatting>
  <conditionalFormatting sqref="L226">
    <cfRule type="colorScale" priority="2868">
      <colorScale>
        <cfvo type="num" val="24"/>
        <cfvo type="max" val="0"/>
        <color rgb="FFFF7128"/>
        <color rgb="FF66FF33"/>
      </colorScale>
    </cfRule>
  </conditionalFormatting>
  <conditionalFormatting sqref="M226">
    <cfRule type="colorScale" priority="2867">
      <colorScale>
        <cfvo type="num" val="24"/>
        <cfvo type="max" val="0"/>
        <color rgb="FFFF7128"/>
        <color rgb="FF66FF33"/>
      </colorScale>
    </cfRule>
  </conditionalFormatting>
  <conditionalFormatting sqref="N226">
    <cfRule type="colorScale" priority="2866">
      <colorScale>
        <cfvo type="num" val="24"/>
        <cfvo type="max" val="0"/>
        <color rgb="FFFF7128"/>
        <color rgb="FF66FF33"/>
      </colorScale>
    </cfRule>
  </conditionalFormatting>
  <conditionalFormatting sqref="O226">
    <cfRule type="colorScale" priority="2865">
      <colorScale>
        <cfvo type="num" val="24"/>
        <cfvo type="max" val="0"/>
        <color rgb="FFFF7128"/>
        <color rgb="FF66FF33"/>
      </colorScale>
    </cfRule>
  </conditionalFormatting>
  <conditionalFormatting sqref="P226">
    <cfRule type="colorScale" priority="2864">
      <colorScale>
        <cfvo type="num" val="24"/>
        <cfvo type="max" val="0"/>
        <color rgb="FFFF7128"/>
        <color rgb="FF66FF33"/>
      </colorScale>
    </cfRule>
  </conditionalFormatting>
  <conditionalFormatting sqref="Q226">
    <cfRule type="colorScale" priority="2863">
      <colorScale>
        <cfvo type="num" val="24"/>
        <cfvo type="max" val="0"/>
        <color rgb="FFFF7128"/>
        <color rgb="FF66FF33"/>
      </colorScale>
    </cfRule>
  </conditionalFormatting>
  <conditionalFormatting sqref="R226">
    <cfRule type="colorScale" priority="2862">
      <colorScale>
        <cfvo type="num" val="24"/>
        <cfvo type="max" val="0"/>
        <color rgb="FFFF7128"/>
        <color rgb="FF66FF33"/>
      </colorScale>
    </cfRule>
  </conditionalFormatting>
  <conditionalFormatting sqref="C222:C227">
    <cfRule type="cellIs" dxfId="533" priority="2858" stopIfTrue="1" operator="greaterThan">
      <formula>35</formula>
    </cfRule>
  </conditionalFormatting>
  <conditionalFormatting sqref="M222:M227">
    <cfRule type="cellIs" dxfId="532" priority="2857" stopIfTrue="1" operator="greaterThan">
      <formula>100</formula>
    </cfRule>
  </conditionalFormatting>
  <conditionalFormatting sqref="C207:C220">
    <cfRule type="cellIs" dxfId="531" priority="2856" operator="greaterThan">
      <formula>36</formula>
    </cfRule>
  </conditionalFormatting>
  <conditionalFormatting sqref="C207:C220">
    <cfRule type="cellIs" dxfId="530" priority="2855" operator="between">
      <formula>25</formula>
      <formula>0</formula>
    </cfRule>
  </conditionalFormatting>
  <conditionalFormatting sqref="C207:C220">
    <cfRule type="cellIs" dxfId="529" priority="2854" operator="lessThan">
      <formula>0</formula>
    </cfRule>
  </conditionalFormatting>
  <conditionalFormatting sqref="Q233:Q234 Q252">
    <cfRule type="cellIs" dxfId="528" priority="2853" operator="notBetween">
      <formula>0</formula>
      <formula>360</formula>
    </cfRule>
  </conditionalFormatting>
  <conditionalFormatting sqref="Q233">
    <cfRule type="cellIs" dxfId="527" priority="2844" operator="between">
      <formula>Q232-3</formula>
      <formula>Q232+3</formula>
    </cfRule>
    <cfRule type="cellIs" dxfId="526" priority="2845" operator="between">
      <formula>Q234-3</formula>
      <formula>Q234+3</formula>
    </cfRule>
  </conditionalFormatting>
  <conditionalFormatting sqref="Q234">
    <cfRule type="cellIs" dxfId="525" priority="2842" operator="between">
      <formula>Q233-3</formula>
      <formula>Q233+3</formula>
    </cfRule>
    <cfRule type="cellIs" dxfId="524" priority="2843" operator="between">
      <formula>Q235-3</formula>
      <formula>Q235+3</formula>
    </cfRule>
  </conditionalFormatting>
  <conditionalFormatting sqref="Q252">
    <cfRule type="cellIs" dxfId="523" priority="2806" operator="between">
      <formula>Q251-3</formula>
      <formula>Q251+3</formula>
    </cfRule>
    <cfRule type="cellIs" dxfId="522" priority="2807" operator="between">
      <formula>Q253-3</formula>
      <formula>Q253+3</formula>
    </cfRule>
  </conditionalFormatting>
  <conditionalFormatting sqref="P233:P234 P252 P240">
    <cfRule type="cellIs" dxfId="521" priority="2805" operator="between">
      <formula>0.5</formula>
      <formula>0.01</formula>
    </cfRule>
  </conditionalFormatting>
  <conditionalFormatting sqref="P233:P234 P252 P240">
    <cfRule type="cellIs" dxfId="520" priority="2804" operator="lessThan">
      <formula>0.1</formula>
    </cfRule>
  </conditionalFormatting>
  <conditionalFormatting sqref="O233:O234 O252 O240">
    <cfRule type="cellIs" dxfId="519" priority="2802" operator="greaterThan">
      <formula>1000</formula>
    </cfRule>
    <cfRule type="cellIs" dxfId="518" priority="2803" operator="lessThan">
      <formula>0</formula>
    </cfRule>
  </conditionalFormatting>
  <conditionalFormatting sqref="R229:R234 R240:R252">
    <cfRule type="cellIs" dxfId="517" priority="2801" operator="greaterThan">
      <formula>0</formula>
    </cfRule>
  </conditionalFormatting>
  <conditionalFormatting sqref="N233:N234 N252 N240">
    <cfRule type="cellIs" dxfId="516" priority="2799" operator="between">
      <formula>1000</formula>
      <formula>901</formula>
    </cfRule>
    <cfRule type="cellIs" dxfId="515" priority="2800" operator="greaterThan">
      <formula>1026</formula>
    </cfRule>
  </conditionalFormatting>
  <conditionalFormatting sqref="N233:N234 N252 N240">
    <cfRule type="cellIs" dxfId="514" priority="2798" operator="lessThan">
      <formula>900</formula>
    </cfRule>
  </conditionalFormatting>
  <conditionalFormatting sqref="M233:M234 M252 M240">
    <cfRule type="cellIs" dxfId="513" priority="2795" operator="greaterThan">
      <formula>101</formula>
    </cfRule>
    <cfRule type="cellIs" dxfId="512" priority="2796" operator="between">
      <formula>100</formula>
      <formula>101</formula>
    </cfRule>
    <cfRule type="cellIs" dxfId="511" priority="2797" operator="between">
      <formula>99</formula>
      <formula>100</formula>
    </cfRule>
  </conditionalFormatting>
  <conditionalFormatting sqref="M233:M234 M252 M240">
    <cfRule type="cellIs" dxfId="510" priority="2794" operator="lessThan">
      <formula>20</formula>
    </cfRule>
  </conditionalFormatting>
  <conditionalFormatting sqref="M233:M234 M252 M240">
    <cfRule type="cellIs" dxfId="509" priority="2793" operator="lessThan">
      <formula>0</formula>
    </cfRule>
  </conditionalFormatting>
  <conditionalFormatting sqref="L233:L234 L252 L240">
    <cfRule type="cellIs" dxfId="508" priority="2791" operator="lessThan">
      <formula>0</formula>
    </cfRule>
    <cfRule type="cellIs" dxfId="507" priority="2792" operator="lessThan">
      <formula>15</formula>
    </cfRule>
  </conditionalFormatting>
  <conditionalFormatting sqref="L233:L234 L252 L240">
    <cfRule type="cellIs" dxfId="506" priority="2790" operator="greaterThan">
      <formula>40</formula>
    </cfRule>
  </conditionalFormatting>
  <conditionalFormatting sqref="E229:E239 E241:E252">
    <cfRule type="cellIs" dxfId="505" priority="2783" operator="greaterThan">
      <formula>1</formula>
    </cfRule>
    <cfRule type="cellIs" dxfId="504" priority="2784" operator="lessThan">
      <formula>0</formula>
    </cfRule>
  </conditionalFormatting>
  <conditionalFormatting sqref="D229:D252">
    <cfRule type="cellIs" dxfId="503" priority="2782" operator="lessThan">
      <formula>0</formula>
    </cfRule>
  </conditionalFormatting>
  <conditionalFormatting sqref="I229:I252">
    <cfRule type="cellIs" dxfId="502" priority="2781" operator="lessThan">
      <formula>0</formula>
    </cfRule>
  </conditionalFormatting>
  <conditionalFormatting sqref="F229:F230 F233:F252">
    <cfRule type="cellIs" dxfId="501" priority="2780" operator="lessThan">
      <formula>0</formula>
    </cfRule>
  </conditionalFormatting>
  <conditionalFormatting sqref="G229:G230 G233:G252">
    <cfRule type="cellIs" dxfId="500" priority="2779" operator="lessThan">
      <formula>0</formula>
    </cfRule>
  </conditionalFormatting>
  <conditionalFormatting sqref="H229:H230 H233:H252">
    <cfRule type="cellIs" dxfId="499" priority="2778" operator="lessThan">
      <formula>0</formula>
    </cfRule>
  </conditionalFormatting>
  <conditionalFormatting sqref="J233:J252">
    <cfRule type="cellIs" dxfId="498" priority="2774" operator="lessThan">
      <formula>0</formula>
    </cfRule>
    <cfRule type="cellIs" dxfId="497" priority="2775" operator="greaterThan">
      <formula>985</formula>
    </cfRule>
    <cfRule type="cellIs" dxfId="496" priority="2776" operator="equal">
      <formula>"="</formula>
    </cfRule>
  </conditionalFormatting>
  <conditionalFormatting sqref="J233:J252">
    <cfRule type="cellIs" dxfId="495" priority="2767" operator="between">
      <formula>150</formula>
      <formula>900</formula>
    </cfRule>
  </conditionalFormatting>
  <conditionalFormatting sqref="K233:K240 K252">
    <cfRule type="cellIs" dxfId="494" priority="2765" operator="greaterThan">
      <formula>$J233</formula>
    </cfRule>
    <cfRule type="cellIs" dxfId="493" priority="2770" operator="lessThan">
      <formula>0</formula>
    </cfRule>
    <cfRule type="cellIs" dxfId="492" priority="2771" operator="greaterThan">
      <formula>985</formula>
    </cfRule>
    <cfRule type="cellIs" dxfId="491" priority="2772" operator="equal">
      <formula>"="</formula>
    </cfRule>
  </conditionalFormatting>
  <conditionalFormatting sqref="K233:K240 K252">
    <cfRule type="cellIs" dxfId="490" priority="2769" operator="between">
      <formula>150</formula>
      <formula>900</formula>
    </cfRule>
  </conditionalFormatting>
  <conditionalFormatting sqref="K233:K240 K252">
    <cfRule type="cellIs" dxfId="489" priority="2768" operator="equal">
      <formula>$J233</formula>
    </cfRule>
  </conditionalFormatting>
  <conditionalFormatting sqref="J233:J252">
    <cfRule type="cellIs" dxfId="488" priority="2764" operator="lessThan">
      <formula>$K233</formula>
    </cfRule>
    <cfRule type="cellIs" dxfId="487" priority="2766" operator="equal">
      <formula>$K233</formula>
    </cfRule>
  </conditionalFormatting>
  <conditionalFormatting sqref="K233:K240 K252">
    <cfRule type="cellIs" dxfId="486" priority="2773" operator="equal">
      <formula>$K234</formula>
    </cfRule>
  </conditionalFormatting>
  <conditionalFormatting sqref="J233:J252">
    <cfRule type="cellIs" dxfId="485" priority="2777" operator="equal">
      <formula>$J234</formula>
    </cfRule>
  </conditionalFormatting>
  <conditionalFormatting sqref="F258">
    <cfRule type="colorScale" priority="2763">
      <colorScale>
        <cfvo type="num" val="24"/>
        <cfvo type="max" val="0"/>
        <color rgb="FFFF7128"/>
        <color rgb="FF66FF33"/>
      </colorScale>
    </cfRule>
  </conditionalFormatting>
  <conditionalFormatting sqref="E258">
    <cfRule type="colorScale" priority="2762">
      <colorScale>
        <cfvo type="num" val="24"/>
        <cfvo type="max" val="0"/>
        <color rgb="FFFF7128"/>
        <color rgb="FF66FF33"/>
      </colorScale>
    </cfRule>
  </conditionalFormatting>
  <conditionalFormatting sqref="D258">
    <cfRule type="colorScale" priority="2761">
      <colorScale>
        <cfvo type="num" val="24"/>
        <cfvo type="max" val="0"/>
        <color rgb="FFFF7128"/>
        <color rgb="FF66FF33"/>
      </colorScale>
    </cfRule>
  </conditionalFormatting>
  <conditionalFormatting sqref="C258">
    <cfRule type="colorScale" priority="2760">
      <colorScale>
        <cfvo type="num" val="24"/>
        <cfvo type="max" val="0"/>
        <color rgb="FFFF7128"/>
        <color rgb="FF66FF33"/>
      </colorScale>
    </cfRule>
  </conditionalFormatting>
  <conditionalFormatting sqref="G258">
    <cfRule type="colorScale" priority="2759">
      <colorScale>
        <cfvo type="num" val="24"/>
        <cfvo type="max" val="0"/>
        <color rgb="FFFF7128"/>
        <color rgb="FF66FF33"/>
      </colorScale>
    </cfRule>
  </conditionalFormatting>
  <conditionalFormatting sqref="H258">
    <cfRule type="colorScale" priority="2758">
      <colorScale>
        <cfvo type="num" val="24"/>
        <cfvo type="max" val="0"/>
        <color rgb="FFFF7128"/>
        <color rgb="FF66FF33"/>
      </colorScale>
    </cfRule>
  </conditionalFormatting>
  <conditionalFormatting sqref="I258">
    <cfRule type="colorScale" priority="2757">
      <colorScale>
        <cfvo type="num" val="24"/>
        <cfvo type="max" val="0"/>
        <color rgb="FFFF7128"/>
        <color rgb="FF66FF33"/>
      </colorScale>
    </cfRule>
  </conditionalFormatting>
  <conditionalFormatting sqref="J258">
    <cfRule type="colorScale" priority="2753">
      <colorScale>
        <cfvo type="num" val="24"/>
        <cfvo type="max" val="0"/>
        <color rgb="FFFF7128"/>
        <color rgb="FF66FF33"/>
      </colorScale>
    </cfRule>
  </conditionalFormatting>
  <conditionalFormatting sqref="K258">
    <cfRule type="colorScale" priority="2752">
      <colorScale>
        <cfvo type="num" val="24"/>
        <cfvo type="max" val="0"/>
        <color rgb="FFFF7128"/>
        <color rgb="FF66FF33"/>
      </colorScale>
    </cfRule>
  </conditionalFormatting>
  <conditionalFormatting sqref="L258">
    <cfRule type="colorScale" priority="2751">
      <colorScale>
        <cfvo type="num" val="24"/>
        <cfvo type="max" val="0"/>
        <color rgb="FFFF7128"/>
        <color rgb="FF66FF33"/>
      </colorScale>
    </cfRule>
  </conditionalFormatting>
  <conditionalFormatting sqref="M258">
    <cfRule type="colorScale" priority="2750">
      <colorScale>
        <cfvo type="num" val="24"/>
        <cfvo type="max" val="0"/>
        <color rgb="FFFF7128"/>
        <color rgb="FF66FF33"/>
      </colorScale>
    </cfRule>
  </conditionalFormatting>
  <conditionalFormatting sqref="N258">
    <cfRule type="colorScale" priority="2749">
      <colorScale>
        <cfvo type="num" val="24"/>
        <cfvo type="max" val="0"/>
        <color rgb="FFFF7128"/>
        <color rgb="FF66FF33"/>
      </colorScale>
    </cfRule>
  </conditionalFormatting>
  <conditionalFormatting sqref="O258">
    <cfRule type="colorScale" priority="2748">
      <colorScale>
        <cfvo type="num" val="24"/>
        <cfvo type="max" val="0"/>
        <color rgb="FFFF7128"/>
        <color rgb="FF66FF33"/>
      </colorScale>
    </cfRule>
  </conditionalFormatting>
  <conditionalFormatting sqref="P258">
    <cfRule type="colorScale" priority="2747">
      <colorScale>
        <cfvo type="num" val="24"/>
        <cfvo type="max" val="0"/>
        <color rgb="FFFF7128"/>
        <color rgb="FF66FF33"/>
      </colorScale>
    </cfRule>
  </conditionalFormatting>
  <conditionalFormatting sqref="Q258">
    <cfRule type="colorScale" priority="2746">
      <colorScale>
        <cfvo type="num" val="24"/>
        <cfvo type="max" val="0"/>
        <color rgb="FFFF7128"/>
        <color rgb="FF66FF33"/>
      </colorScale>
    </cfRule>
  </conditionalFormatting>
  <conditionalFormatting sqref="R258">
    <cfRule type="colorScale" priority="2745">
      <colorScale>
        <cfvo type="num" val="24"/>
        <cfvo type="max" val="0"/>
        <color rgb="FFFF7128"/>
        <color rgb="FF66FF33"/>
      </colorScale>
    </cfRule>
  </conditionalFormatting>
  <conditionalFormatting sqref="C254:C259">
    <cfRule type="cellIs" dxfId="484" priority="2741" stopIfTrue="1" operator="greaterThan">
      <formula>35</formula>
    </cfRule>
  </conditionalFormatting>
  <conditionalFormatting sqref="M254:M259">
    <cfRule type="cellIs" dxfId="483" priority="2740" stopIfTrue="1" operator="greaterThan">
      <formula>100</formula>
    </cfRule>
  </conditionalFormatting>
  <conditionalFormatting sqref="C229:C234 C239:C252">
    <cfRule type="cellIs" dxfId="482" priority="2739" operator="greaterThan">
      <formula>36</formula>
    </cfRule>
  </conditionalFormatting>
  <conditionalFormatting sqref="C229:C234 C239:C252">
    <cfRule type="cellIs" dxfId="481" priority="2738" operator="between">
      <formula>25</formula>
      <formula>0</formula>
    </cfRule>
  </conditionalFormatting>
  <conditionalFormatting sqref="C229:C234 C239:C252">
    <cfRule type="cellIs" dxfId="480" priority="2737" operator="lessThan">
      <formula>0</formula>
    </cfRule>
  </conditionalFormatting>
  <conditionalFormatting sqref="Q270:Q271 Q275:Q277">
    <cfRule type="cellIs" dxfId="479" priority="2736" operator="notBetween">
      <formula>0</formula>
      <formula>360</formula>
    </cfRule>
  </conditionalFormatting>
  <conditionalFormatting sqref="Q270">
    <cfRule type="cellIs" dxfId="478" priority="2717" operator="between">
      <formula>Q269-3</formula>
      <formula>Q269+3</formula>
    </cfRule>
    <cfRule type="cellIs" dxfId="477" priority="2718" operator="between">
      <formula>Q271-3</formula>
      <formula>Q271+3</formula>
    </cfRule>
  </conditionalFormatting>
  <conditionalFormatting sqref="Q271">
    <cfRule type="cellIs" dxfId="476" priority="2715" operator="between">
      <formula>Q270-3</formula>
      <formula>Q270+3</formula>
    </cfRule>
    <cfRule type="cellIs" dxfId="475" priority="2716" operator="between">
      <formula>Q272-3</formula>
      <formula>Q272+3</formula>
    </cfRule>
  </conditionalFormatting>
  <conditionalFormatting sqref="Q275">
    <cfRule type="cellIs" dxfId="474" priority="2707" operator="between">
      <formula>Q274-3</formula>
      <formula>Q274+3</formula>
    </cfRule>
    <cfRule type="cellIs" dxfId="473" priority="2708" operator="between">
      <formula>Q276-3</formula>
      <formula>Q276+3</formula>
    </cfRule>
  </conditionalFormatting>
  <conditionalFormatting sqref="Q276">
    <cfRule type="cellIs" dxfId="472" priority="2705" operator="between">
      <formula>Q275-3</formula>
      <formula>Q275+3</formula>
    </cfRule>
    <cfRule type="cellIs" dxfId="471" priority="2706" operator="between">
      <formula>Q277-3</formula>
      <formula>Q277+3</formula>
    </cfRule>
  </conditionalFormatting>
  <conditionalFormatting sqref="Q277">
    <cfRule type="cellIs" dxfId="470" priority="2703" operator="between">
      <formula>Q276-3</formula>
      <formula>Q276+3</formula>
    </cfRule>
    <cfRule type="cellIs" dxfId="469" priority="2704" operator="between">
      <formula>Q278-3</formula>
      <formula>Q278+3</formula>
    </cfRule>
  </conditionalFormatting>
  <conditionalFormatting sqref="P270:P271 P275:P277">
    <cfRule type="cellIs" dxfId="468" priority="2688" operator="between">
      <formula>0.5</formula>
      <formula>0.01</formula>
    </cfRule>
  </conditionalFormatting>
  <conditionalFormatting sqref="P270:P271 P275:P277">
    <cfRule type="cellIs" dxfId="467" priority="2687" operator="lessThan">
      <formula>0.1</formula>
    </cfRule>
  </conditionalFormatting>
  <conditionalFormatting sqref="O270:O271 O275:O277">
    <cfRule type="cellIs" dxfId="466" priority="2685" operator="greaterThan">
      <formula>1000</formula>
    </cfRule>
    <cfRule type="cellIs" dxfId="465" priority="2686" operator="lessThan">
      <formula>0</formula>
    </cfRule>
  </conditionalFormatting>
  <conditionalFormatting sqref="R270:R284">
    <cfRule type="cellIs" dxfId="464" priority="2684" operator="greaterThan">
      <formula>0</formula>
    </cfRule>
  </conditionalFormatting>
  <conditionalFormatting sqref="N270:N271 N275:N277">
    <cfRule type="cellIs" dxfId="463" priority="2682" operator="between">
      <formula>1000</formula>
      <formula>901</formula>
    </cfRule>
    <cfRule type="cellIs" dxfId="462" priority="2683" operator="greaterThan">
      <formula>1026</formula>
    </cfRule>
  </conditionalFormatting>
  <conditionalFormatting sqref="N270:N271 N275:N277">
    <cfRule type="cellIs" dxfId="461" priority="2681" operator="lessThan">
      <formula>900</formula>
    </cfRule>
  </conditionalFormatting>
  <conditionalFormatting sqref="M270:M271 M275:M277">
    <cfRule type="cellIs" dxfId="460" priority="2678" operator="greaterThan">
      <formula>101</formula>
    </cfRule>
    <cfRule type="cellIs" dxfId="459" priority="2679" operator="between">
      <formula>100</formula>
      <formula>101</formula>
    </cfRule>
    <cfRule type="cellIs" dxfId="458" priority="2680" operator="between">
      <formula>99</formula>
      <formula>100</formula>
    </cfRule>
  </conditionalFormatting>
  <conditionalFormatting sqref="M270:M271 M275:M277">
    <cfRule type="cellIs" dxfId="457" priority="2677" operator="lessThan">
      <formula>20</formula>
    </cfRule>
  </conditionalFormatting>
  <conditionalFormatting sqref="M270:M271 M275:M277">
    <cfRule type="cellIs" dxfId="456" priority="2676" operator="lessThan">
      <formula>0</formula>
    </cfRule>
  </conditionalFormatting>
  <conditionalFormatting sqref="L270:L271 L275:L277">
    <cfRule type="cellIs" dxfId="455" priority="2674" operator="lessThan">
      <formula>0</formula>
    </cfRule>
    <cfRule type="cellIs" dxfId="454" priority="2675" operator="lessThan">
      <formula>15</formula>
    </cfRule>
  </conditionalFormatting>
  <conditionalFormatting sqref="L270:L271 L275:L277">
    <cfRule type="cellIs" dxfId="453" priority="2673" operator="greaterThan">
      <formula>40</formula>
    </cfRule>
  </conditionalFormatting>
  <conditionalFormatting sqref="E270:E284">
    <cfRule type="cellIs" dxfId="452" priority="2666" operator="greaterThan">
      <formula>1</formula>
    </cfRule>
    <cfRule type="cellIs" dxfId="451" priority="2667" operator="lessThan">
      <formula>0</formula>
    </cfRule>
  </conditionalFormatting>
  <conditionalFormatting sqref="D270:D284">
    <cfRule type="cellIs" dxfId="450" priority="2665" operator="lessThan">
      <formula>0</formula>
    </cfRule>
  </conditionalFormatting>
  <conditionalFormatting sqref="I270:I284">
    <cfRule type="cellIs" dxfId="449" priority="2664" operator="lessThan">
      <formula>0</formula>
    </cfRule>
  </conditionalFormatting>
  <conditionalFormatting sqref="F270:F284">
    <cfRule type="cellIs" dxfId="448" priority="2663" operator="lessThan">
      <formula>0</formula>
    </cfRule>
  </conditionalFormatting>
  <conditionalFormatting sqref="G270:G284">
    <cfRule type="cellIs" dxfId="447" priority="2662" operator="lessThan">
      <formula>0</formula>
    </cfRule>
  </conditionalFormatting>
  <conditionalFormatting sqref="H270:H284">
    <cfRule type="cellIs" dxfId="446" priority="2661" operator="lessThan">
      <formula>0</formula>
    </cfRule>
  </conditionalFormatting>
  <conditionalFormatting sqref="J270:J277">
    <cfRule type="cellIs" dxfId="445" priority="2657" operator="lessThan">
      <formula>0</formula>
    </cfRule>
    <cfRule type="cellIs" dxfId="444" priority="2658" operator="greaterThan">
      <formula>985</formula>
    </cfRule>
    <cfRule type="cellIs" dxfId="443" priority="2659" operator="equal">
      <formula>"="</formula>
    </cfRule>
  </conditionalFormatting>
  <conditionalFormatting sqref="J270:J277">
    <cfRule type="cellIs" dxfId="442" priority="2650" operator="between">
      <formula>150</formula>
      <formula>900</formula>
    </cfRule>
  </conditionalFormatting>
  <conditionalFormatting sqref="K270:K271 K275:K277">
    <cfRule type="cellIs" dxfId="441" priority="2648" operator="greaterThan">
      <formula>$J270</formula>
    </cfRule>
    <cfRule type="cellIs" dxfId="440" priority="2653" operator="lessThan">
      <formula>0</formula>
    </cfRule>
    <cfRule type="cellIs" dxfId="439" priority="2654" operator="greaterThan">
      <formula>985</formula>
    </cfRule>
    <cfRule type="cellIs" dxfId="438" priority="2655" operator="equal">
      <formula>"="</formula>
    </cfRule>
  </conditionalFormatting>
  <conditionalFormatting sqref="K270:K271 K275:K277">
    <cfRule type="cellIs" dxfId="437" priority="2652" operator="between">
      <formula>150</formula>
      <formula>900</formula>
    </cfRule>
  </conditionalFormatting>
  <conditionalFormatting sqref="K270:K271 K275:K277">
    <cfRule type="cellIs" dxfId="436" priority="2651" operator="equal">
      <formula>$J270</formula>
    </cfRule>
  </conditionalFormatting>
  <conditionalFormatting sqref="J270:J277">
    <cfRule type="cellIs" dxfId="435" priority="2647" operator="lessThan">
      <formula>$K270</formula>
    </cfRule>
    <cfRule type="cellIs" dxfId="434" priority="2649" operator="equal">
      <formula>$K270</formula>
    </cfRule>
  </conditionalFormatting>
  <conditionalFormatting sqref="K270:K271 K275:K277">
    <cfRule type="cellIs" dxfId="433" priority="2656" operator="equal">
      <formula>$K271</formula>
    </cfRule>
  </conditionalFormatting>
  <conditionalFormatting sqref="J270:J277">
    <cfRule type="cellIs" dxfId="432" priority="2660" operator="equal">
      <formula>$J271</formula>
    </cfRule>
  </conditionalFormatting>
  <conditionalFormatting sqref="F290">
    <cfRule type="colorScale" priority="2646">
      <colorScale>
        <cfvo type="num" val="24"/>
        <cfvo type="max" val="0"/>
        <color rgb="FFFF7128"/>
        <color rgb="FF66FF33"/>
      </colorScale>
    </cfRule>
  </conditionalFormatting>
  <conditionalFormatting sqref="E290">
    <cfRule type="colorScale" priority="2645">
      <colorScale>
        <cfvo type="num" val="24"/>
        <cfvo type="max" val="0"/>
        <color rgb="FFFF7128"/>
        <color rgb="FF66FF33"/>
      </colorScale>
    </cfRule>
  </conditionalFormatting>
  <conditionalFormatting sqref="D290">
    <cfRule type="colorScale" priority="2644">
      <colorScale>
        <cfvo type="num" val="24"/>
        <cfvo type="max" val="0"/>
        <color rgb="FFFF7128"/>
        <color rgb="FF66FF33"/>
      </colorScale>
    </cfRule>
  </conditionalFormatting>
  <conditionalFormatting sqref="C290">
    <cfRule type="colorScale" priority="2643">
      <colorScale>
        <cfvo type="num" val="24"/>
        <cfvo type="max" val="0"/>
        <color rgb="FFFF7128"/>
        <color rgb="FF66FF33"/>
      </colorScale>
    </cfRule>
  </conditionalFormatting>
  <conditionalFormatting sqref="G290">
    <cfRule type="colorScale" priority="2642">
      <colorScale>
        <cfvo type="num" val="24"/>
        <cfvo type="max" val="0"/>
        <color rgb="FFFF7128"/>
        <color rgb="FF66FF33"/>
      </colorScale>
    </cfRule>
  </conditionalFormatting>
  <conditionalFormatting sqref="H290">
    <cfRule type="colorScale" priority="2641">
      <colorScale>
        <cfvo type="num" val="24"/>
        <cfvo type="max" val="0"/>
        <color rgb="FFFF7128"/>
        <color rgb="FF66FF33"/>
      </colorScale>
    </cfRule>
  </conditionalFormatting>
  <conditionalFormatting sqref="I290">
    <cfRule type="colorScale" priority="2640">
      <colorScale>
        <cfvo type="num" val="24"/>
        <cfvo type="max" val="0"/>
        <color rgb="FFFF7128"/>
        <color rgb="FF66FF33"/>
      </colorScale>
    </cfRule>
  </conditionalFormatting>
  <conditionalFormatting sqref="J290">
    <cfRule type="colorScale" priority="2636">
      <colorScale>
        <cfvo type="num" val="24"/>
        <cfvo type="max" val="0"/>
        <color rgb="FFFF7128"/>
        <color rgb="FF66FF33"/>
      </colorScale>
    </cfRule>
  </conditionalFormatting>
  <conditionalFormatting sqref="K290">
    <cfRule type="colorScale" priority="2635">
      <colorScale>
        <cfvo type="num" val="24"/>
        <cfvo type="max" val="0"/>
        <color rgb="FFFF7128"/>
        <color rgb="FF66FF33"/>
      </colorScale>
    </cfRule>
  </conditionalFormatting>
  <conditionalFormatting sqref="L290">
    <cfRule type="colorScale" priority="2634">
      <colorScale>
        <cfvo type="num" val="24"/>
        <cfvo type="max" val="0"/>
        <color rgb="FFFF7128"/>
        <color rgb="FF66FF33"/>
      </colorScale>
    </cfRule>
  </conditionalFormatting>
  <conditionalFormatting sqref="M290">
    <cfRule type="colorScale" priority="2633">
      <colorScale>
        <cfvo type="num" val="24"/>
        <cfvo type="max" val="0"/>
        <color rgb="FFFF7128"/>
        <color rgb="FF66FF33"/>
      </colorScale>
    </cfRule>
  </conditionalFormatting>
  <conditionalFormatting sqref="N290">
    <cfRule type="colorScale" priority="2632">
      <colorScale>
        <cfvo type="num" val="24"/>
        <cfvo type="max" val="0"/>
        <color rgb="FFFF7128"/>
        <color rgb="FF66FF33"/>
      </colorScale>
    </cfRule>
  </conditionalFormatting>
  <conditionalFormatting sqref="O290">
    <cfRule type="colorScale" priority="2631">
      <colorScale>
        <cfvo type="num" val="24"/>
        <cfvo type="max" val="0"/>
        <color rgb="FFFF7128"/>
        <color rgb="FF66FF33"/>
      </colorScale>
    </cfRule>
  </conditionalFormatting>
  <conditionalFormatting sqref="P290">
    <cfRule type="colorScale" priority="2630">
      <colorScale>
        <cfvo type="num" val="24"/>
        <cfvo type="max" val="0"/>
        <color rgb="FFFF7128"/>
        <color rgb="FF66FF33"/>
      </colorScale>
    </cfRule>
  </conditionalFormatting>
  <conditionalFormatting sqref="Q290">
    <cfRule type="colorScale" priority="2629">
      <colorScale>
        <cfvo type="num" val="24"/>
        <cfvo type="max" val="0"/>
        <color rgb="FFFF7128"/>
        <color rgb="FF66FF33"/>
      </colorScale>
    </cfRule>
  </conditionalFormatting>
  <conditionalFormatting sqref="R290">
    <cfRule type="colorScale" priority="2628">
      <colorScale>
        <cfvo type="num" val="24"/>
        <cfvo type="max" val="0"/>
        <color rgb="FFFF7128"/>
        <color rgb="FF66FF33"/>
      </colorScale>
    </cfRule>
  </conditionalFormatting>
  <conditionalFormatting sqref="C286:C291">
    <cfRule type="cellIs" dxfId="431" priority="2624" stopIfTrue="1" operator="greaterThan">
      <formula>35</formula>
    </cfRule>
  </conditionalFormatting>
  <conditionalFormatting sqref="M286:M291">
    <cfRule type="cellIs" dxfId="430" priority="2623" stopIfTrue="1" operator="greaterThan">
      <formula>100</formula>
    </cfRule>
  </conditionalFormatting>
  <conditionalFormatting sqref="C270:C284">
    <cfRule type="cellIs" dxfId="429" priority="2622" operator="greaterThan">
      <formula>36</formula>
    </cfRule>
  </conditionalFormatting>
  <conditionalFormatting sqref="C270:C284">
    <cfRule type="cellIs" dxfId="428" priority="2621" operator="between">
      <formula>25</formula>
      <formula>0</formula>
    </cfRule>
  </conditionalFormatting>
  <conditionalFormatting sqref="C270:C284">
    <cfRule type="cellIs" dxfId="427" priority="2620" operator="lessThan">
      <formula>0</formula>
    </cfRule>
  </conditionalFormatting>
  <conditionalFormatting sqref="F322">
    <cfRule type="colorScale" priority="2529">
      <colorScale>
        <cfvo type="num" val="24"/>
        <cfvo type="max" val="0"/>
        <color rgb="FFFF7128"/>
        <color rgb="FF66FF33"/>
      </colorScale>
    </cfRule>
  </conditionalFormatting>
  <conditionalFormatting sqref="E322">
    <cfRule type="colorScale" priority="2528">
      <colorScale>
        <cfvo type="num" val="24"/>
        <cfvo type="max" val="0"/>
        <color rgb="FFFF7128"/>
        <color rgb="FF66FF33"/>
      </colorScale>
    </cfRule>
  </conditionalFormatting>
  <conditionalFormatting sqref="D322">
    <cfRule type="colorScale" priority="2527">
      <colorScale>
        <cfvo type="num" val="24"/>
        <cfvo type="max" val="0"/>
        <color rgb="FFFF7128"/>
        <color rgb="FF66FF33"/>
      </colorScale>
    </cfRule>
  </conditionalFormatting>
  <conditionalFormatting sqref="C322">
    <cfRule type="colorScale" priority="2526">
      <colorScale>
        <cfvo type="num" val="24"/>
        <cfvo type="max" val="0"/>
        <color rgb="FFFF7128"/>
        <color rgb="FF66FF33"/>
      </colorScale>
    </cfRule>
  </conditionalFormatting>
  <conditionalFormatting sqref="G322">
    <cfRule type="colorScale" priority="2525">
      <colorScale>
        <cfvo type="num" val="24"/>
        <cfvo type="max" val="0"/>
        <color rgb="FFFF7128"/>
        <color rgb="FF66FF33"/>
      </colorScale>
    </cfRule>
  </conditionalFormatting>
  <conditionalFormatting sqref="H322">
    <cfRule type="colorScale" priority="2524">
      <colorScale>
        <cfvo type="num" val="24"/>
        <cfvo type="max" val="0"/>
        <color rgb="FFFF7128"/>
        <color rgb="FF66FF33"/>
      </colorScale>
    </cfRule>
  </conditionalFormatting>
  <conditionalFormatting sqref="I322">
    <cfRule type="colorScale" priority="2523">
      <colorScale>
        <cfvo type="num" val="24"/>
        <cfvo type="max" val="0"/>
        <color rgb="FFFF7128"/>
        <color rgb="FF66FF33"/>
      </colorScale>
    </cfRule>
  </conditionalFormatting>
  <conditionalFormatting sqref="J322">
    <cfRule type="colorScale" priority="2519">
      <colorScale>
        <cfvo type="num" val="24"/>
        <cfvo type="max" val="0"/>
        <color rgb="FFFF7128"/>
        <color rgb="FF66FF33"/>
      </colorScale>
    </cfRule>
  </conditionalFormatting>
  <conditionalFormatting sqref="K322">
    <cfRule type="colorScale" priority="2518">
      <colorScale>
        <cfvo type="num" val="24"/>
        <cfvo type="max" val="0"/>
        <color rgb="FFFF7128"/>
        <color rgb="FF66FF33"/>
      </colorScale>
    </cfRule>
  </conditionalFormatting>
  <conditionalFormatting sqref="L322">
    <cfRule type="colorScale" priority="2517">
      <colorScale>
        <cfvo type="num" val="24"/>
        <cfvo type="max" val="0"/>
        <color rgb="FFFF7128"/>
        <color rgb="FF66FF33"/>
      </colorScale>
    </cfRule>
  </conditionalFormatting>
  <conditionalFormatting sqref="M322">
    <cfRule type="colorScale" priority="2516">
      <colorScale>
        <cfvo type="num" val="24"/>
        <cfvo type="max" val="0"/>
        <color rgb="FFFF7128"/>
        <color rgb="FF66FF33"/>
      </colorScale>
    </cfRule>
  </conditionalFormatting>
  <conditionalFormatting sqref="N322">
    <cfRule type="colorScale" priority="2515">
      <colorScale>
        <cfvo type="num" val="24"/>
        <cfvo type="max" val="0"/>
        <color rgb="FFFF7128"/>
        <color rgb="FF66FF33"/>
      </colorScale>
    </cfRule>
  </conditionalFormatting>
  <conditionalFormatting sqref="O322">
    <cfRule type="colorScale" priority="2514">
      <colorScale>
        <cfvo type="num" val="24"/>
        <cfvo type="max" val="0"/>
        <color rgb="FFFF7128"/>
        <color rgb="FF66FF33"/>
      </colorScale>
    </cfRule>
  </conditionalFormatting>
  <conditionalFormatting sqref="P322">
    <cfRule type="colorScale" priority="2513">
      <colorScale>
        <cfvo type="num" val="24"/>
        <cfvo type="max" val="0"/>
        <color rgb="FFFF7128"/>
        <color rgb="FF66FF33"/>
      </colorScale>
    </cfRule>
  </conditionalFormatting>
  <conditionalFormatting sqref="Q322">
    <cfRule type="colorScale" priority="2512">
      <colorScale>
        <cfvo type="num" val="24"/>
        <cfvo type="max" val="0"/>
        <color rgb="FFFF7128"/>
        <color rgb="FF66FF33"/>
      </colorScale>
    </cfRule>
  </conditionalFormatting>
  <conditionalFormatting sqref="R322">
    <cfRule type="colorScale" priority="2511">
      <colorScale>
        <cfvo type="num" val="24"/>
        <cfvo type="max" val="0"/>
        <color rgb="FFFF7128"/>
        <color rgb="FF66FF33"/>
      </colorScale>
    </cfRule>
  </conditionalFormatting>
  <conditionalFormatting sqref="C318:C323">
    <cfRule type="cellIs" dxfId="426" priority="2507" stopIfTrue="1" operator="greaterThan">
      <formula>35</formula>
    </cfRule>
  </conditionalFormatting>
  <conditionalFormatting sqref="M318:M323">
    <cfRule type="cellIs" dxfId="425" priority="2506" stopIfTrue="1" operator="greaterThan">
      <formula>100</formula>
    </cfRule>
  </conditionalFormatting>
  <conditionalFormatting sqref="F354">
    <cfRule type="colorScale" priority="2412">
      <colorScale>
        <cfvo type="num" val="24"/>
        <cfvo type="max" val="0"/>
        <color rgb="FFFF7128"/>
        <color rgb="FF66FF33"/>
      </colorScale>
    </cfRule>
  </conditionalFormatting>
  <conditionalFormatting sqref="E354">
    <cfRule type="colorScale" priority="2411">
      <colorScale>
        <cfvo type="num" val="24"/>
        <cfvo type="max" val="0"/>
        <color rgb="FFFF7128"/>
        <color rgb="FF66FF33"/>
      </colorScale>
    </cfRule>
  </conditionalFormatting>
  <conditionalFormatting sqref="D354">
    <cfRule type="colorScale" priority="2410">
      <colorScale>
        <cfvo type="num" val="24"/>
        <cfvo type="max" val="0"/>
        <color rgb="FFFF7128"/>
        <color rgb="FF66FF33"/>
      </colorScale>
    </cfRule>
  </conditionalFormatting>
  <conditionalFormatting sqref="C354">
    <cfRule type="colorScale" priority="2409">
      <colorScale>
        <cfvo type="num" val="24"/>
        <cfvo type="max" val="0"/>
        <color rgb="FFFF7128"/>
        <color rgb="FF66FF33"/>
      </colorScale>
    </cfRule>
  </conditionalFormatting>
  <conditionalFormatting sqref="G354">
    <cfRule type="colorScale" priority="2408">
      <colorScale>
        <cfvo type="num" val="24"/>
        <cfvo type="max" val="0"/>
        <color rgb="FFFF7128"/>
        <color rgb="FF66FF33"/>
      </colorScale>
    </cfRule>
  </conditionalFormatting>
  <conditionalFormatting sqref="H354">
    <cfRule type="colorScale" priority="2407">
      <colorScale>
        <cfvo type="num" val="24"/>
        <cfvo type="max" val="0"/>
        <color rgb="FFFF7128"/>
        <color rgb="FF66FF33"/>
      </colorScale>
    </cfRule>
  </conditionalFormatting>
  <conditionalFormatting sqref="I354">
    <cfRule type="colorScale" priority="2406">
      <colorScale>
        <cfvo type="num" val="24"/>
        <cfvo type="max" val="0"/>
        <color rgb="FFFF7128"/>
        <color rgb="FF66FF33"/>
      </colorScale>
    </cfRule>
  </conditionalFormatting>
  <conditionalFormatting sqref="J354">
    <cfRule type="colorScale" priority="2402">
      <colorScale>
        <cfvo type="num" val="24"/>
        <cfvo type="max" val="0"/>
        <color rgb="FFFF7128"/>
        <color rgb="FF66FF33"/>
      </colorScale>
    </cfRule>
  </conditionalFormatting>
  <conditionalFormatting sqref="K354">
    <cfRule type="colorScale" priority="2401">
      <colorScale>
        <cfvo type="num" val="24"/>
        <cfvo type="max" val="0"/>
        <color rgb="FFFF7128"/>
        <color rgb="FF66FF33"/>
      </colorScale>
    </cfRule>
  </conditionalFormatting>
  <conditionalFormatting sqref="L354">
    <cfRule type="colorScale" priority="2400">
      <colorScale>
        <cfvo type="num" val="24"/>
        <cfvo type="max" val="0"/>
        <color rgb="FFFF7128"/>
        <color rgb="FF66FF33"/>
      </colorScale>
    </cfRule>
  </conditionalFormatting>
  <conditionalFormatting sqref="M354">
    <cfRule type="colorScale" priority="2399">
      <colorScale>
        <cfvo type="num" val="24"/>
        <cfvo type="max" val="0"/>
        <color rgb="FFFF7128"/>
        <color rgb="FF66FF33"/>
      </colorScale>
    </cfRule>
  </conditionalFormatting>
  <conditionalFormatting sqref="N354">
    <cfRule type="colorScale" priority="2398">
      <colorScale>
        <cfvo type="num" val="24"/>
        <cfvo type="max" val="0"/>
        <color rgb="FFFF7128"/>
        <color rgb="FF66FF33"/>
      </colorScale>
    </cfRule>
  </conditionalFormatting>
  <conditionalFormatting sqref="O354">
    <cfRule type="colorScale" priority="2397">
      <colorScale>
        <cfvo type="num" val="24"/>
        <cfvo type="max" val="0"/>
        <color rgb="FFFF7128"/>
        <color rgb="FF66FF33"/>
      </colorScale>
    </cfRule>
  </conditionalFormatting>
  <conditionalFormatting sqref="P354">
    <cfRule type="colorScale" priority="2396">
      <colorScale>
        <cfvo type="num" val="24"/>
        <cfvo type="max" val="0"/>
        <color rgb="FFFF7128"/>
        <color rgb="FF66FF33"/>
      </colorScale>
    </cfRule>
  </conditionalFormatting>
  <conditionalFormatting sqref="Q354">
    <cfRule type="colorScale" priority="2395">
      <colorScale>
        <cfvo type="num" val="24"/>
        <cfvo type="max" val="0"/>
        <color rgb="FFFF7128"/>
        <color rgb="FF66FF33"/>
      </colorScale>
    </cfRule>
  </conditionalFormatting>
  <conditionalFormatting sqref="R354">
    <cfRule type="colorScale" priority="2394">
      <colorScale>
        <cfvo type="num" val="24"/>
        <cfvo type="max" val="0"/>
        <color rgb="FFFF7128"/>
        <color rgb="FF66FF33"/>
      </colorScale>
    </cfRule>
  </conditionalFormatting>
  <conditionalFormatting sqref="C350:C355">
    <cfRule type="cellIs" dxfId="424" priority="2390" stopIfTrue="1" operator="greaterThan">
      <formula>35</formula>
    </cfRule>
  </conditionalFormatting>
  <conditionalFormatting sqref="M350:M355">
    <cfRule type="cellIs" dxfId="423" priority="2389" stopIfTrue="1" operator="greaterThan">
      <formula>100</formula>
    </cfRule>
  </conditionalFormatting>
  <conditionalFormatting sqref="F386">
    <cfRule type="colorScale" priority="2295">
      <colorScale>
        <cfvo type="num" val="24"/>
        <cfvo type="max" val="0"/>
        <color rgb="FFFF7128"/>
        <color rgb="FF66FF33"/>
      </colorScale>
    </cfRule>
  </conditionalFormatting>
  <conditionalFormatting sqref="E386">
    <cfRule type="colorScale" priority="2294">
      <colorScale>
        <cfvo type="num" val="24"/>
        <cfvo type="max" val="0"/>
        <color rgb="FFFF7128"/>
        <color rgb="FF66FF33"/>
      </colorScale>
    </cfRule>
  </conditionalFormatting>
  <conditionalFormatting sqref="D386">
    <cfRule type="colorScale" priority="2293">
      <colorScale>
        <cfvo type="num" val="24"/>
        <cfvo type="max" val="0"/>
        <color rgb="FFFF7128"/>
        <color rgb="FF66FF33"/>
      </colorScale>
    </cfRule>
  </conditionalFormatting>
  <conditionalFormatting sqref="C386">
    <cfRule type="colorScale" priority="2292">
      <colorScale>
        <cfvo type="num" val="24"/>
        <cfvo type="max" val="0"/>
        <color rgb="FFFF7128"/>
        <color rgb="FF66FF33"/>
      </colorScale>
    </cfRule>
  </conditionalFormatting>
  <conditionalFormatting sqref="G386">
    <cfRule type="colorScale" priority="2291">
      <colorScale>
        <cfvo type="num" val="24"/>
        <cfvo type="max" val="0"/>
        <color rgb="FFFF7128"/>
        <color rgb="FF66FF33"/>
      </colorScale>
    </cfRule>
  </conditionalFormatting>
  <conditionalFormatting sqref="H386">
    <cfRule type="colorScale" priority="2290">
      <colorScale>
        <cfvo type="num" val="24"/>
        <cfvo type="max" val="0"/>
        <color rgb="FFFF7128"/>
        <color rgb="FF66FF33"/>
      </colorScale>
    </cfRule>
  </conditionalFormatting>
  <conditionalFormatting sqref="I386">
    <cfRule type="colorScale" priority="2289">
      <colorScale>
        <cfvo type="num" val="24"/>
        <cfvo type="max" val="0"/>
        <color rgb="FFFF7128"/>
        <color rgb="FF66FF33"/>
      </colorScale>
    </cfRule>
  </conditionalFormatting>
  <conditionalFormatting sqref="J386">
    <cfRule type="colorScale" priority="2285">
      <colorScale>
        <cfvo type="num" val="24"/>
        <cfvo type="max" val="0"/>
        <color rgb="FFFF7128"/>
        <color rgb="FF66FF33"/>
      </colorScale>
    </cfRule>
  </conditionalFormatting>
  <conditionalFormatting sqref="K386">
    <cfRule type="colorScale" priority="2284">
      <colorScale>
        <cfvo type="num" val="24"/>
        <cfvo type="max" val="0"/>
        <color rgb="FFFF7128"/>
        <color rgb="FF66FF33"/>
      </colorScale>
    </cfRule>
  </conditionalFormatting>
  <conditionalFormatting sqref="L386">
    <cfRule type="colorScale" priority="2283">
      <colorScale>
        <cfvo type="num" val="24"/>
        <cfvo type="max" val="0"/>
        <color rgb="FFFF7128"/>
        <color rgb="FF66FF33"/>
      </colorScale>
    </cfRule>
  </conditionalFormatting>
  <conditionalFormatting sqref="M386">
    <cfRule type="colorScale" priority="2282">
      <colorScale>
        <cfvo type="num" val="24"/>
        <cfvo type="max" val="0"/>
        <color rgb="FFFF7128"/>
        <color rgb="FF66FF33"/>
      </colorScale>
    </cfRule>
  </conditionalFormatting>
  <conditionalFormatting sqref="N386">
    <cfRule type="colorScale" priority="2281">
      <colorScale>
        <cfvo type="num" val="24"/>
        <cfvo type="max" val="0"/>
        <color rgb="FFFF7128"/>
        <color rgb="FF66FF33"/>
      </colorScale>
    </cfRule>
  </conditionalFormatting>
  <conditionalFormatting sqref="O386">
    <cfRule type="colorScale" priority="2280">
      <colorScale>
        <cfvo type="num" val="24"/>
        <cfvo type="max" val="0"/>
        <color rgb="FFFF7128"/>
        <color rgb="FF66FF33"/>
      </colorScale>
    </cfRule>
  </conditionalFormatting>
  <conditionalFormatting sqref="P386">
    <cfRule type="colorScale" priority="2279">
      <colorScale>
        <cfvo type="num" val="24"/>
        <cfvo type="max" val="0"/>
        <color rgb="FFFF7128"/>
        <color rgb="FF66FF33"/>
      </colorScale>
    </cfRule>
  </conditionalFormatting>
  <conditionalFormatting sqref="Q386">
    <cfRule type="colorScale" priority="2278">
      <colorScale>
        <cfvo type="num" val="24"/>
        <cfvo type="max" val="0"/>
        <color rgb="FFFF7128"/>
        <color rgb="FF66FF33"/>
      </colorScale>
    </cfRule>
  </conditionalFormatting>
  <conditionalFormatting sqref="R386">
    <cfRule type="colorScale" priority="2277">
      <colorScale>
        <cfvo type="num" val="24"/>
        <cfvo type="max" val="0"/>
        <color rgb="FFFF7128"/>
        <color rgb="FF66FF33"/>
      </colorScale>
    </cfRule>
  </conditionalFormatting>
  <conditionalFormatting sqref="C382:C387">
    <cfRule type="cellIs" dxfId="422" priority="2273" stopIfTrue="1" operator="greaterThan">
      <formula>35</formula>
    </cfRule>
  </conditionalFormatting>
  <conditionalFormatting sqref="M382:M387">
    <cfRule type="cellIs" dxfId="421" priority="2272" stopIfTrue="1" operator="greaterThan">
      <formula>100</formula>
    </cfRule>
  </conditionalFormatting>
  <conditionalFormatting sqref="F418">
    <cfRule type="colorScale" priority="2178">
      <colorScale>
        <cfvo type="num" val="24"/>
        <cfvo type="max" val="0"/>
        <color rgb="FFFF7128"/>
        <color rgb="FF66FF33"/>
      </colorScale>
    </cfRule>
  </conditionalFormatting>
  <conditionalFormatting sqref="E418">
    <cfRule type="colorScale" priority="2177">
      <colorScale>
        <cfvo type="num" val="24"/>
        <cfvo type="max" val="0"/>
        <color rgb="FFFF7128"/>
        <color rgb="FF66FF33"/>
      </colorScale>
    </cfRule>
  </conditionalFormatting>
  <conditionalFormatting sqref="D418">
    <cfRule type="colorScale" priority="2176">
      <colorScale>
        <cfvo type="num" val="24"/>
        <cfvo type="max" val="0"/>
        <color rgb="FFFF7128"/>
        <color rgb="FF66FF33"/>
      </colorScale>
    </cfRule>
  </conditionalFormatting>
  <conditionalFormatting sqref="C418">
    <cfRule type="colorScale" priority="2175">
      <colorScale>
        <cfvo type="num" val="24"/>
        <cfvo type="max" val="0"/>
        <color rgb="FFFF7128"/>
        <color rgb="FF66FF33"/>
      </colorScale>
    </cfRule>
  </conditionalFormatting>
  <conditionalFormatting sqref="G418">
    <cfRule type="colorScale" priority="2174">
      <colorScale>
        <cfvo type="num" val="24"/>
        <cfvo type="max" val="0"/>
        <color rgb="FFFF7128"/>
        <color rgb="FF66FF33"/>
      </colorScale>
    </cfRule>
  </conditionalFormatting>
  <conditionalFormatting sqref="H418">
    <cfRule type="colorScale" priority="2173">
      <colorScale>
        <cfvo type="num" val="24"/>
        <cfvo type="max" val="0"/>
        <color rgb="FFFF7128"/>
        <color rgb="FF66FF33"/>
      </colorScale>
    </cfRule>
  </conditionalFormatting>
  <conditionalFormatting sqref="I418">
    <cfRule type="colorScale" priority="2172">
      <colorScale>
        <cfvo type="num" val="24"/>
        <cfvo type="max" val="0"/>
        <color rgb="FFFF7128"/>
        <color rgb="FF66FF33"/>
      </colorScale>
    </cfRule>
  </conditionalFormatting>
  <conditionalFormatting sqref="J418">
    <cfRule type="colorScale" priority="2168">
      <colorScale>
        <cfvo type="num" val="24"/>
        <cfvo type="max" val="0"/>
        <color rgb="FFFF7128"/>
        <color rgb="FF66FF33"/>
      </colorScale>
    </cfRule>
  </conditionalFormatting>
  <conditionalFormatting sqref="K418">
    <cfRule type="colorScale" priority="2167">
      <colorScale>
        <cfvo type="num" val="24"/>
        <cfvo type="max" val="0"/>
        <color rgb="FFFF7128"/>
        <color rgb="FF66FF33"/>
      </colorScale>
    </cfRule>
  </conditionalFormatting>
  <conditionalFormatting sqref="L418">
    <cfRule type="colorScale" priority="2166">
      <colorScale>
        <cfvo type="num" val="24"/>
        <cfvo type="max" val="0"/>
        <color rgb="FFFF7128"/>
        <color rgb="FF66FF33"/>
      </colorScale>
    </cfRule>
  </conditionalFormatting>
  <conditionalFormatting sqref="M418">
    <cfRule type="colorScale" priority="2165">
      <colorScale>
        <cfvo type="num" val="24"/>
        <cfvo type="max" val="0"/>
        <color rgb="FFFF7128"/>
        <color rgb="FF66FF33"/>
      </colorScale>
    </cfRule>
  </conditionalFormatting>
  <conditionalFormatting sqref="N418">
    <cfRule type="colorScale" priority="2164">
      <colorScale>
        <cfvo type="num" val="24"/>
        <cfvo type="max" val="0"/>
        <color rgb="FFFF7128"/>
        <color rgb="FF66FF33"/>
      </colorScale>
    </cfRule>
  </conditionalFormatting>
  <conditionalFormatting sqref="O418">
    <cfRule type="colorScale" priority="2163">
      <colorScale>
        <cfvo type="num" val="24"/>
        <cfvo type="max" val="0"/>
        <color rgb="FFFF7128"/>
        <color rgb="FF66FF33"/>
      </colorScale>
    </cfRule>
  </conditionalFormatting>
  <conditionalFormatting sqref="P418">
    <cfRule type="colorScale" priority="2162">
      <colorScale>
        <cfvo type="num" val="24"/>
        <cfvo type="max" val="0"/>
        <color rgb="FFFF7128"/>
        <color rgb="FF66FF33"/>
      </colorScale>
    </cfRule>
  </conditionalFormatting>
  <conditionalFormatting sqref="Q418">
    <cfRule type="colorScale" priority="2161">
      <colorScale>
        <cfvo type="num" val="24"/>
        <cfvo type="max" val="0"/>
        <color rgb="FFFF7128"/>
        <color rgb="FF66FF33"/>
      </colorScale>
    </cfRule>
  </conditionalFormatting>
  <conditionalFormatting sqref="R418">
    <cfRule type="colorScale" priority="2160">
      <colorScale>
        <cfvo type="num" val="24"/>
        <cfvo type="max" val="0"/>
        <color rgb="FFFF7128"/>
        <color rgb="FF66FF33"/>
      </colorScale>
    </cfRule>
  </conditionalFormatting>
  <conditionalFormatting sqref="C414:C419">
    <cfRule type="cellIs" dxfId="420" priority="2156" stopIfTrue="1" operator="greaterThan">
      <formula>35</formula>
    </cfRule>
  </conditionalFormatting>
  <conditionalFormatting sqref="M414:M419">
    <cfRule type="cellIs" dxfId="419" priority="2155" stopIfTrue="1" operator="greaterThan">
      <formula>100</formula>
    </cfRule>
  </conditionalFormatting>
  <conditionalFormatting sqref="F450">
    <cfRule type="colorScale" priority="2061">
      <colorScale>
        <cfvo type="num" val="24"/>
        <cfvo type="max" val="0"/>
        <color rgb="FFFF7128"/>
        <color rgb="FF66FF33"/>
      </colorScale>
    </cfRule>
  </conditionalFormatting>
  <conditionalFormatting sqref="E450">
    <cfRule type="colorScale" priority="2060">
      <colorScale>
        <cfvo type="num" val="24"/>
        <cfvo type="max" val="0"/>
        <color rgb="FFFF7128"/>
        <color rgb="FF66FF33"/>
      </colorScale>
    </cfRule>
  </conditionalFormatting>
  <conditionalFormatting sqref="D450">
    <cfRule type="colorScale" priority="2059">
      <colorScale>
        <cfvo type="num" val="24"/>
        <cfvo type="max" val="0"/>
        <color rgb="FFFF7128"/>
        <color rgb="FF66FF33"/>
      </colorScale>
    </cfRule>
  </conditionalFormatting>
  <conditionalFormatting sqref="C450">
    <cfRule type="colorScale" priority="2058">
      <colorScale>
        <cfvo type="num" val="24"/>
        <cfvo type="max" val="0"/>
        <color rgb="FFFF7128"/>
        <color rgb="FF66FF33"/>
      </colorScale>
    </cfRule>
  </conditionalFormatting>
  <conditionalFormatting sqref="G450">
    <cfRule type="colorScale" priority="2057">
      <colorScale>
        <cfvo type="num" val="24"/>
        <cfvo type="max" val="0"/>
        <color rgb="FFFF7128"/>
        <color rgb="FF66FF33"/>
      </colorScale>
    </cfRule>
  </conditionalFormatting>
  <conditionalFormatting sqref="H450">
    <cfRule type="colorScale" priority="2056">
      <colorScale>
        <cfvo type="num" val="24"/>
        <cfvo type="max" val="0"/>
        <color rgb="FFFF7128"/>
        <color rgb="FF66FF33"/>
      </colorScale>
    </cfRule>
  </conditionalFormatting>
  <conditionalFormatting sqref="I450">
    <cfRule type="colorScale" priority="2055">
      <colorScale>
        <cfvo type="num" val="24"/>
        <cfvo type="max" val="0"/>
        <color rgb="FFFF7128"/>
        <color rgb="FF66FF33"/>
      </colorScale>
    </cfRule>
  </conditionalFormatting>
  <conditionalFormatting sqref="J450">
    <cfRule type="colorScale" priority="2051">
      <colorScale>
        <cfvo type="num" val="24"/>
        <cfvo type="max" val="0"/>
        <color rgb="FFFF7128"/>
        <color rgb="FF66FF33"/>
      </colorScale>
    </cfRule>
  </conditionalFormatting>
  <conditionalFormatting sqref="K450">
    <cfRule type="colorScale" priority="2050">
      <colorScale>
        <cfvo type="num" val="24"/>
        <cfvo type="max" val="0"/>
        <color rgb="FFFF7128"/>
        <color rgb="FF66FF33"/>
      </colorScale>
    </cfRule>
  </conditionalFormatting>
  <conditionalFormatting sqref="L450">
    <cfRule type="colorScale" priority="2049">
      <colorScale>
        <cfvo type="num" val="24"/>
        <cfvo type="max" val="0"/>
        <color rgb="FFFF7128"/>
        <color rgb="FF66FF33"/>
      </colorScale>
    </cfRule>
  </conditionalFormatting>
  <conditionalFormatting sqref="M450">
    <cfRule type="colorScale" priority="2048">
      <colorScale>
        <cfvo type="num" val="24"/>
        <cfvo type="max" val="0"/>
        <color rgb="FFFF7128"/>
        <color rgb="FF66FF33"/>
      </colorScale>
    </cfRule>
  </conditionalFormatting>
  <conditionalFormatting sqref="N450">
    <cfRule type="colorScale" priority="2047">
      <colorScale>
        <cfvo type="num" val="24"/>
        <cfvo type="max" val="0"/>
        <color rgb="FFFF7128"/>
        <color rgb="FF66FF33"/>
      </colorScale>
    </cfRule>
  </conditionalFormatting>
  <conditionalFormatting sqref="O450">
    <cfRule type="colorScale" priority="2046">
      <colorScale>
        <cfvo type="num" val="24"/>
        <cfvo type="max" val="0"/>
        <color rgb="FFFF7128"/>
        <color rgb="FF66FF33"/>
      </colorScale>
    </cfRule>
  </conditionalFormatting>
  <conditionalFormatting sqref="P450">
    <cfRule type="colorScale" priority="2045">
      <colorScale>
        <cfvo type="num" val="24"/>
        <cfvo type="max" val="0"/>
        <color rgb="FFFF7128"/>
        <color rgb="FF66FF33"/>
      </colorScale>
    </cfRule>
  </conditionalFormatting>
  <conditionalFormatting sqref="Q450">
    <cfRule type="colorScale" priority="2044">
      <colorScale>
        <cfvo type="num" val="24"/>
        <cfvo type="max" val="0"/>
        <color rgb="FFFF7128"/>
        <color rgb="FF66FF33"/>
      </colorScale>
    </cfRule>
  </conditionalFormatting>
  <conditionalFormatting sqref="R450">
    <cfRule type="colorScale" priority="2043">
      <colorScale>
        <cfvo type="num" val="24"/>
        <cfvo type="max" val="0"/>
        <color rgb="FFFF7128"/>
        <color rgb="FF66FF33"/>
      </colorScale>
    </cfRule>
  </conditionalFormatting>
  <conditionalFormatting sqref="C446:C451">
    <cfRule type="cellIs" dxfId="418" priority="2039" stopIfTrue="1" operator="greaterThan">
      <formula>35</formula>
    </cfRule>
  </conditionalFormatting>
  <conditionalFormatting sqref="M446:M451">
    <cfRule type="cellIs" dxfId="417" priority="2038" stopIfTrue="1" operator="greaterThan">
      <formula>100</formula>
    </cfRule>
  </conditionalFormatting>
  <conditionalFormatting sqref="Q463:Q466 Q469">
    <cfRule type="cellIs" dxfId="416" priority="2034" operator="notBetween">
      <formula>0</formula>
      <formula>360</formula>
    </cfRule>
  </conditionalFormatting>
  <conditionalFormatting sqref="Q463">
    <cfRule type="cellIs" dxfId="415" priority="2013" operator="between">
      <formula>Q462-3</formula>
      <formula>Q462+3</formula>
    </cfRule>
    <cfRule type="cellIs" dxfId="414" priority="2014" operator="between">
      <formula>Q464-3</formula>
      <formula>Q464+3</formula>
    </cfRule>
  </conditionalFormatting>
  <conditionalFormatting sqref="Q464">
    <cfRule type="cellIs" dxfId="413" priority="2011" operator="between">
      <formula>Q463-3</formula>
      <formula>Q463+3</formula>
    </cfRule>
    <cfRule type="cellIs" dxfId="412" priority="2012" operator="between">
      <formula>Q465-3</formula>
      <formula>Q465+3</formula>
    </cfRule>
  </conditionalFormatting>
  <conditionalFormatting sqref="Q465">
    <cfRule type="cellIs" dxfId="411" priority="2009" operator="between">
      <formula>Q464-3</formula>
      <formula>Q464+3</formula>
    </cfRule>
    <cfRule type="cellIs" dxfId="410" priority="2010" operator="between">
      <formula>Q466-3</formula>
      <formula>Q466+3</formula>
    </cfRule>
  </conditionalFormatting>
  <conditionalFormatting sqref="Q466">
    <cfRule type="cellIs" dxfId="409" priority="2007" operator="between">
      <formula>Q465-3</formula>
      <formula>Q465+3</formula>
    </cfRule>
    <cfRule type="cellIs" dxfId="408" priority="2008" operator="between">
      <formula>Q467-3</formula>
      <formula>Q467+3</formula>
    </cfRule>
  </conditionalFormatting>
  <conditionalFormatting sqref="Q469">
    <cfRule type="cellIs" dxfId="407" priority="2001" operator="between">
      <formula>Q468-3</formula>
      <formula>Q468+3</formula>
    </cfRule>
    <cfRule type="cellIs" dxfId="406" priority="2002" operator="between">
      <formula>Q470-3</formula>
      <formula>Q470+3</formula>
    </cfRule>
  </conditionalFormatting>
  <conditionalFormatting sqref="P463:P466 P469">
    <cfRule type="cellIs" dxfId="405" priority="1986" operator="between">
      <formula>0.5</formula>
      <formula>0.01</formula>
    </cfRule>
  </conditionalFormatting>
  <conditionalFormatting sqref="P463:P466 P469">
    <cfRule type="cellIs" dxfId="404" priority="1985" operator="lessThan">
      <formula>0.1</formula>
    </cfRule>
  </conditionalFormatting>
  <conditionalFormatting sqref="O463:O466 O469">
    <cfRule type="cellIs" dxfId="403" priority="1983" operator="greaterThan">
      <formula>1000</formula>
    </cfRule>
    <cfRule type="cellIs" dxfId="402" priority="1984" operator="lessThan">
      <formula>0</formula>
    </cfRule>
  </conditionalFormatting>
  <conditionalFormatting sqref="R461:R469">
    <cfRule type="cellIs" dxfId="401" priority="1982" operator="greaterThan">
      <formula>0</formula>
    </cfRule>
  </conditionalFormatting>
  <conditionalFormatting sqref="N463:N466 N469">
    <cfRule type="cellIs" dxfId="400" priority="1980" operator="between">
      <formula>1000</formula>
      <formula>901</formula>
    </cfRule>
    <cfRule type="cellIs" dxfId="399" priority="1981" operator="greaterThan">
      <formula>1026</formula>
    </cfRule>
  </conditionalFormatting>
  <conditionalFormatting sqref="N463:N466 N469">
    <cfRule type="cellIs" dxfId="398" priority="1979" operator="lessThan">
      <formula>900</formula>
    </cfRule>
  </conditionalFormatting>
  <conditionalFormatting sqref="M463:M466 M469">
    <cfRule type="cellIs" dxfId="397" priority="1976" operator="greaterThan">
      <formula>101</formula>
    </cfRule>
    <cfRule type="cellIs" dxfId="396" priority="1977" operator="between">
      <formula>100</formula>
      <formula>101</formula>
    </cfRule>
    <cfRule type="cellIs" dxfId="395" priority="1978" operator="between">
      <formula>99</formula>
      <formula>100</formula>
    </cfRule>
  </conditionalFormatting>
  <conditionalFormatting sqref="M463:M466 M469">
    <cfRule type="cellIs" dxfId="394" priority="1975" operator="lessThan">
      <formula>20</formula>
    </cfRule>
  </conditionalFormatting>
  <conditionalFormatting sqref="M463:M466 M469">
    <cfRule type="cellIs" dxfId="393" priority="1974" operator="lessThan">
      <formula>0</formula>
    </cfRule>
  </conditionalFormatting>
  <conditionalFormatting sqref="L463:L466 L469">
    <cfRule type="cellIs" dxfId="392" priority="1972" operator="lessThan">
      <formula>0</formula>
    </cfRule>
    <cfRule type="cellIs" dxfId="391" priority="1973" operator="lessThan">
      <formula>15</formula>
    </cfRule>
  </conditionalFormatting>
  <conditionalFormatting sqref="L463:L466 L469">
    <cfRule type="cellIs" dxfId="390" priority="1971" operator="greaterThan">
      <formula>40</formula>
    </cfRule>
  </conditionalFormatting>
  <conditionalFormatting sqref="E453:E469">
    <cfRule type="cellIs" dxfId="389" priority="1964" operator="greaterThan">
      <formula>1</formula>
    </cfRule>
    <cfRule type="cellIs" dxfId="388" priority="1965" operator="lessThan">
      <formula>0</formula>
    </cfRule>
  </conditionalFormatting>
  <conditionalFormatting sqref="D453:D469">
    <cfRule type="cellIs" dxfId="387" priority="1963" operator="lessThan">
      <formula>0</formula>
    </cfRule>
  </conditionalFormatting>
  <conditionalFormatting sqref="I453:I469">
    <cfRule type="cellIs" dxfId="386" priority="1962" operator="lessThan">
      <formula>0</formula>
    </cfRule>
  </conditionalFormatting>
  <conditionalFormatting sqref="F453:F469">
    <cfRule type="cellIs" dxfId="385" priority="1961" operator="lessThan">
      <formula>0</formula>
    </cfRule>
  </conditionalFormatting>
  <conditionalFormatting sqref="G453:G469">
    <cfRule type="cellIs" dxfId="384" priority="1960" operator="lessThan">
      <formula>0</formula>
    </cfRule>
  </conditionalFormatting>
  <conditionalFormatting sqref="H453:H469">
    <cfRule type="cellIs" dxfId="383" priority="1959" operator="lessThan">
      <formula>0</formula>
    </cfRule>
  </conditionalFormatting>
  <conditionalFormatting sqref="J453:J469">
    <cfRule type="cellIs" dxfId="382" priority="1955" operator="lessThan">
      <formula>0</formula>
    </cfRule>
    <cfRule type="cellIs" dxfId="381" priority="1956" operator="greaterThan">
      <formula>985</formula>
    </cfRule>
    <cfRule type="cellIs" dxfId="380" priority="1957" operator="equal">
      <formula>"="</formula>
    </cfRule>
  </conditionalFormatting>
  <conditionalFormatting sqref="J453:J469">
    <cfRule type="cellIs" dxfId="379" priority="1948" operator="between">
      <formula>150</formula>
      <formula>900</formula>
    </cfRule>
  </conditionalFormatting>
  <conditionalFormatting sqref="K463:K464 K466 K469">
    <cfRule type="cellIs" dxfId="378" priority="1946" operator="greaterThan">
      <formula>$J463</formula>
    </cfRule>
    <cfRule type="cellIs" dxfId="377" priority="1951" operator="lessThan">
      <formula>0</formula>
    </cfRule>
    <cfRule type="cellIs" dxfId="376" priority="1952" operator="greaterThan">
      <formula>985</formula>
    </cfRule>
    <cfRule type="cellIs" dxfId="375" priority="1953" operator="equal">
      <formula>"="</formula>
    </cfRule>
  </conditionalFormatting>
  <conditionalFormatting sqref="K463:K464 K466 K469">
    <cfRule type="cellIs" dxfId="374" priority="1950" operator="between">
      <formula>150</formula>
      <formula>900</formula>
    </cfRule>
  </conditionalFormatting>
  <conditionalFormatting sqref="K463:K464 K466 K469">
    <cfRule type="cellIs" dxfId="373" priority="1949" operator="equal">
      <formula>$J463</formula>
    </cfRule>
  </conditionalFormatting>
  <conditionalFormatting sqref="J453:J469">
    <cfRule type="cellIs" dxfId="372" priority="1945" operator="lessThan">
      <formula>$K453</formula>
    </cfRule>
    <cfRule type="cellIs" dxfId="371" priority="1947" operator="equal">
      <formula>$K453</formula>
    </cfRule>
  </conditionalFormatting>
  <conditionalFormatting sqref="K463:K464 K466 K469">
    <cfRule type="cellIs" dxfId="370" priority="1954" operator="equal">
      <formula>$K464</formula>
    </cfRule>
  </conditionalFormatting>
  <conditionalFormatting sqref="J453:J469">
    <cfRule type="cellIs" dxfId="369" priority="1958" operator="equal">
      <formula>$J454</formula>
    </cfRule>
  </conditionalFormatting>
  <conditionalFormatting sqref="F482">
    <cfRule type="colorScale" priority="1944">
      <colorScale>
        <cfvo type="num" val="24"/>
        <cfvo type="max" val="0"/>
        <color rgb="FFFF7128"/>
        <color rgb="FF66FF33"/>
      </colorScale>
    </cfRule>
  </conditionalFormatting>
  <conditionalFormatting sqref="E482">
    <cfRule type="colorScale" priority="1943">
      <colorScale>
        <cfvo type="num" val="24"/>
        <cfvo type="max" val="0"/>
        <color rgb="FFFF7128"/>
        <color rgb="FF66FF33"/>
      </colorScale>
    </cfRule>
  </conditionalFormatting>
  <conditionalFormatting sqref="D482">
    <cfRule type="colorScale" priority="1942">
      <colorScale>
        <cfvo type="num" val="24"/>
        <cfvo type="max" val="0"/>
        <color rgb="FFFF7128"/>
        <color rgb="FF66FF33"/>
      </colorScale>
    </cfRule>
  </conditionalFormatting>
  <conditionalFormatting sqref="C482">
    <cfRule type="colorScale" priority="1941">
      <colorScale>
        <cfvo type="num" val="24"/>
        <cfvo type="max" val="0"/>
        <color rgb="FFFF7128"/>
        <color rgb="FF66FF33"/>
      </colorScale>
    </cfRule>
  </conditionalFormatting>
  <conditionalFormatting sqref="G482">
    <cfRule type="colorScale" priority="1940">
      <colorScale>
        <cfvo type="num" val="24"/>
        <cfvo type="max" val="0"/>
        <color rgb="FFFF7128"/>
        <color rgb="FF66FF33"/>
      </colorScale>
    </cfRule>
  </conditionalFormatting>
  <conditionalFormatting sqref="H482">
    <cfRule type="colorScale" priority="1939">
      <colorScale>
        <cfvo type="num" val="24"/>
        <cfvo type="max" val="0"/>
        <color rgb="FFFF7128"/>
        <color rgb="FF66FF33"/>
      </colorScale>
    </cfRule>
  </conditionalFormatting>
  <conditionalFormatting sqref="I482">
    <cfRule type="colorScale" priority="1938">
      <colorScale>
        <cfvo type="num" val="24"/>
        <cfvo type="max" val="0"/>
        <color rgb="FFFF7128"/>
        <color rgb="FF66FF33"/>
      </colorScale>
    </cfRule>
  </conditionalFormatting>
  <conditionalFormatting sqref="J482">
    <cfRule type="colorScale" priority="1934">
      <colorScale>
        <cfvo type="num" val="24"/>
        <cfvo type="max" val="0"/>
        <color rgb="FFFF7128"/>
        <color rgb="FF66FF33"/>
      </colorScale>
    </cfRule>
  </conditionalFormatting>
  <conditionalFormatting sqref="K482">
    <cfRule type="colorScale" priority="1933">
      <colorScale>
        <cfvo type="num" val="24"/>
        <cfvo type="max" val="0"/>
        <color rgb="FFFF7128"/>
        <color rgb="FF66FF33"/>
      </colorScale>
    </cfRule>
  </conditionalFormatting>
  <conditionalFormatting sqref="L482">
    <cfRule type="colorScale" priority="1932">
      <colorScale>
        <cfvo type="num" val="24"/>
        <cfvo type="max" val="0"/>
        <color rgb="FFFF7128"/>
        <color rgb="FF66FF33"/>
      </colorScale>
    </cfRule>
  </conditionalFormatting>
  <conditionalFormatting sqref="M482">
    <cfRule type="colorScale" priority="1931">
      <colorScale>
        <cfvo type="num" val="24"/>
        <cfvo type="max" val="0"/>
        <color rgb="FFFF7128"/>
        <color rgb="FF66FF33"/>
      </colorScale>
    </cfRule>
  </conditionalFormatting>
  <conditionalFormatting sqref="N482">
    <cfRule type="colorScale" priority="1930">
      <colorScale>
        <cfvo type="num" val="24"/>
        <cfvo type="max" val="0"/>
        <color rgb="FFFF7128"/>
        <color rgb="FF66FF33"/>
      </colorScale>
    </cfRule>
  </conditionalFormatting>
  <conditionalFormatting sqref="O482">
    <cfRule type="colorScale" priority="1929">
      <colorScale>
        <cfvo type="num" val="24"/>
        <cfvo type="max" val="0"/>
        <color rgb="FFFF7128"/>
        <color rgb="FF66FF33"/>
      </colorScale>
    </cfRule>
  </conditionalFormatting>
  <conditionalFormatting sqref="P482">
    <cfRule type="colorScale" priority="1928">
      <colorScale>
        <cfvo type="num" val="24"/>
        <cfvo type="max" val="0"/>
        <color rgb="FFFF7128"/>
        <color rgb="FF66FF33"/>
      </colorScale>
    </cfRule>
  </conditionalFormatting>
  <conditionalFormatting sqref="Q482">
    <cfRule type="colorScale" priority="1927">
      <colorScale>
        <cfvo type="num" val="24"/>
        <cfvo type="max" val="0"/>
        <color rgb="FFFF7128"/>
        <color rgb="FF66FF33"/>
      </colorScale>
    </cfRule>
  </conditionalFormatting>
  <conditionalFormatting sqref="R482">
    <cfRule type="colorScale" priority="1926">
      <colorScale>
        <cfvo type="num" val="24"/>
        <cfvo type="max" val="0"/>
        <color rgb="FFFF7128"/>
        <color rgb="FF66FF33"/>
      </colorScale>
    </cfRule>
  </conditionalFormatting>
  <conditionalFormatting sqref="C478:C483">
    <cfRule type="cellIs" dxfId="368" priority="1922" stopIfTrue="1" operator="greaterThan">
      <formula>35</formula>
    </cfRule>
  </conditionalFormatting>
  <conditionalFormatting sqref="M478:M483">
    <cfRule type="cellIs" dxfId="367" priority="1921" stopIfTrue="1" operator="greaterThan">
      <formula>100</formula>
    </cfRule>
  </conditionalFormatting>
  <conditionalFormatting sqref="C453:C469">
    <cfRule type="cellIs" dxfId="366" priority="1920" operator="greaterThan">
      <formula>36</formula>
    </cfRule>
  </conditionalFormatting>
  <conditionalFormatting sqref="C453:C469">
    <cfRule type="cellIs" dxfId="365" priority="1919" operator="between">
      <formula>25</formula>
      <formula>0</formula>
    </cfRule>
  </conditionalFormatting>
  <conditionalFormatting sqref="C453:C469">
    <cfRule type="cellIs" dxfId="364" priority="1918" operator="lessThan">
      <formula>0</formula>
    </cfRule>
  </conditionalFormatting>
  <conditionalFormatting sqref="R500:R508">
    <cfRule type="cellIs" dxfId="363" priority="1865" operator="greaterThan">
      <formula>0</formula>
    </cfRule>
  </conditionalFormatting>
  <conditionalFormatting sqref="E494:E508">
    <cfRule type="cellIs" dxfId="362" priority="1847" operator="greaterThan">
      <formula>1</formula>
    </cfRule>
    <cfRule type="cellIs" dxfId="361" priority="1848" operator="lessThan">
      <formula>0</formula>
    </cfRule>
  </conditionalFormatting>
  <conditionalFormatting sqref="D494:D508">
    <cfRule type="cellIs" dxfId="360" priority="1846" operator="lessThan">
      <formula>0</formula>
    </cfRule>
  </conditionalFormatting>
  <conditionalFormatting sqref="I494:I508">
    <cfRule type="cellIs" dxfId="359" priority="1845" operator="lessThan">
      <formula>0</formula>
    </cfRule>
  </conditionalFormatting>
  <conditionalFormatting sqref="F494:F508">
    <cfRule type="cellIs" dxfId="358" priority="1844" operator="lessThan">
      <formula>0</formula>
    </cfRule>
  </conditionalFormatting>
  <conditionalFormatting sqref="G494:G508">
    <cfRule type="cellIs" dxfId="357" priority="1843" operator="lessThan">
      <formula>0</formula>
    </cfRule>
  </conditionalFormatting>
  <conditionalFormatting sqref="H494:H508">
    <cfRule type="cellIs" dxfId="356" priority="1842" operator="lessThan">
      <formula>0</formula>
    </cfRule>
  </conditionalFormatting>
  <conditionalFormatting sqref="J494:J508">
    <cfRule type="cellIs" dxfId="355" priority="1838" operator="lessThan">
      <formula>0</formula>
    </cfRule>
    <cfRule type="cellIs" dxfId="354" priority="1839" operator="greaterThan">
      <formula>985</formula>
    </cfRule>
    <cfRule type="cellIs" dxfId="353" priority="1840" operator="equal">
      <formula>"="</formula>
    </cfRule>
  </conditionalFormatting>
  <conditionalFormatting sqref="J494:J508">
    <cfRule type="cellIs" dxfId="352" priority="1831" operator="between">
      <formula>150</formula>
      <formula>900</formula>
    </cfRule>
  </conditionalFormatting>
  <conditionalFormatting sqref="J494:J508">
    <cfRule type="cellIs" dxfId="351" priority="1828" operator="lessThan">
      <formula>$K494</formula>
    </cfRule>
    <cfRule type="cellIs" dxfId="350" priority="1830" operator="equal">
      <formula>$K494</formula>
    </cfRule>
  </conditionalFormatting>
  <conditionalFormatting sqref="J494:J508">
    <cfRule type="cellIs" dxfId="349" priority="1841" operator="equal">
      <formula>$J495</formula>
    </cfRule>
  </conditionalFormatting>
  <conditionalFormatting sqref="F514">
    <cfRule type="colorScale" priority="1827">
      <colorScale>
        <cfvo type="num" val="24"/>
        <cfvo type="max" val="0"/>
        <color rgb="FFFF7128"/>
        <color rgb="FF66FF33"/>
      </colorScale>
    </cfRule>
  </conditionalFormatting>
  <conditionalFormatting sqref="E514">
    <cfRule type="colorScale" priority="1826">
      <colorScale>
        <cfvo type="num" val="24"/>
        <cfvo type="max" val="0"/>
        <color rgb="FFFF7128"/>
        <color rgb="FF66FF33"/>
      </colorScale>
    </cfRule>
  </conditionalFormatting>
  <conditionalFormatting sqref="D514">
    <cfRule type="colorScale" priority="1825">
      <colorScale>
        <cfvo type="num" val="24"/>
        <cfvo type="max" val="0"/>
        <color rgb="FFFF7128"/>
        <color rgb="FF66FF33"/>
      </colorScale>
    </cfRule>
  </conditionalFormatting>
  <conditionalFormatting sqref="C514">
    <cfRule type="colorScale" priority="1824">
      <colorScale>
        <cfvo type="num" val="24"/>
        <cfvo type="max" val="0"/>
        <color rgb="FFFF7128"/>
        <color rgb="FF66FF33"/>
      </colorScale>
    </cfRule>
  </conditionalFormatting>
  <conditionalFormatting sqref="G514">
    <cfRule type="colorScale" priority="1823">
      <colorScale>
        <cfvo type="num" val="24"/>
        <cfvo type="max" val="0"/>
        <color rgb="FFFF7128"/>
        <color rgb="FF66FF33"/>
      </colorScale>
    </cfRule>
  </conditionalFormatting>
  <conditionalFormatting sqref="H514">
    <cfRule type="colorScale" priority="1822">
      <colorScale>
        <cfvo type="num" val="24"/>
        <cfvo type="max" val="0"/>
        <color rgb="FFFF7128"/>
        <color rgb="FF66FF33"/>
      </colorScale>
    </cfRule>
  </conditionalFormatting>
  <conditionalFormatting sqref="I514">
    <cfRule type="colorScale" priority="1821">
      <colorScale>
        <cfvo type="num" val="24"/>
        <cfvo type="max" val="0"/>
        <color rgb="FFFF7128"/>
        <color rgb="FF66FF33"/>
      </colorScale>
    </cfRule>
  </conditionalFormatting>
  <conditionalFormatting sqref="J514">
    <cfRule type="colorScale" priority="1817">
      <colorScale>
        <cfvo type="num" val="24"/>
        <cfvo type="max" val="0"/>
        <color rgb="FFFF7128"/>
        <color rgb="FF66FF33"/>
      </colorScale>
    </cfRule>
  </conditionalFormatting>
  <conditionalFormatting sqref="K514">
    <cfRule type="colorScale" priority="1816">
      <colorScale>
        <cfvo type="num" val="24"/>
        <cfvo type="max" val="0"/>
        <color rgb="FFFF7128"/>
        <color rgb="FF66FF33"/>
      </colorScale>
    </cfRule>
  </conditionalFormatting>
  <conditionalFormatting sqref="L514">
    <cfRule type="colorScale" priority="1815">
      <colorScale>
        <cfvo type="num" val="24"/>
        <cfvo type="max" val="0"/>
        <color rgb="FFFF7128"/>
        <color rgb="FF66FF33"/>
      </colorScale>
    </cfRule>
  </conditionalFormatting>
  <conditionalFormatting sqref="M514">
    <cfRule type="colorScale" priority="1814">
      <colorScale>
        <cfvo type="num" val="24"/>
        <cfvo type="max" val="0"/>
        <color rgb="FFFF7128"/>
        <color rgb="FF66FF33"/>
      </colorScale>
    </cfRule>
  </conditionalFormatting>
  <conditionalFormatting sqref="N514">
    <cfRule type="colorScale" priority="1813">
      <colorScale>
        <cfvo type="num" val="24"/>
        <cfvo type="max" val="0"/>
        <color rgb="FFFF7128"/>
        <color rgb="FF66FF33"/>
      </colorScale>
    </cfRule>
  </conditionalFormatting>
  <conditionalFormatting sqref="O514">
    <cfRule type="colorScale" priority="1812">
      <colorScale>
        <cfvo type="num" val="24"/>
        <cfvo type="max" val="0"/>
        <color rgb="FFFF7128"/>
        <color rgb="FF66FF33"/>
      </colorScale>
    </cfRule>
  </conditionalFormatting>
  <conditionalFormatting sqref="P514">
    <cfRule type="colorScale" priority="1811">
      <colorScale>
        <cfvo type="num" val="24"/>
        <cfvo type="max" val="0"/>
        <color rgb="FFFF7128"/>
        <color rgb="FF66FF33"/>
      </colorScale>
    </cfRule>
  </conditionalFormatting>
  <conditionalFormatting sqref="Q514">
    <cfRule type="colorScale" priority="1810">
      <colorScale>
        <cfvo type="num" val="24"/>
        <cfvo type="max" val="0"/>
        <color rgb="FFFF7128"/>
        <color rgb="FF66FF33"/>
      </colorScale>
    </cfRule>
  </conditionalFormatting>
  <conditionalFormatting sqref="R514">
    <cfRule type="colorScale" priority="1809">
      <colorScale>
        <cfvo type="num" val="24"/>
        <cfvo type="max" val="0"/>
        <color rgb="FFFF7128"/>
        <color rgb="FF66FF33"/>
      </colorScale>
    </cfRule>
  </conditionalFormatting>
  <conditionalFormatting sqref="C510:C515">
    <cfRule type="cellIs" dxfId="348" priority="1805" stopIfTrue="1" operator="greaterThan">
      <formula>35</formula>
    </cfRule>
  </conditionalFormatting>
  <conditionalFormatting sqref="M510:M515">
    <cfRule type="cellIs" dxfId="347" priority="1804" stopIfTrue="1" operator="greaterThan">
      <formula>100</formula>
    </cfRule>
  </conditionalFormatting>
  <conditionalFormatting sqref="C494:C508">
    <cfRule type="cellIs" dxfId="346" priority="1803" operator="greaterThan">
      <formula>36</formula>
    </cfRule>
  </conditionalFormatting>
  <conditionalFormatting sqref="C494:C508">
    <cfRule type="cellIs" dxfId="345" priority="1802" operator="between">
      <formula>25</formula>
      <formula>0</formula>
    </cfRule>
  </conditionalFormatting>
  <conditionalFormatting sqref="C494:C508">
    <cfRule type="cellIs" dxfId="344" priority="1801" operator="lessThan">
      <formula>0</formula>
    </cfRule>
  </conditionalFormatting>
  <conditionalFormatting sqref="Q517 Q522:Q524 Q531:Q533">
    <cfRule type="cellIs" dxfId="343" priority="1800" operator="notBetween">
      <formula>0</formula>
      <formula>360</formula>
    </cfRule>
  </conditionalFormatting>
  <conditionalFormatting sqref="Q517">
    <cfRule type="cellIs" dxfId="342" priority="1799" operator="between">
      <formula>$R518-3</formula>
      <formula>$R518+3</formula>
    </cfRule>
  </conditionalFormatting>
  <conditionalFormatting sqref="Q522">
    <cfRule type="cellIs" dxfId="341" priority="1789" operator="between">
      <formula>Q521-3</formula>
      <formula>Q521+3</formula>
    </cfRule>
    <cfRule type="cellIs" dxfId="340" priority="1790" operator="between">
      <formula>Q523-3</formula>
      <formula>Q523+3</formula>
    </cfRule>
  </conditionalFormatting>
  <conditionalFormatting sqref="Q523">
    <cfRule type="cellIs" dxfId="339" priority="1787" operator="between">
      <formula>Q522-3</formula>
      <formula>Q522+3</formula>
    </cfRule>
    <cfRule type="cellIs" dxfId="338" priority="1788" operator="between">
      <formula>Q524-3</formula>
      <formula>Q524+3</formula>
    </cfRule>
  </conditionalFormatting>
  <conditionalFormatting sqref="Q524">
    <cfRule type="cellIs" dxfId="337" priority="1785" operator="between">
      <formula>Q523-3</formula>
      <formula>Q523+3</formula>
    </cfRule>
    <cfRule type="cellIs" dxfId="336" priority="1786" operator="between">
      <formula>Q525-3</formula>
      <formula>Q525+3</formula>
    </cfRule>
  </conditionalFormatting>
  <conditionalFormatting sqref="Q531">
    <cfRule type="cellIs" dxfId="335" priority="1771" operator="between">
      <formula>Q530-3</formula>
      <formula>Q530+3</formula>
    </cfRule>
    <cfRule type="cellIs" dxfId="334" priority="1772" operator="between">
      <formula>Q532-3</formula>
      <formula>Q532+3</formula>
    </cfRule>
  </conditionalFormatting>
  <conditionalFormatting sqref="Q532">
    <cfRule type="cellIs" dxfId="333" priority="1769" operator="between">
      <formula>Q531-3</formula>
      <formula>Q531+3</formula>
    </cfRule>
    <cfRule type="cellIs" dxfId="332" priority="1770" operator="between">
      <formula>Q533-3</formula>
      <formula>Q533+3</formula>
    </cfRule>
  </conditionalFormatting>
  <conditionalFormatting sqref="Q533">
    <cfRule type="cellIs" dxfId="331" priority="1767" operator="between">
      <formula>Q532-3</formula>
      <formula>Q532+3</formula>
    </cfRule>
    <cfRule type="cellIs" dxfId="330" priority="1768" operator="between">
      <formula>Q534-3</formula>
      <formula>Q534+3</formula>
    </cfRule>
  </conditionalFormatting>
  <conditionalFormatting sqref="P517:P526 P531:P533">
    <cfRule type="cellIs" dxfId="329" priority="1752" operator="between">
      <formula>0.5</formula>
      <formula>0.01</formula>
    </cfRule>
  </conditionalFormatting>
  <conditionalFormatting sqref="P517:P526 P531:P533">
    <cfRule type="cellIs" dxfId="328" priority="1751" operator="lessThan">
      <formula>0.1</formula>
    </cfRule>
  </conditionalFormatting>
  <conditionalFormatting sqref="O517:O526 O531:O533">
    <cfRule type="cellIs" dxfId="327" priority="1749" operator="greaterThan">
      <formula>1000</formula>
    </cfRule>
    <cfRule type="cellIs" dxfId="326" priority="1750" operator="lessThan">
      <formula>0</formula>
    </cfRule>
  </conditionalFormatting>
  <conditionalFormatting sqref="R517:R526 R531:R533">
    <cfRule type="cellIs" dxfId="325" priority="1748" operator="greaterThan">
      <formula>0</formula>
    </cfRule>
  </conditionalFormatting>
  <conditionalFormatting sqref="N517:N526 N531:N533">
    <cfRule type="cellIs" dxfId="324" priority="1746" operator="between">
      <formula>1000</formula>
      <formula>901</formula>
    </cfRule>
    <cfRule type="cellIs" dxfId="323" priority="1747" operator="greaterThan">
      <formula>1026</formula>
    </cfRule>
  </conditionalFormatting>
  <conditionalFormatting sqref="N517:N526 N531:N533">
    <cfRule type="cellIs" dxfId="322" priority="1745" operator="lessThan">
      <formula>900</formula>
    </cfRule>
  </conditionalFormatting>
  <conditionalFormatting sqref="M517:M526 M531:M533">
    <cfRule type="cellIs" dxfId="321" priority="1742" operator="greaterThan">
      <formula>101</formula>
    </cfRule>
    <cfRule type="cellIs" dxfId="320" priority="1743" operator="between">
      <formula>100</formula>
      <formula>101</formula>
    </cfRule>
    <cfRule type="cellIs" dxfId="319" priority="1744" operator="between">
      <formula>99</formula>
      <formula>100</formula>
    </cfRule>
  </conditionalFormatting>
  <conditionalFormatting sqref="M517:M526 M531:M533">
    <cfRule type="cellIs" dxfId="318" priority="1741" operator="lessThan">
      <formula>20</formula>
    </cfRule>
  </conditionalFormatting>
  <conditionalFormatting sqref="M517:M526 M531:M533">
    <cfRule type="cellIs" dxfId="317" priority="1740" operator="lessThan">
      <formula>0</formula>
    </cfRule>
  </conditionalFormatting>
  <conditionalFormatting sqref="L517:L526 L531:L533">
    <cfRule type="cellIs" dxfId="316" priority="1738" operator="lessThan">
      <formula>0</formula>
    </cfRule>
    <cfRule type="cellIs" dxfId="315" priority="1739" operator="lessThan">
      <formula>15</formula>
    </cfRule>
  </conditionalFormatting>
  <conditionalFormatting sqref="L517:L526 L531:L533">
    <cfRule type="cellIs" dxfId="314" priority="1737" operator="greaterThan">
      <formula>40</formula>
    </cfRule>
  </conditionalFormatting>
  <conditionalFormatting sqref="E517:E526 E531:E533">
    <cfRule type="cellIs" dxfId="313" priority="1730" operator="greaterThan">
      <formula>1</formula>
    </cfRule>
    <cfRule type="cellIs" dxfId="312" priority="1731" operator="lessThan">
      <formula>0</formula>
    </cfRule>
  </conditionalFormatting>
  <conditionalFormatting sqref="D517:D526 D531:D533">
    <cfRule type="cellIs" dxfId="311" priority="1729" operator="lessThan">
      <formula>0</formula>
    </cfRule>
  </conditionalFormatting>
  <conditionalFormatting sqref="I517:I526 I531:I533">
    <cfRule type="cellIs" dxfId="310" priority="1728" operator="lessThan">
      <formula>0</formula>
    </cfRule>
  </conditionalFormatting>
  <conditionalFormatting sqref="F517:F526 F531:F533">
    <cfRule type="cellIs" dxfId="309" priority="1727" operator="lessThan">
      <formula>0</formula>
    </cfRule>
  </conditionalFormatting>
  <conditionalFormatting sqref="G517:G526 G531:G533">
    <cfRule type="cellIs" dxfId="308" priority="1726" operator="lessThan">
      <formula>0</formula>
    </cfRule>
  </conditionalFormatting>
  <conditionalFormatting sqref="H517:H526 H531:H533">
    <cfRule type="cellIs" dxfId="307" priority="1725" operator="lessThan">
      <formula>0</formula>
    </cfRule>
  </conditionalFormatting>
  <conditionalFormatting sqref="J517:J526 J531 J533">
    <cfRule type="cellIs" dxfId="306" priority="1721" operator="lessThan">
      <formula>0</formula>
    </cfRule>
    <cfRule type="cellIs" dxfId="305" priority="1722" operator="greaterThan">
      <formula>985</formula>
    </cfRule>
    <cfRule type="cellIs" dxfId="304" priority="1723" operator="equal">
      <formula>"="</formula>
    </cfRule>
  </conditionalFormatting>
  <conditionalFormatting sqref="J517:J526 J531 J533">
    <cfRule type="cellIs" dxfId="303" priority="1714" operator="between">
      <formula>150</formula>
      <formula>900</formula>
    </cfRule>
  </conditionalFormatting>
  <conditionalFormatting sqref="K517:K526 K531 K533">
    <cfRule type="cellIs" dxfId="302" priority="1712" operator="greaterThan">
      <formula>$J517</formula>
    </cfRule>
    <cfRule type="cellIs" dxfId="301" priority="1717" operator="lessThan">
      <formula>0</formula>
    </cfRule>
    <cfRule type="cellIs" dxfId="300" priority="1718" operator="greaterThan">
      <formula>985</formula>
    </cfRule>
    <cfRule type="cellIs" dxfId="299" priority="1719" operator="equal">
      <formula>"="</formula>
    </cfRule>
  </conditionalFormatting>
  <conditionalFormatting sqref="K517:K526 K531 K533">
    <cfRule type="cellIs" dxfId="298" priority="1716" operator="between">
      <formula>150</formula>
      <formula>900</formula>
    </cfRule>
  </conditionalFormatting>
  <conditionalFormatting sqref="K517:K526 K531 K533">
    <cfRule type="cellIs" dxfId="297" priority="1715" operator="equal">
      <formula>$J517</formula>
    </cfRule>
  </conditionalFormatting>
  <conditionalFormatting sqref="J517:J526 J531 J533">
    <cfRule type="cellIs" dxfId="296" priority="1711" operator="lessThan">
      <formula>$K517</formula>
    </cfRule>
    <cfRule type="cellIs" dxfId="295" priority="1713" operator="equal">
      <formula>$K517</formula>
    </cfRule>
  </conditionalFormatting>
  <conditionalFormatting sqref="K517:K526 K531 K533">
    <cfRule type="cellIs" dxfId="294" priority="1720" operator="equal">
      <formula>$K518</formula>
    </cfRule>
  </conditionalFormatting>
  <conditionalFormatting sqref="J517:J526 J531 J533">
    <cfRule type="cellIs" dxfId="293" priority="1724" operator="equal">
      <formula>$J518</formula>
    </cfRule>
  </conditionalFormatting>
  <conditionalFormatting sqref="F546">
    <cfRule type="colorScale" priority="1710">
      <colorScale>
        <cfvo type="num" val="24"/>
        <cfvo type="max" val="0"/>
        <color rgb="FFFF7128"/>
        <color rgb="FF66FF33"/>
      </colorScale>
    </cfRule>
  </conditionalFormatting>
  <conditionalFormatting sqref="E546">
    <cfRule type="colorScale" priority="1709">
      <colorScale>
        <cfvo type="num" val="24"/>
        <cfvo type="max" val="0"/>
        <color rgb="FFFF7128"/>
        <color rgb="FF66FF33"/>
      </colorScale>
    </cfRule>
  </conditionalFormatting>
  <conditionalFormatting sqref="D546">
    <cfRule type="colorScale" priority="1708">
      <colorScale>
        <cfvo type="num" val="24"/>
        <cfvo type="max" val="0"/>
        <color rgb="FFFF7128"/>
        <color rgb="FF66FF33"/>
      </colorScale>
    </cfRule>
  </conditionalFormatting>
  <conditionalFormatting sqref="C546">
    <cfRule type="colorScale" priority="1707">
      <colorScale>
        <cfvo type="num" val="24"/>
        <cfvo type="max" val="0"/>
        <color rgb="FFFF7128"/>
        <color rgb="FF66FF33"/>
      </colorScale>
    </cfRule>
  </conditionalFormatting>
  <conditionalFormatting sqref="G546">
    <cfRule type="colorScale" priority="1706">
      <colorScale>
        <cfvo type="num" val="24"/>
        <cfvo type="max" val="0"/>
        <color rgb="FFFF7128"/>
        <color rgb="FF66FF33"/>
      </colorScale>
    </cfRule>
  </conditionalFormatting>
  <conditionalFormatting sqref="H546">
    <cfRule type="colorScale" priority="1705">
      <colorScale>
        <cfvo type="num" val="24"/>
        <cfvo type="max" val="0"/>
        <color rgb="FFFF7128"/>
        <color rgb="FF66FF33"/>
      </colorScale>
    </cfRule>
  </conditionalFormatting>
  <conditionalFormatting sqref="I546">
    <cfRule type="colorScale" priority="1704">
      <colorScale>
        <cfvo type="num" val="24"/>
        <cfvo type="max" val="0"/>
        <color rgb="FFFF7128"/>
        <color rgb="FF66FF33"/>
      </colorScale>
    </cfRule>
  </conditionalFormatting>
  <conditionalFormatting sqref="J546">
    <cfRule type="colorScale" priority="1700">
      <colorScale>
        <cfvo type="num" val="24"/>
        <cfvo type="max" val="0"/>
        <color rgb="FFFF7128"/>
        <color rgb="FF66FF33"/>
      </colorScale>
    </cfRule>
  </conditionalFormatting>
  <conditionalFormatting sqref="K546">
    <cfRule type="colorScale" priority="1699">
      <colorScale>
        <cfvo type="num" val="24"/>
        <cfvo type="max" val="0"/>
        <color rgb="FFFF7128"/>
        <color rgb="FF66FF33"/>
      </colorScale>
    </cfRule>
  </conditionalFormatting>
  <conditionalFormatting sqref="L546">
    <cfRule type="colorScale" priority="1698">
      <colorScale>
        <cfvo type="num" val="24"/>
        <cfvo type="max" val="0"/>
        <color rgb="FFFF7128"/>
        <color rgb="FF66FF33"/>
      </colorScale>
    </cfRule>
  </conditionalFormatting>
  <conditionalFormatting sqref="M546">
    <cfRule type="colorScale" priority="1697">
      <colorScale>
        <cfvo type="num" val="24"/>
        <cfvo type="max" val="0"/>
        <color rgb="FFFF7128"/>
        <color rgb="FF66FF33"/>
      </colorScale>
    </cfRule>
  </conditionalFormatting>
  <conditionalFormatting sqref="N546">
    <cfRule type="colorScale" priority="1696">
      <colorScale>
        <cfvo type="num" val="24"/>
        <cfvo type="max" val="0"/>
        <color rgb="FFFF7128"/>
        <color rgb="FF66FF33"/>
      </colorScale>
    </cfRule>
  </conditionalFormatting>
  <conditionalFormatting sqref="O546">
    <cfRule type="colorScale" priority="1695">
      <colorScale>
        <cfvo type="num" val="24"/>
        <cfvo type="max" val="0"/>
        <color rgb="FFFF7128"/>
        <color rgb="FF66FF33"/>
      </colorScale>
    </cfRule>
  </conditionalFormatting>
  <conditionalFormatting sqref="P546">
    <cfRule type="colorScale" priority="1694">
      <colorScale>
        <cfvo type="num" val="24"/>
        <cfvo type="max" val="0"/>
        <color rgb="FFFF7128"/>
        <color rgb="FF66FF33"/>
      </colorScale>
    </cfRule>
  </conditionalFormatting>
  <conditionalFormatting sqref="Q546">
    <cfRule type="colorScale" priority="1693">
      <colorScale>
        <cfvo type="num" val="24"/>
        <cfvo type="max" val="0"/>
        <color rgb="FFFF7128"/>
        <color rgb="FF66FF33"/>
      </colorScale>
    </cfRule>
  </conditionalFormatting>
  <conditionalFormatting sqref="R546">
    <cfRule type="colorScale" priority="1692">
      <colorScale>
        <cfvo type="num" val="24"/>
        <cfvo type="max" val="0"/>
        <color rgb="FFFF7128"/>
        <color rgb="FF66FF33"/>
      </colorScale>
    </cfRule>
  </conditionalFormatting>
  <conditionalFormatting sqref="C542:C547">
    <cfRule type="cellIs" dxfId="292" priority="1688" stopIfTrue="1" operator="greaterThan">
      <formula>35</formula>
    </cfRule>
  </conditionalFormatting>
  <conditionalFormatting sqref="M542:M547">
    <cfRule type="cellIs" dxfId="291" priority="1687" stopIfTrue="1" operator="greaterThan">
      <formula>100</formula>
    </cfRule>
  </conditionalFormatting>
  <conditionalFormatting sqref="C517:C526 C531:C533">
    <cfRule type="cellIs" dxfId="290" priority="1686" operator="greaterThan">
      <formula>36</formula>
    </cfRule>
  </conditionalFormatting>
  <conditionalFormatting sqref="C517:C526 C531:C533">
    <cfRule type="cellIs" dxfId="289" priority="1685" operator="between">
      <formula>25</formula>
      <formula>0</formula>
    </cfRule>
  </conditionalFormatting>
  <conditionalFormatting sqref="C517:C526 C531:C533">
    <cfRule type="cellIs" dxfId="288" priority="1684" operator="lessThan">
      <formula>0</formula>
    </cfRule>
  </conditionalFormatting>
  <conditionalFormatting sqref="Q563">
    <cfRule type="cellIs" dxfId="287" priority="1683" operator="notBetween">
      <formula>0</formula>
      <formula>360</formula>
    </cfRule>
  </conditionalFormatting>
  <conditionalFormatting sqref="Q563">
    <cfRule type="cellIs" dxfId="286" priority="1654" operator="between">
      <formula>Q562-3</formula>
      <formula>Q562+3</formula>
    </cfRule>
    <cfRule type="cellIs" dxfId="285" priority="1655" operator="between">
      <formula>Q564-3</formula>
      <formula>Q564+3</formula>
    </cfRule>
  </conditionalFormatting>
  <conditionalFormatting sqref="P563">
    <cfRule type="cellIs" dxfId="284" priority="1635" operator="between">
      <formula>0.5</formula>
      <formula>0.01</formula>
    </cfRule>
  </conditionalFormatting>
  <conditionalFormatting sqref="P563">
    <cfRule type="cellIs" dxfId="283" priority="1634" operator="lessThan">
      <formula>0.1</formula>
    </cfRule>
  </conditionalFormatting>
  <conditionalFormatting sqref="O563">
    <cfRule type="cellIs" dxfId="282" priority="1632" operator="greaterThan">
      <formula>1000</formula>
    </cfRule>
    <cfRule type="cellIs" dxfId="281" priority="1633" operator="lessThan">
      <formula>0</formula>
    </cfRule>
  </conditionalFormatting>
  <conditionalFormatting sqref="R559:R572">
    <cfRule type="cellIs" dxfId="280" priority="1631" operator="greaterThan">
      <formula>0</formula>
    </cfRule>
  </conditionalFormatting>
  <conditionalFormatting sqref="N563">
    <cfRule type="cellIs" dxfId="279" priority="1629" operator="between">
      <formula>1000</formula>
      <formula>901</formula>
    </cfRule>
    <cfRule type="cellIs" dxfId="278" priority="1630" operator="greaterThan">
      <formula>1026</formula>
    </cfRule>
  </conditionalFormatting>
  <conditionalFormatting sqref="N563">
    <cfRule type="cellIs" dxfId="277" priority="1628" operator="lessThan">
      <formula>900</formula>
    </cfRule>
  </conditionalFormatting>
  <conditionalFormatting sqref="M563">
    <cfRule type="cellIs" dxfId="276" priority="1625" operator="greaterThan">
      <formula>101</formula>
    </cfRule>
    <cfRule type="cellIs" dxfId="275" priority="1626" operator="between">
      <formula>100</formula>
      <formula>101</formula>
    </cfRule>
    <cfRule type="cellIs" dxfId="274" priority="1627" operator="between">
      <formula>99</formula>
      <formula>100</formula>
    </cfRule>
  </conditionalFormatting>
  <conditionalFormatting sqref="M563">
    <cfRule type="cellIs" dxfId="273" priority="1624" operator="lessThan">
      <formula>20</formula>
    </cfRule>
  </conditionalFormatting>
  <conditionalFormatting sqref="M563">
    <cfRule type="cellIs" dxfId="272" priority="1623" operator="lessThan">
      <formula>0</formula>
    </cfRule>
  </conditionalFormatting>
  <conditionalFormatting sqref="L563">
    <cfRule type="cellIs" dxfId="271" priority="1621" operator="lessThan">
      <formula>0</formula>
    </cfRule>
    <cfRule type="cellIs" dxfId="270" priority="1622" operator="lessThan">
      <formula>15</formula>
    </cfRule>
  </conditionalFormatting>
  <conditionalFormatting sqref="L563">
    <cfRule type="cellIs" dxfId="269" priority="1620" operator="greaterThan">
      <formula>40</formula>
    </cfRule>
  </conditionalFormatting>
  <conditionalFormatting sqref="E559:E572">
    <cfRule type="cellIs" dxfId="268" priority="1613" operator="greaterThan">
      <formula>1</formula>
    </cfRule>
    <cfRule type="cellIs" dxfId="267" priority="1614" operator="lessThan">
      <formula>0</formula>
    </cfRule>
  </conditionalFormatting>
  <conditionalFormatting sqref="D559:D572">
    <cfRule type="cellIs" dxfId="266" priority="1612" operator="lessThan">
      <formula>0</formula>
    </cfRule>
  </conditionalFormatting>
  <conditionalFormatting sqref="I559:I572">
    <cfRule type="cellIs" dxfId="265" priority="1611" operator="lessThan">
      <formula>0</formula>
    </cfRule>
  </conditionalFormatting>
  <conditionalFormatting sqref="F559:F572">
    <cfRule type="cellIs" dxfId="264" priority="1610" operator="lessThan">
      <formula>0</formula>
    </cfRule>
  </conditionalFormatting>
  <conditionalFormatting sqref="G559:G572">
    <cfRule type="cellIs" dxfId="263" priority="1609" operator="lessThan">
      <formula>0</formula>
    </cfRule>
  </conditionalFormatting>
  <conditionalFormatting sqref="H559:H572">
    <cfRule type="cellIs" dxfId="262" priority="1608" operator="lessThan">
      <formula>0</formula>
    </cfRule>
  </conditionalFormatting>
  <conditionalFormatting sqref="J563">
    <cfRule type="cellIs" dxfId="261" priority="1604" operator="lessThan">
      <formula>0</formula>
    </cfRule>
    <cfRule type="cellIs" dxfId="260" priority="1605" operator="greaterThan">
      <formula>985</formula>
    </cfRule>
    <cfRule type="cellIs" dxfId="259" priority="1606" operator="equal">
      <formula>"="</formula>
    </cfRule>
  </conditionalFormatting>
  <conditionalFormatting sqref="J563">
    <cfRule type="cellIs" dxfId="258" priority="1597" operator="between">
      <formula>150</formula>
      <formula>900</formula>
    </cfRule>
  </conditionalFormatting>
  <conditionalFormatting sqref="J563">
    <cfRule type="cellIs" dxfId="257" priority="1594" operator="lessThan">
      <formula>$K563</formula>
    </cfRule>
    <cfRule type="cellIs" dxfId="256" priority="1596" operator="equal">
      <formula>$K563</formula>
    </cfRule>
  </conditionalFormatting>
  <conditionalFormatting sqref="J563">
    <cfRule type="cellIs" dxfId="255" priority="1607" operator="equal">
      <formula>$J564</formula>
    </cfRule>
  </conditionalFormatting>
  <conditionalFormatting sqref="F578">
    <cfRule type="colorScale" priority="1593">
      <colorScale>
        <cfvo type="num" val="24"/>
        <cfvo type="max" val="0"/>
        <color rgb="FFFF7128"/>
        <color rgb="FF66FF33"/>
      </colorScale>
    </cfRule>
  </conditionalFormatting>
  <conditionalFormatting sqref="E578">
    <cfRule type="colorScale" priority="1592">
      <colorScale>
        <cfvo type="num" val="24"/>
        <cfvo type="max" val="0"/>
        <color rgb="FFFF7128"/>
        <color rgb="FF66FF33"/>
      </colorScale>
    </cfRule>
  </conditionalFormatting>
  <conditionalFormatting sqref="D578">
    <cfRule type="colorScale" priority="1591">
      <colorScale>
        <cfvo type="num" val="24"/>
        <cfvo type="max" val="0"/>
        <color rgb="FFFF7128"/>
        <color rgb="FF66FF33"/>
      </colorScale>
    </cfRule>
  </conditionalFormatting>
  <conditionalFormatting sqref="C578">
    <cfRule type="colorScale" priority="1590">
      <colorScale>
        <cfvo type="num" val="24"/>
        <cfvo type="max" val="0"/>
        <color rgb="FFFF7128"/>
        <color rgb="FF66FF33"/>
      </colorScale>
    </cfRule>
  </conditionalFormatting>
  <conditionalFormatting sqref="G578">
    <cfRule type="colorScale" priority="1589">
      <colorScale>
        <cfvo type="num" val="24"/>
        <cfvo type="max" val="0"/>
        <color rgb="FFFF7128"/>
        <color rgb="FF66FF33"/>
      </colorScale>
    </cfRule>
  </conditionalFormatting>
  <conditionalFormatting sqref="H578">
    <cfRule type="colorScale" priority="1588">
      <colorScale>
        <cfvo type="num" val="24"/>
        <cfvo type="max" val="0"/>
        <color rgb="FFFF7128"/>
        <color rgb="FF66FF33"/>
      </colorScale>
    </cfRule>
  </conditionalFormatting>
  <conditionalFormatting sqref="I578">
    <cfRule type="colorScale" priority="1587">
      <colorScale>
        <cfvo type="num" val="24"/>
        <cfvo type="max" val="0"/>
        <color rgb="FFFF7128"/>
        <color rgb="FF66FF33"/>
      </colorScale>
    </cfRule>
  </conditionalFormatting>
  <conditionalFormatting sqref="J578">
    <cfRule type="colorScale" priority="1583">
      <colorScale>
        <cfvo type="num" val="24"/>
        <cfvo type="max" val="0"/>
        <color rgb="FFFF7128"/>
        <color rgb="FF66FF33"/>
      </colorScale>
    </cfRule>
  </conditionalFormatting>
  <conditionalFormatting sqref="K578">
    <cfRule type="colorScale" priority="1582">
      <colorScale>
        <cfvo type="num" val="24"/>
        <cfvo type="max" val="0"/>
        <color rgb="FFFF7128"/>
        <color rgb="FF66FF33"/>
      </colorScale>
    </cfRule>
  </conditionalFormatting>
  <conditionalFormatting sqref="L578">
    <cfRule type="colorScale" priority="1581">
      <colorScale>
        <cfvo type="num" val="24"/>
        <cfvo type="max" val="0"/>
        <color rgb="FFFF7128"/>
        <color rgb="FF66FF33"/>
      </colorScale>
    </cfRule>
  </conditionalFormatting>
  <conditionalFormatting sqref="M578">
    <cfRule type="colorScale" priority="1580">
      <colorScale>
        <cfvo type="num" val="24"/>
        <cfvo type="max" val="0"/>
        <color rgb="FFFF7128"/>
        <color rgb="FF66FF33"/>
      </colorScale>
    </cfRule>
  </conditionalFormatting>
  <conditionalFormatting sqref="N578">
    <cfRule type="colorScale" priority="1579">
      <colorScale>
        <cfvo type="num" val="24"/>
        <cfvo type="max" val="0"/>
        <color rgb="FFFF7128"/>
        <color rgb="FF66FF33"/>
      </colorScale>
    </cfRule>
  </conditionalFormatting>
  <conditionalFormatting sqref="O578">
    <cfRule type="colorScale" priority="1578">
      <colorScale>
        <cfvo type="num" val="24"/>
        <cfvo type="max" val="0"/>
        <color rgb="FFFF7128"/>
        <color rgb="FF66FF33"/>
      </colorScale>
    </cfRule>
  </conditionalFormatting>
  <conditionalFormatting sqref="P578">
    <cfRule type="colorScale" priority="1577">
      <colorScale>
        <cfvo type="num" val="24"/>
        <cfvo type="max" val="0"/>
        <color rgb="FFFF7128"/>
        <color rgb="FF66FF33"/>
      </colorScale>
    </cfRule>
  </conditionalFormatting>
  <conditionalFormatting sqref="Q578">
    <cfRule type="colorScale" priority="1576">
      <colorScale>
        <cfvo type="num" val="24"/>
        <cfvo type="max" val="0"/>
        <color rgb="FFFF7128"/>
        <color rgb="FF66FF33"/>
      </colorScale>
    </cfRule>
  </conditionalFormatting>
  <conditionalFormatting sqref="R578">
    <cfRule type="colorScale" priority="1575">
      <colorScale>
        <cfvo type="num" val="24"/>
        <cfvo type="max" val="0"/>
        <color rgb="FFFF7128"/>
        <color rgb="FF66FF33"/>
      </colorScale>
    </cfRule>
  </conditionalFormatting>
  <conditionalFormatting sqref="C574:C579">
    <cfRule type="cellIs" dxfId="254" priority="1571" stopIfTrue="1" operator="greaterThan">
      <formula>35</formula>
    </cfRule>
  </conditionalFormatting>
  <conditionalFormatting sqref="M574:M579">
    <cfRule type="cellIs" dxfId="253" priority="1570" stopIfTrue="1" operator="greaterThan">
      <formula>100</formula>
    </cfRule>
  </conditionalFormatting>
  <conditionalFormatting sqref="C559:C572">
    <cfRule type="cellIs" dxfId="252" priority="1569" operator="greaterThan">
      <formula>36</formula>
    </cfRule>
  </conditionalFormatting>
  <conditionalFormatting sqref="C559:C572">
    <cfRule type="cellIs" dxfId="251" priority="1568" operator="between">
      <formula>25</formula>
      <formula>0</formula>
    </cfRule>
  </conditionalFormatting>
  <conditionalFormatting sqref="C559:C572">
    <cfRule type="cellIs" dxfId="250" priority="1567" operator="lessThan">
      <formula>0</formula>
    </cfRule>
  </conditionalFormatting>
  <conditionalFormatting sqref="D581:D604">
    <cfRule type="cellIs" dxfId="249" priority="1495" operator="lessThan">
      <formula>0</formula>
    </cfRule>
  </conditionalFormatting>
  <conditionalFormatting sqref="F610">
    <cfRule type="colorScale" priority="1476">
      <colorScale>
        <cfvo type="num" val="24"/>
        <cfvo type="max" val="0"/>
        <color rgb="FFFF7128"/>
        <color rgb="FF66FF33"/>
      </colorScale>
    </cfRule>
  </conditionalFormatting>
  <conditionalFormatting sqref="E610">
    <cfRule type="colorScale" priority="1475">
      <colorScale>
        <cfvo type="num" val="24"/>
        <cfvo type="max" val="0"/>
        <color rgb="FFFF7128"/>
        <color rgb="FF66FF33"/>
      </colorScale>
    </cfRule>
  </conditionalFormatting>
  <conditionalFormatting sqref="D610">
    <cfRule type="colorScale" priority="1474">
      <colorScale>
        <cfvo type="num" val="24"/>
        <cfvo type="max" val="0"/>
        <color rgb="FFFF7128"/>
        <color rgb="FF66FF33"/>
      </colorScale>
    </cfRule>
  </conditionalFormatting>
  <conditionalFormatting sqref="C610">
    <cfRule type="colorScale" priority="1473">
      <colorScale>
        <cfvo type="num" val="24"/>
        <cfvo type="max" val="0"/>
        <color rgb="FFFF7128"/>
        <color rgb="FF66FF33"/>
      </colorScale>
    </cfRule>
  </conditionalFormatting>
  <conditionalFormatting sqref="G610">
    <cfRule type="colorScale" priority="1472">
      <colorScale>
        <cfvo type="num" val="24"/>
        <cfvo type="max" val="0"/>
        <color rgb="FFFF7128"/>
        <color rgb="FF66FF33"/>
      </colorScale>
    </cfRule>
  </conditionalFormatting>
  <conditionalFormatting sqref="H610">
    <cfRule type="colorScale" priority="1471">
      <colorScale>
        <cfvo type="num" val="24"/>
        <cfvo type="max" val="0"/>
        <color rgb="FFFF7128"/>
        <color rgb="FF66FF33"/>
      </colorScale>
    </cfRule>
  </conditionalFormatting>
  <conditionalFormatting sqref="I610">
    <cfRule type="colorScale" priority="1470">
      <colorScale>
        <cfvo type="num" val="24"/>
        <cfvo type="max" val="0"/>
        <color rgb="FFFF7128"/>
        <color rgb="FF66FF33"/>
      </colorScale>
    </cfRule>
  </conditionalFormatting>
  <conditionalFormatting sqref="J610">
    <cfRule type="colorScale" priority="1466">
      <colorScale>
        <cfvo type="num" val="24"/>
        <cfvo type="max" val="0"/>
        <color rgb="FFFF7128"/>
        <color rgb="FF66FF33"/>
      </colorScale>
    </cfRule>
  </conditionalFormatting>
  <conditionalFormatting sqref="K610">
    <cfRule type="colorScale" priority="1465">
      <colorScale>
        <cfvo type="num" val="24"/>
        <cfvo type="max" val="0"/>
        <color rgb="FFFF7128"/>
        <color rgb="FF66FF33"/>
      </colorScale>
    </cfRule>
  </conditionalFormatting>
  <conditionalFormatting sqref="L610">
    <cfRule type="colorScale" priority="1464">
      <colorScale>
        <cfvo type="num" val="24"/>
        <cfvo type="max" val="0"/>
        <color rgb="FFFF7128"/>
        <color rgb="FF66FF33"/>
      </colorScale>
    </cfRule>
  </conditionalFormatting>
  <conditionalFormatting sqref="M610">
    <cfRule type="colorScale" priority="1463">
      <colorScale>
        <cfvo type="num" val="24"/>
        <cfvo type="max" val="0"/>
        <color rgb="FFFF7128"/>
        <color rgb="FF66FF33"/>
      </colorScale>
    </cfRule>
  </conditionalFormatting>
  <conditionalFormatting sqref="N610">
    <cfRule type="colorScale" priority="1462">
      <colorScale>
        <cfvo type="num" val="24"/>
        <cfvo type="max" val="0"/>
        <color rgb="FFFF7128"/>
        <color rgb="FF66FF33"/>
      </colorScale>
    </cfRule>
  </conditionalFormatting>
  <conditionalFormatting sqref="O610">
    <cfRule type="colorScale" priority="1461">
      <colorScale>
        <cfvo type="num" val="24"/>
        <cfvo type="max" val="0"/>
        <color rgb="FFFF7128"/>
        <color rgb="FF66FF33"/>
      </colorScale>
    </cfRule>
  </conditionalFormatting>
  <conditionalFormatting sqref="P610">
    <cfRule type="colorScale" priority="1460">
      <colorScale>
        <cfvo type="num" val="24"/>
        <cfvo type="max" val="0"/>
        <color rgb="FFFF7128"/>
        <color rgb="FF66FF33"/>
      </colorScale>
    </cfRule>
  </conditionalFormatting>
  <conditionalFormatting sqref="Q610">
    <cfRule type="colorScale" priority="1459">
      <colorScale>
        <cfvo type="num" val="24"/>
        <cfvo type="max" val="0"/>
        <color rgb="FFFF7128"/>
        <color rgb="FF66FF33"/>
      </colorScale>
    </cfRule>
  </conditionalFormatting>
  <conditionalFormatting sqref="R610">
    <cfRule type="colorScale" priority="1458">
      <colorScale>
        <cfvo type="num" val="24"/>
        <cfvo type="max" val="0"/>
        <color rgb="FFFF7128"/>
        <color rgb="FF66FF33"/>
      </colorScale>
    </cfRule>
  </conditionalFormatting>
  <conditionalFormatting sqref="C606:C611">
    <cfRule type="cellIs" dxfId="248" priority="1454" stopIfTrue="1" operator="greaterThan">
      <formula>35</formula>
    </cfRule>
  </conditionalFormatting>
  <conditionalFormatting sqref="M606:M611">
    <cfRule type="cellIs" dxfId="247" priority="1453" stopIfTrue="1" operator="greaterThan">
      <formula>100</formula>
    </cfRule>
  </conditionalFormatting>
  <conditionalFormatting sqref="C581:C604">
    <cfRule type="cellIs" dxfId="246" priority="1452" operator="greaterThan">
      <formula>36</formula>
    </cfRule>
  </conditionalFormatting>
  <conditionalFormatting sqref="C581:C604">
    <cfRule type="cellIs" dxfId="245" priority="1451" operator="between">
      <formula>25</formula>
      <formula>0</formula>
    </cfRule>
  </conditionalFormatting>
  <conditionalFormatting sqref="C581:C604">
    <cfRule type="cellIs" dxfId="244" priority="1450" operator="lessThan">
      <formula>0</formula>
    </cfRule>
  </conditionalFormatting>
  <conditionalFormatting sqref="Q636">
    <cfRule type="cellIs" dxfId="243" priority="1449" operator="notBetween">
      <formula>0</formula>
      <formula>360</formula>
    </cfRule>
  </conditionalFormatting>
  <conditionalFormatting sqref="Q636">
    <cfRule type="cellIs" dxfId="242" priority="1402" operator="between">
      <formula>Q635-3</formula>
      <formula>Q635+3</formula>
    </cfRule>
    <cfRule type="cellIs" dxfId="241" priority="1403" operator="between">
      <formula>Q637-3</formula>
      <formula>Q637+3</formula>
    </cfRule>
  </conditionalFormatting>
  <conditionalFormatting sqref="P636">
    <cfRule type="cellIs" dxfId="240" priority="1401" operator="between">
      <formula>0.5</formula>
      <formula>0.01</formula>
    </cfRule>
  </conditionalFormatting>
  <conditionalFormatting sqref="P636">
    <cfRule type="cellIs" dxfId="239" priority="1400" operator="lessThan">
      <formula>0.1</formula>
    </cfRule>
  </conditionalFormatting>
  <conditionalFormatting sqref="O636">
    <cfRule type="cellIs" dxfId="238" priority="1398" operator="greaterThan">
      <formula>1000</formula>
    </cfRule>
    <cfRule type="cellIs" dxfId="237" priority="1399" operator="lessThan">
      <formula>0</formula>
    </cfRule>
  </conditionalFormatting>
  <conditionalFormatting sqref="R613:R636">
    <cfRule type="cellIs" dxfId="236" priority="1397" operator="greaterThan">
      <formula>0</formula>
    </cfRule>
  </conditionalFormatting>
  <conditionalFormatting sqref="N636">
    <cfRule type="cellIs" dxfId="235" priority="1395" operator="between">
      <formula>1000</formula>
      <formula>901</formula>
    </cfRule>
    <cfRule type="cellIs" dxfId="234" priority="1396" operator="greaterThan">
      <formula>1026</formula>
    </cfRule>
  </conditionalFormatting>
  <conditionalFormatting sqref="N636">
    <cfRule type="cellIs" dxfId="233" priority="1394" operator="lessThan">
      <formula>900</formula>
    </cfRule>
  </conditionalFormatting>
  <conditionalFormatting sqref="M636">
    <cfRule type="cellIs" dxfId="232" priority="1391" operator="greaterThan">
      <formula>101</formula>
    </cfRule>
    <cfRule type="cellIs" dxfId="231" priority="1392" operator="between">
      <formula>100</formula>
      <formula>101</formula>
    </cfRule>
    <cfRule type="cellIs" dxfId="230" priority="1393" operator="between">
      <formula>99</formula>
      <formula>100</formula>
    </cfRule>
  </conditionalFormatting>
  <conditionalFormatting sqref="M636">
    <cfRule type="cellIs" dxfId="229" priority="1390" operator="lessThan">
      <formula>20</formula>
    </cfRule>
  </conditionalFormatting>
  <conditionalFormatting sqref="M636">
    <cfRule type="cellIs" dxfId="228" priority="1389" operator="lessThan">
      <formula>0</formula>
    </cfRule>
  </conditionalFormatting>
  <conditionalFormatting sqref="L636">
    <cfRule type="cellIs" dxfId="227" priority="1387" operator="lessThan">
      <formula>0</formula>
    </cfRule>
    <cfRule type="cellIs" dxfId="226" priority="1388" operator="lessThan">
      <formula>15</formula>
    </cfRule>
  </conditionalFormatting>
  <conditionalFormatting sqref="L636">
    <cfRule type="cellIs" dxfId="225" priority="1386" operator="greaterThan">
      <formula>40</formula>
    </cfRule>
  </conditionalFormatting>
  <conditionalFormatting sqref="E613:E636">
    <cfRule type="cellIs" dxfId="224" priority="1379" operator="greaterThan">
      <formula>1</formula>
    </cfRule>
    <cfRule type="cellIs" dxfId="223" priority="1380" operator="lessThan">
      <formula>0</formula>
    </cfRule>
  </conditionalFormatting>
  <conditionalFormatting sqref="D613:D636">
    <cfRule type="cellIs" dxfId="222" priority="1378" operator="lessThan">
      <formula>0</formula>
    </cfRule>
  </conditionalFormatting>
  <conditionalFormatting sqref="I613:I636">
    <cfRule type="cellIs" dxfId="221" priority="1377" operator="lessThan">
      <formula>0</formula>
    </cfRule>
  </conditionalFormatting>
  <conditionalFormatting sqref="F613:F636">
    <cfRule type="cellIs" dxfId="220" priority="1376" operator="lessThan">
      <formula>0</formula>
    </cfRule>
  </conditionalFormatting>
  <conditionalFormatting sqref="G613:G636">
    <cfRule type="cellIs" dxfId="219" priority="1375" operator="lessThan">
      <formula>0</formula>
    </cfRule>
  </conditionalFormatting>
  <conditionalFormatting sqref="H613:H636">
    <cfRule type="cellIs" dxfId="218" priority="1374" operator="lessThan">
      <formula>0</formula>
    </cfRule>
  </conditionalFormatting>
  <conditionalFormatting sqref="J636">
    <cfRule type="cellIs" dxfId="217" priority="1370" operator="lessThan">
      <formula>0</formula>
    </cfRule>
    <cfRule type="cellIs" dxfId="216" priority="1371" operator="greaterThan">
      <formula>985</formula>
    </cfRule>
    <cfRule type="cellIs" dxfId="215" priority="1372" operator="equal">
      <formula>"="</formula>
    </cfRule>
  </conditionalFormatting>
  <conditionalFormatting sqref="J636">
    <cfRule type="cellIs" dxfId="214" priority="1363" operator="between">
      <formula>150</formula>
      <formula>900</formula>
    </cfRule>
  </conditionalFormatting>
  <conditionalFormatting sqref="K636">
    <cfRule type="cellIs" dxfId="213" priority="1361" operator="greaterThan">
      <formula>$J636</formula>
    </cfRule>
    <cfRule type="cellIs" dxfId="212" priority="1366" operator="lessThan">
      <formula>0</formula>
    </cfRule>
    <cfRule type="cellIs" dxfId="211" priority="1367" operator="greaterThan">
      <formula>985</formula>
    </cfRule>
    <cfRule type="cellIs" dxfId="210" priority="1368" operator="equal">
      <formula>"="</formula>
    </cfRule>
  </conditionalFormatting>
  <conditionalFormatting sqref="K636">
    <cfRule type="cellIs" dxfId="209" priority="1365" operator="between">
      <formula>150</formula>
      <formula>900</formula>
    </cfRule>
  </conditionalFormatting>
  <conditionalFormatting sqref="K636">
    <cfRule type="cellIs" dxfId="208" priority="1364" operator="equal">
      <formula>$J636</formula>
    </cfRule>
  </conditionalFormatting>
  <conditionalFormatting sqref="J636">
    <cfRule type="cellIs" dxfId="207" priority="1360" operator="lessThan">
      <formula>$K636</formula>
    </cfRule>
    <cfRule type="cellIs" dxfId="206" priority="1362" operator="equal">
      <formula>$K636</formula>
    </cfRule>
  </conditionalFormatting>
  <conditionalFormatting sqref="K636">
    <cfRule type="cellIs" dxfId="205" priority="1369" operator="equal">
      <formula>$K637</formula>
    </cfRule>
  </conditionalFormatting>
  <conditionalFormatting sqref="J636">
    <cfRule type="cellIs" dxfId="204" priority="1373" operator="equal">
      <formula>$J637</formula>
    </cfRule>
  </conditionalFormatting>
  <conditionalFormatting sqref="F642">
    <cfRule type="colorScale" priority="1359">
      <colorScale>
        <cfvo type="num" val="24"/>
        <cfvo type="max" val="0"/>
        <color rgb="FFFF7128"/>
        <color rgb="FF66FF33"/>
      </colorScale>
    </cfRule>
  </conditionalFormatting>
  <conditionalFormatting sqref="E642">
    <cfRule type="colorScale" priority="1358">
      <colorScale>
        <cfvo type="num" val="24"/>
        <cfvo type="max" val="0"/>
        <color rgb="FFFF7128"/>
        <color rgb="FF66FF33"/>
      </colorScale>
    </cfRule>
  </conditionalFormatting>
  <conditionalFormatting sqref="D642">
    <cfRule type="colorScale" priority="1357">
      <colorScale>
        <cfvo type="num" val="24"/>
        <cfvo type="max" val="0"/>
        <color rgb="FFFF7128"/>
        <color rgb="FF66FF33"/>
      </colorScale>
    </cfRule>
  </conditionalFormatting>
  <conditionalFormatting sqref="C642">
    <cfRule type="colorScale" priority="1356">
      <colorScale>
        <cfvo type="num" val="24"/>
        <cfvo type="max" val="0"/>
        <color rgb="FFFF7128"/>
        <color rgb="FF66FF33"/>
      </colorScale>
    </cfRule>
  </conditionalFormatting>
  <conditionalFormatting sqref="G642">
    <cfRule type="colorScale" priority="1355">
      <colorScale>
        <cfvo type="num" val="24"/>
        <cfvo type="max" val="0"/>
        <color rgb="FFFF7128"/>
        <color rgb="FF66FF33"/>
      </colorScale>
    </cfRule>
  </conditionalFormatting>
  <conditionalFormatting sqref="H642">
    <cfRule type="colorScale" priority="1354">
      <colorScale>
        <cfvo type="num" val="24"/>
        <cfvo type="max" val="0"/>
        <color rgb="FFFF7128"/>
        <color rgb="FF66FF33"/>
      </colorScale>
    </cfRule>
  </conditionalFormatting>
  <conditionalFormatting sqref="I642">
    <cfRule type="colorScale" priority="1353">
      <colorScale>
        <cfvo type="num" val="24"/>
        <cfvo type="max" val="0"/>
        <color rgb="FFFF7128"/>
        <color rgb="FF66FF33"/>
      </colorScale>
    </cfRule>
  </conditionalFormatting>
  <conditionalFormatting sqref="J642">
    <cfRule type="colorScale" priority="1349">
      <colorScale>
        <cfvo type="num" val="24"/>
        <cfvo type="max" val="0"/>
        <color rgb="FFFF7128"/>
        <color rgb="FF66FF33"/>
      </colorScale>
    </cfRule>
  </conditionalFormatting>
  <conditionalFormatting sqref="K642">
    <cfRule type="colorScale" priority="1348">
      <colorScale>
        <cfvo type="num" val="24"/>
        <cfvo type="max" val="0"/>
        <color rgb="FFFF7128"/>
        <color rgb="FF66FF33"/>
      </colorScale>
    </cfRule>
  </conditionalFormatting>
  <conditionalFormatting sqref="L642">
    <cfRule type="colorScale" priority="1347">
      <colorScale>
        <cfvo type="num" val="24"/>
        <cfvo type="max" val="0"/>
        <color rgb="FFFF7128"/>
        <color rgb="FF66FF33"/>
      </colorScale>
    </cfRule>
  </conditionalFormatting>
  <conditionalFormatting sqref="M642">
    <cfRule type="colorScale" priority="1346">
      <colorScale>
        <cfvo type="num" val="24"/>
        <cfvo type="max" val="0"/>
        <color rgb="FFFF7128"/>
        <color rgb="FF66FF33"/>
      </colorScale>
    </cfRule>
  </conditionalFormatting>
  <conditionalFormatting sqref="N642">
    <cfRule type="colorScale" priority="1345">
      <colorScale>
        <cfvo type="num" val="24"/>
        <cfvo type="max" val="0"/>
        <color rgb="FFFF7128"/>
        <color rgb="FF66FF33"/>
      </colorScale>
    </cfRule>
  </conditionalFormatting>
  <conditionalFormatting sqref="O642">
    <cfRule type="colorScale" priority="1344">
      <colorScale>
        <cfvo type="num" val="24"/>
        <cfvo type="max" val="0"/>
        <color rgb="FFFF7128"/>
        <color rgb="FF66FF33"/>
      </colorScale>
    </cfRule>
  </conditionalFormatting>
  <conditionalFormatting sqref="P642">
    <cfRule type="colorScale" priority="1343">
      <colorScale>
        <cfvo type="num" val="24"/>
        <cfvo type="max" val="0"/>
        <color rgb="FFFF7128"/>
        <color rgb="FF66FF33"/>
      </colorScale>
    </cfRule>
  </conditionalFormatting>
  <conditionalFormatting sqref="Q642">
    <cfRule type="colorScale" priority="1342">
      <colorScale>
        <cfvo type="num" val="24"/>
        <cfvo type="max" val="0"/>
        <color rgb="FFFF7128"/>
        <color rgb="FF66FF33"/>
      </colorScale>
    </cfRule>
  </conditionalFormatting>
  <conditionalFormatting sqref="R642">
    <cfRule type="colorScale" priority="1341">
      <colorScale>
        <cfvo type="num" val="24"/>
        <cfvo type="max" val="0"/>
        <color rgb="FFFF7128"/>
        <color rgb="FF66FF33"/>
      </colorScale>
    </cfRule>
  </conditionalFormatting>
  <conditionalFormatting sqref="C638:C643">
    <cfRule type="cellIs" dxfId="203" priority="1337" stopIfTrue="1" operator="greaterThan">
      <formula>35</formula>
    </cfRule>
  </conditionalFormatting>
  <conditionalFormatting sqref="M638:M643">
    <cfRule type="cellIs" dxfId="202" priority="1336" stopIfTrue="1" operator="greaterThan">
      <formula>100</formula>
    </cfRule>
  </conditionalFormatting>
  <conditionalFormatting sqref="C613:C636">
    <cfRule type="cellIs" dxfId="201" priority="1335" operator="greaterThan">
      <formula>36</formula>
    </cfRule>
  </conditionalFormatting>
  <conditionalFormatting sqref="C613:C636">
    <cfRule type="cellIs" dxfId="200" priority="1334" operator="between">
      <formula>25</formula>
      <formula>0</formula>
    </cfRule>
  </conditionalFormatting>
  <conditionalFormatting sqref="C613:C636">
    <cfRule type="cellIs" dxfId="199" priority="1333" operator="lessThan">
      <formula>0</formula>
    </cfRule>
  </conditionalFormatting>
  <conditionalFormatting sqref="Q654 Q659:Q660">
    <cfRule type="cellIs" dxfId="198" priority="1332" operator="notBetween">
      <formula>0</formula>
      <formula>360</formula>
    </cfRule>
  </conditionalFormatting>
  <conditionalFormatting sqref="Q654">
    <cfRule type="cellIs" dxfId="197" priority="1313" operator="between">
      <formula>Q653-3</formula>
      <formula>Q653+3</formula>
    </cfRule>
    <cfRule type="cellIs" dxfId="196" priority="1314" operator="between">
      <formula>Q655-3</formula>
      <formula>Q655+3</formula>
    </cfRule>
  </conditionalFormatting>
  <conditionalFormatting sqref="Q659">
    <cfRule type="cellIs" dxfId="195" priority="1303" operator="between">
      <formula>Q658-3</formula>
      <formula>Q658+3</formula>
    </cfRule>
    <cfRule type="cellIs" dxfId="194" priority="1304" operator="between">
      <formula>Q660-3</formula>
      <formula>Q660+3</formula>
    </cfRule>
  </conditionalFormatting>
  <conditionalFormatting sqref="Q660">
    <cfRule type="cellIs" dxfId="193" priority="1301" operator="between">
      <formula>Q659-3</formula>
      <formula>Q659+3</formula>
    </cfRule>
    <cfRule type="cellIs" dxfId="192" priority="1302" operator="between">
      <formula>Q661-3</formula>
      <formula>Q661+3</formula>
    </cfRule>
  </conditionalFormatting>
  <conditionalFormatting sqref="P654 P659:P660">
    <cfRule type="cellIs" dxfId="191" priority="1284" operator="between">
      <formula>0.5</formula>
      <formula>0.01</formula>
    </cfRule>
  </conditionalFormatting>
  <conditionalFormatting sqref="P654 P659:P660">
    <cfRule type="cellIs" dxfId="190" priority="1283" operator="lessThan">
      <formula>0.1</formula>
    </cfRule>
  </conditionalFormatting>
  <conditionalFormatting sqref="O654 O659:O660">
    <cfRule type="cellIs" dxfId="189" priority="1281" operator="greaterThan">
      <formula>1000</formula>
    </cfRule>
    <cfRule type="cellIs" dxfId="188" priority="1282" operator="lessThan">
      <formula>0</formula>
    </cfRule>
  </conditionalFormatting>
  <conditionalFormatting sqref="R654 R659:R668">
    <cfRule type="cellIs" dxfId="187" priority="1280" operator="greaterThan">
      <formula>0</formula>
    </cfRule>
  </conditionalFormatting>
  <conditionalFormatting sqref="N654:N660">
    <cfRule type="cellIs" dxfId="186" priority="1278" operator="between">
      <formula>1000</formula>
      <formula>901</formula>
    </cfRule>
    <cfRule type="cellIs" dxfId="185" priority="1279" operator="greaterThan">
      <formula>1026</formula>
    </cfRule>
  </conditionalFormatting>
  <conditionalFormatting sqref="N654:N660">
    <cfRule type="cellIs" dxfId="184" priority="1277" operator="lessThan">
      <formula>900</formula>
    </cfRule>
  </conditionalFormatting>
  <conditionalFormatting sqref="M654:M660">
    <cfRule type="cellIs" dxfId="183" priority="1274" operator="greaterThan">
      <formula>101</formula>
    </cfRule>
    <cfRule type="cellIs" dxfId="182" priority="1275" operator="between">
      <formula>100</formula>
      <formula>101</formula>
    </cfRule>
    <cfRule type="cellIs" dxfId="181" priority="1276" operator="between">
      <formula>99</formula>
      <formula>100</formula>
    </cfRule>
  </conditionalFormatting>
  <conditionalFormatting sqref="M654:M660">
    <cfRule type="cellIs" dxfId="180" priority="1273" operator="lessThan">
      <formula>20</formula>
    </cfRule>
  </conditionalFormatting>
  <conditionalFormatting sqref="M654:M660">
    <cfRule type="cellIs" dxfId="179" priority="1272" operator="lessThan">
      <formula>0</formula>
    </cfRule>
  </conditionalFormatting>
  <conditionalFormatting sqref="L654:L660">
    <cfRule type="cellIs" dxfId="178" priority="1270" operator="lessThan">
      <formula>0</formula>
    </cfRule>
    <cfRule type="cellIs" dxfId="177" priority="1271" operator="lessThan">
      <formula>15</formula>
    </cfRule>
  </conditionalFormatting>
  <conditionalFormatting sqref="L654:L660">
    <cfRule type="cellIs" dxfId="176" priority="1269" operator="greaterThan">
      <formula>40</formula>
    </cfRule>
  </conditionalFormatting>
  <conditionalFormatting sqref="E645:E668">
    <cfRule type="cellIs" dxfId="175" priority="1262" operator="greaterThan">
      <formula>1</formula>
    </cfRule>
    <cfRule type="cellIs" dxfId="174" priority="1263" operator="lessThan">
      <formula>0</formula>
    </cfRule>
  </conditionalFormatting>
  <conditionalFormatting sqref="D645:D668">
    <cfRule type="cellIs" dxfId="173" priority="1261" operator="lessThan">
      <formula>0</formula>
    </cfRule>
  </conditionalFormatting>
  <conditionalFormatting sqref="I645:I668">
    <cfRule type="cellIs" dxfId="172" priority="1260" operator="lessThan">
      <formula>0</formula>
    </cfRule>
  </conditionalFormatting>
  <conditionalFormatting sqref="F645:F668">
    <cfRule type="cellIs" dxfId="171" priority="1259" operator="lessThan">
      <formula>0</formula>
    </cfRule>
  </conditionalFormatting>
  <conditionalFormatting sqref="G645:G668">
    <cfRule type="cellIs" dxfId="170" priority="1258" operator="lessThan">
      <formula>0</formula>
    </cfRule>
  </conditionalFormatting>
  <conditionalFormatting sqref="H645:H668">
    <cfRule type="cellIs" dxfId="169" priority="1257" operator="lessThan">
      <formula>0</formula>
    </cfRule>
  </conditionalFormatting>
  <conditionalFormatting sqref="J645:J660">
    <cfRule type="cellIs" dxfId="168" priority="1253" operator="lessThan">
      <formula>0</formula>
    </cfRule>
    <cfRule type="cellIs" dxfId="167" priority="1254" operator="greaterThan">
      <formula>985</formula>
    </cfRule>
    <cfRule type="cellIs" dxfId="166" priority="1255" operator="equal">
      <formula>"="</formula>
    </cfRule>
  </conditionalFormatting>
  <conditionalFormatting sqref="J645:J660">
    <cfRule type="cellIs" dxfId="165" priority="1246" operator="between">
      <formula>150</formula>
      <formula>900</formula>
    </cfRule>
  </conditionalFormatting>
  <conditionalFormatting sqref="K654:K660">
    <cfRule type="cellIs" dxfId="164" priority="1244" operator="greaterThan">
      <formula>$J654</formula>
    </cfRule>
    <cfRule type="cellIs" dxfId="163" priority="1249" operator="lessThan">
      <formula>0</formula>
    </cfRule>
    <cfRule type="cellIs" dxfId="162" priority="1250" operator="greaterThan">
      <formula>985</formula>
    </cfRule>
    <cfRule type="cellIs" dxfId="161" priority="1251" operator="equal">
      <formula>"="</formula>
    </cfRule>
  </conditionalFormatting>
  <conditionalFormatting sqref="K654:K660">
    <cfRule type="cellIs" dxfId="160" priority="1248" operator="between">
      <formula>150</formula>
      <formula>900</formula>
    </cfRule>
  </conditionalFormatting>
  <conditionalFormatting sqref="K654:K660">
    <cfRule type="cellIs" dxfId="159" priority="1247" operator="equal">
      <formula>$J654</formula>
    </cfRule>
  </conditionalFormatting>
  <conditionalFormatting sqref="J645:J660">
    <cfRule type="cellIs" dxfId="158" priority="1243" operator="lessThan">
      <formula>$K645</formula>
    </cfRule>
    <cfRule type="cellIs" dxfId="157" priority="1245" operator="equal">
      <formula>$K645</formula>
    </cfRule>
  </conditionalFormatting>
  <conditionalFormatting sqref="K654:K660">
    <cfRule type="cellIs" dxfId="156" priority="1252" operator="equal">
      <formula>$K655</formula>
    </cfRule>
  </conditionalFormatting>
  <conditionalFormatting sqref="J645:J660">
    <cfRule type="cellIs" dxfId="155" priority="1256" operator="equal">
      <formula>$J646</formula>
    </cfRule>
  </conditionalFormatting>
  <conditionalFormatting sqref="F674">
    <cfRule type="colorScale" priority="1242">
      <colorScale>
        <cfvo type="num" val="24"/>
        <cfvo type="max" val="0"/>
        <color rgb="FFFF7128"/>
        <color rgb="FF66FF33"/>
      </colorScale>
    </cfRule>
  </conditionalFormatting>
  <conditionalFormatting sqref="E674">
    <cfRule type="colorScale" priority="1241">
      <colorScale>
        <cfvo type="num" val="24"/>
        <cfvo type="max" val="0"/>
        <color rgb="FFFF7128"/>
        <color rgb="FF66FF33"/>
      </colorScale>
    </cfRule>
  </conditionalFormatting>
  <conditionalFormatting sqref="D674">
    <cfRule type="colorScale" priority="1240">
      <colorScale>
        <cfvo type="num" val="24"/>
        <cfvo type="max" val="0"/>
        <color rgb="FFFF7128"/>
        <color rgb="FF66FF33"/>
      </colorScale>
    </cfRule>
  </conditionalFormatting>
  <conditionalFormatting sqref="C674">
    <cfRule type="colorScale" priority="1239">
      <colorScale>
        <cfvo type="num" val="24"/>
        <cfvo type="max" val="0"/>
        <color rgb="FFFF7128"/>
        <color rgb="FF66FF33"/>
      </colorScale>
    </cfRule>
  </conditionalFormatting>
  <conditionalFormatting sqref="G674">
    <cfRule type="colorScale" priority="1238">
      <colorScale>
        <cfvo type="num" val="24"/>
        <cfvo type="max" val="0"/>
        <color rgb="FFFF7128"/>
        <color rgb="FF66FF33"/>
      </colorScale>
    </cfRule>
  </conditionalFormatting>
  <conditionalFormatting sqref="H674">
    <cfRule type="colorScale" priority="1237">
      <colorScale>
        <cfvo type="num" val="24"/>
        <cfvo type="max" val="0"/>
        <color rgb="FFFF7128"/>
        <color rgb="FF66FF33"/>
      </colorScale>
    </cfRule>
  </conditionalFormatting>
  <conditionalFormatting sqref="I674">
    <cfRule type="colorScale" priority="1236">
      <colorScale>
        <cfvo type="num" val="24"/>
        <cfvo type="max" val="0"/>
        <color rgb="FFFF7128"/>
        <color rgb="FF66FF33"/>
      </colorScale>
    </cfRule>
  </conditionalFormatting>
  <conditionalFormatting sqref="J674">
    <cfRule type="colorScale" priority="1232">
      <colorScale>
        <cfvo type="num" val="24"/>
        <cfvo type="max" val="0"/>
        <color rgb="FFFF7128"/>
        <color rgb="FF66FF33"/>
      </colorScale>
    </cfRule>
  </conditionalFormatting>
  <conditionalFormatting sqref="K674">
    <cfRule type="colorScale" priority="1231">
      <colorScale>
        <cfvo type="num" val="24"/>
        <cfvo type="max" val="0"/>
        <color rgb="FFFF7128"/>
        <color rgb="FF66FF33"/>
      </colorScale>
    </cfRule>
  </conditionalFormatting>
  <conditionalFormatting sqref="L674">
    <cfRule type="colorScale" priority="1230">
      <colorScale>
        <cfvo type="num" val="24"/>
        <cfvo type="max" val="0"/>
        <color rgb="FFFF7128"/>
        <color rgb="FF66FF33"/>
      </colorScale>
    </cfRule>
  </conditionalFormatting>
  <conditionalFormatting sqref="M674">
    <cfRule type="colorScale" priority="1229">
      <colorScale>
        <cfvo type="num" val="24"/>
        <cfvo type="max" val="0"/>
        <color rgb="FFFF7128"/>
        <color rgb="FF66FF33"/>
      </colorScale>
    </cfRule>
  </conditionalFormatting>
  <conditionalFormatting sqref="N674">
    <cfRule type="colorScale" priority="1228">
      <colorScale>
        <cfvo type="num" val="24"/>
        <cfvo type="max" val="0"/>
        <color rgb="FFFF7128"/>
        <color rgb="FF66FF33"/>
      </colorScale>
    </cfRule>
  </conditionalFormatting>
  <conditionalFormatting sqref="O674">
    <cfRule type="colorScale" priority="1227">
      <colorScale>
        <cfvo type="num" val="24"/>
        <cfvo type="max" val="0"/>
        <color rgb="FFFF7128"/>
        <color rgb="FF66FF33"/>
      </colorScale>
    </cfRule>
  </conditionalFormatting>
  <conditionalFormatting sqref="P674">
    <cfRule type="colorScale" priority="1226">
      <colorScale>
        <cfvo type="num" val="24"/>
        <cfvo type="max" val="0"/>
        <color rgb="FFFF7128"/>
        <color rgb="FF66FF33"/>
      </colorScale>
    </cfRule>
  </conditionalFormatting>
  <conditionalFormatting sqref="Q674">
    <cfRule type="colorScale" priority="1225">
      <colorScale>
        <cfvo type="num" val="24"/>
        <cfvo type="max" val="0"/>
        <color rgb="FFFF7128"/>
        <color rgb="FF66FF33"/>
      </colorScale>
    </cfRule>
  </conditionalFormatting>
  <conditionalFormatting sqref="R674">
    <cfRule type="colorScale" priority="1224">
      <colorScale>
        <cfvo type="num" val="24"/>
        <cfvo type="max" val="0"/>
        <color rgb="FFFF7128"/>
        <color rgb="FF66FF33"/>
      </colorScale>
    </cfRule>
  </conditionalFormatting>
  <conditionalFormatting sqref="C670:C675">
    <cfRule type="cellIs" dxfId="154" priority="1220" stopIfTrue="1" operator="greaterThan">
      <formula>35</formula>
    </cfRule>
  </conditionalFormatting>
  <conditionalFormatting sqref="M670:M675">
    <cfRule type="cellIs" dxfId="153" priority="1219" stopIfTrue="1" operator="greaterThan">
      <formula>100</formula>
    </cfRule>
  </conditionalFormatting>
  <conditionalFormatting sqref="C645:C668">
    <cfRule type="cellIs" dxfId="152" priority="1218" operator="greaterThan">
      <formula>36</formula>
    </cfRule>
  </conditionalFormatting>
  <conditionalFormatting sqref="C645:C668">
    <cfRule type="cellIs" dxfId="151" priority="1217" operator="between">
      <formula>25</formula>
      <formula>0</formula>
    </cfRule>
  </conditionalFormatting>
  <conditionalFormatting sqref="C645:C668">
    <cfRule type="cellIs" dxfId="150" priority="1216" operator="lessThan">
      <formula>0</formula>
    </cfRule>
  </conditionalFormatting>
  <conditionalFormatting sqref="F706">
    <cfRule type="colorScale" priority="1125">
      <colorScale>
        <cfvo type="num" val="24"/>
        <cfvo type="max" val="0"/>
        <color rgb="FFFF7128"/>
        <color rgb="FF66FF33"/>
      </colorScale>
    </cfRule>
  </conditionalFormatting>
  <conditionalFormatting sqref="E706">
    <cfRule type="colorScale" priority="1124">
      <colorScale>
        <cfvo type="num" val="24"/>
        <cfvo type="max" val="0"/>
        <color rgb="FFFF7128"/>
        <color rgb="FF66FF33"/>
      </colorScale>
    </cfRule>
  </conditionalFormatting>
  <conditionalFormatting sqref="D706">
    <cfRule type="colorScale" priority="1123">
      <colorScale>
        <cfvo type="num" val="24"/>
        <cfvo type="max" val="0"/>
        <color rgb="FFFF7128"/>
        <color rgb="FF66FF33"/>
      </colorScale>
    </cfRule>
  </conditionalFormatting>
  <conditionalFormatting sqref="C706">
    <cfRule type="colorScale" priority="1122">
      <colorScale>
        <cfvo type="num" val="24"/>
        <cfvo type="max" val="0"/>
        <color rgb="FFFF7128"/>
        <color rgb="FF66FF33"/>
      </colorScale>
    </cfRule>
  </conditionalFormatting>
  <conditionalFormatting sqref="G706">
    <cfRule type="colorScale" priority="1121">
      <colorScale>
        <cfvo type="num" val="24"/>
        <cfvo type="max" val="0"/>
        <color rgb="FFFF7128"/>
        <color rgb="FF66FF33"/>
      </colorScale>
    </cfRule>
  </conditionalFormatting>
  <conditionalFormatting sqref="H706">
    <cfRule type="colorScale" priority="1120">
      <colorScale>
        <cfvo type="num" val="24"/>
        <cfvo type="max" val="0"/>
        <color rgb="FFFF7128"/>
        <color rgb="FF66FF33"/>
      </colorScale>
    </cfRule>
  </conditionalFormatting>
  <conditionalFormatting sqref="I706">
    <cfRule type="colorScale" priority="1119">
      <colorScale>
        <cfvo type="num" val="24"/>
        <cfvo type="max" val="0"/>
        <color rgb="FFFF7128"/>
        <color rgb="FF66FF33"/>
      </colorScale>
    </cfRule>
  </conditionalFormatting>
  <conditionalFormatting sqref="J706">
    <cfRule type="colorScale" priority="1115">
      <colorScale>
        <cfvo type="num" val="24"/>
        <cfvo type="max" val="0"/>
        <color rgb="FFFF7128"/>
        <color rgb="FF66FF33"/>
      </colorScale>
    </cfRule>
  </conditionalFormatting>
  <conditionalFormatting sqref="K706">
    <cfRule type="colorScale" priority="1114">
      <colorScale>
        <cfvo type="num" val="24"/>
        <cfvo type="max" val="0"/>
        <color rgb="FFFF7128"/>
        <color rgb="FF66FF33"/>
      </colorScale>
    </cfRule>
  </conditionalFormatting>
  <conditionalFormatting sqref="L706">
    <cfRule type="colorScale" priority="1113">
      <colorScale>
        <cfvo type="num" val="24"/>
        <cfvo type="max" val="0"/>
        <color rgb="FFFF7128"/>
        <color rgb="FF66FF33"/>
      </colorScale>
    </cfRule>
  </conditionalFormatting>
  <conditionalFormatting sqref="M706">
    <cfRule type="colorScale" priority="1112">
      <colorScale>
        <cfvo type="num" val="24"/>
        <cfvo type="max" val="0"/>
        <color rgb="FFFF7128"/>
        <color rgb="FF66FF33"/>
      </colorScale>
    </cfRule>
  </conditionalFormatting>
  <conditionalFormatting sqref="N706">
    <cfRule type="colorScale" priority="1111">
      <colorScale>
        <cfvo type="num" val="24"/>
        <cfvo type="max" val="0"/>
        <color rgb="FFFF7128"/>
        <color rgb="FF66FF33"/>
      </colorScale>
    </cfRule>
  </conditionalFormatting>
  <conditionalFormatting sqref="O706">
    <cfRule type="colorScale" priority="1110">
      <colorScale>
        <cfvo type="num" val="24"/>
        <cfvo type="max" val="0"/>
        <color rgb="FFFF7128"/>
        <color rgb="FF66FF33"/>
      </colorScale>
    </cfRule>
  </conditionalFormatting>
  <conditionalFormatting sqref="P706">
    <cfRule type="colorScale" priority="1109">
      <colorScale>
        <cfvo type="num" val="24"/>
        <cfvo type="max" val="0"/>
        <color rgb="FFFF7128"/>
        <color rgb="FF66FF33"/>
      </colorScale>
    </cfRule>
  </conditionalFormatting>
  <conditionalFormatting sqref="Q706">
    <cfRule type="colorScale" priority="1108">
      <colorScale>
        <cfvo type="num" val="24"/>
        <cfvo type="max" val="0"/>
        <color rgb="FFFF7128"/>
        <color rgb="FF66FF33"/>
      </colorScale>
    </cfRule>
  </conditionalFormatting>
  <conditionalFormatting sqref="R706">
    <cfRule type="colorScale" priority="1107">
      <colorScale>
        <cfvo type="num" val="24"/>
        <cfvo type="max" val="0"/>
        <color rgb="FFFF7128"/>
        <color rgb="FF66FF33"/>
      </colorScale>
    </cfRule>
  </conditionalFormatting>
  <conditionalFormatting sqref="C702:C707">
    <cfRule type="cellIs" dxfId="149" priority="1103" stopIfTrue="1" operator="greaterThan">
      <formula>35</formula>
    </cfRule>
  </conditionalFormatting>
  <conditionalFormatting sqref="M702:M707">
    <cfRule type="cellIs" dxfId="148" priority="1102" stopIfTrue="1" operator="greaterThan">
      <formula>100</formula>
    </cfRule>
  </conditionalFormatting>
  <conditionalFormatting sqref="R723:R732">
    <cfRule type="cellIs" dxfId="147" priority="1046" operator="greaterThan">
      <formula>0</formula>
    </cfRule>
  </conditionalFormatting>
  <conditionalFormatting sqref="E723:E732">
    <cfRule type="cellIs" dxfId="146" priority="1028" operator="greaterThan">
      <formula>1</formula>
    </cfRule>
    <cfRule type="cellIs" dxfId="145" priority="1029" operator="lessThan">
      <formula>0</formula>
    </cfRule>
  </conditionalFormatting>
  <conditionalFormatting sqref="D723:D732">
    <cfRule type="cellIs" dxfId="144" priority="1027" operator="lessThan">
      <formula>0</formula>
    </cfRule>
  </conditionalFormatting>
  <conditionalFormatting sqref="I723:I732">
    <cfRule type="cellIs" dxfId="143" priority="1026" operator="lessThan">
      <formula>0</formula>
    </cfRule>
  </conditionalFormatting>
  <conditionalFormatting sqref="F723:F732">
    <cfRule type="cellIs" dxfId="142" priority="1025" operator="lessThan">
      <formula>0</formula>
    </cfRule>
  </conditionalFormatting>
  <conditionalFormatting sqref="G723:G732">
    <cfRule type="cellIs" dxfId="141" priority="1024" operator="lessThan">
      <formula>0</formula>
    </cfRule>
  </conditionalFormatting>
  <conditionalFormatting sqref="H723:H732">
    <cfRule type="cellIs" dxfId="140" priority="1023" operator="lessThan">
      <formula>0</formula>
    </cfRule>
  </conditionalFormatting>
  <conditionalFormatting sqref="J723:J724">
    <cfRule type="cellIs" dxfId="139" priority="1019" operator="lessThan">
      <formula>0</formula>
    </cfRule>
    <cfRule type="cellIs" dxfId="138" priority="1020" operator="greaterThan">
      <formula>985</formula>
    </cfRule>
    <cfRule type="cellIs" dxfId="137" priority="1021" operator="equal">
      <formula>"="</formula>
    </cfRule>
  </conditionalFormatting>
  <conditionalFormatting sqref="J723:J724">
    <cfRule type="cellIs" dxfId="136" priority="1012" operator="between">
      <formula>150</formula>
      <formula>900</formula>
    </cfRule>
  </conditionalFormatting>
  <conditionalFormatting sqref="J723:J724">
    <cfRule type="cellIs" dxfId="135" priority="1009" operator="lessThan">
      <formula>$K723</formula>
    </cfRule>
    <cfRule type="cellIs" dxfId="134" priority="1011" operator="equal">
      <formula>$K723</formula>
    </cfRule>
  </conditionalFormatting>
  <conditionalFormatting sqref="J723:J724">
    <cfRule type="cellIs" dxfId="133" priority="1022" operator="equal">
      <formula>$J724</formula>
    </cfRule>
  </conditionalFormatting>
  <conditionalFormatting sqref="F738">
    <cfRule type="colorScale" priority="1008">
      <colorScale>
        <cfvo type="num" val="24"/>
        <cfvo type="max" val="0"/>
        <color rgb="FFFF7128"/>
        <color rgb="FF66FF33"/>
      </colorScale>
    </cfRule>
  </conditionalFormatting>
  <conditionalFormatting sqref="E738">
    <cfRule type="colorScale" priority="1007">
      <colorScale>
        <cfvo type="num" val="24"/>
        <cfvo type="max" val="0"/>
        <color rgb="FFFF7128"/>
        <color rgb="FF66FF33"/>
      </colorScale>
    </cfRule>
  </conditionalFormatting>
  <conditionalFormatting sqref="D738">
    <cfRule type="colorScale" priority="1006">
      <colorScale>
        <cfvo type="num" val="24"/>
        <cfvo type="max" val="0"/>
        <color rgb="FFFF7128"/>
        <color rgb="FF66FF33"/>
      </colorScale>
    </cfRule>
  </conditionalFormatting>
  <conditionalFormatting sqref="C738">
    <cfRule type="colorScale" priority="1005">
      <colorScale>
        <cfvo type="num" val="24"/>
        <cfvo type="max" val="0"/>
        <color rgb="FFFF7128"/>
        <color rgb="FF66FF33"/>
      </colorScale>
    </cfRule>
  </conditionalFormatting>
  <conditionalFormatting sqref="G738">
    <cfRule type="colorScale" priority="1004">
      <colorScale>
        <cfvo type="num" val="24"/>
        <cfvo type="max" val="0"/>
        <color rgb="FFFF7128"/>
        <color rgb="FF66FF33"/>
      </colorScale>
    </cfRule>
  </conditionalFormatting>
  <conditionalFormatting sqref="H738">
    <cfRule type="colorScale" priority="1003">
      <colorScale>
        <cfvo type="num" val="24"/>
        <cfvo type="max" val="0"/>
        <color rgb="FFFF7128"/>
        <color rgb="FF66FF33"/>
      </colorScale>
    </cfRule>
  </conditionalFormatting>
  <conditionalFormatting sqref="I738">
    <cfRule type="colorScale" priority="1002">
      <colorScale>
        <cfvo type="num" val="24"/>
        <cfvo type="max" val="0"/>
        <color rgb="FFFF7128"/>
        <color rgb="FF66FF33"/>
      </colorScale>
    </cfRule>
  </conditionalFormatting>
  <conditionalFormatting sqref="J738">
    <cfRule type="colorScale" priority="998">
      <colorScale>
        <cfvo type="num" val="24"/>
        <cfvo type="max" val="0"/>
        <color rgb="FFFF7128"/>
        <color rgb="FF66FF33"/>
      </colorScale>
    </cfRule>
  </conditionalFormatting>
  <conditionalFormatting sqref="K738">
    <cfRule type="colorScale" priority="997">
      <colorScale>
        <cfvo type="num" val="24"/>
        <cfvo type="max" val="0"/>
        <color rgb="FFFF7128"/>
        <color rgb="FF66FF33"/>
      </colorScale>
    </cfRule>
  </conditionalFormatting>
  <conditionalFormatting sqref="L738">
    <cfRule type="colorScale" priority="996">
      <colorScale>
        <cfvo type="num" val="24"/>
        <cfvo type="max" val="0"/>
        <color rgb="FFFF7128"/>
        <color rgb="FF66FF33"/>
      </colorScale>
    </cfRule>
  </conditionalFormatting>
  <conditionalFormatting sqref="M738">
    <cfRule type="colorScale" priority="995">
      <colorScale>
        <cfvo type="num" val="24"/>
        <cfvo type="max" val="0"/>
        <color rgb="FFFF7128"/>
        <color rgb="FF66FF33"/>
      </colorScale>
    </cfRule>
  </conditionalFormatting>
  <conditionalFormatting sqref="N738">
    <cfRule type="colorScale" priority="994">
      <colorScale>
        <cfvo type="num" val="24"/>
        <cfvo type="max" val="0"/>
        <color rgb="FFFF7128"/>
        <color rgb="FF66FF33"/>
      </colorScale>
    </cfRule>
  </conditionalFormatting>
  <conditionalFormatting sqref="O738">
    <cfRule type="colorScale" priority="993">
      <colorScale>
        <cfvo type="num" val="24"/>
        <cfvo type="max" val="0"/>
        <color rgb="FFFF7128"/>
        <color rgb="FF66FF33"/>
      </colorScale>
    </cfRule>
  </conditionalFormatting>
  <conditionalFormatting sqref="P738">
    <cfRule type="colorScale" priority="992">
      <colorScale>
        <cfvo type="num" val="24"/>
        <cfvo type="max" val="0"/>
        <color rgb="FFFF7128"/>
        <color rgb="FF66FF33"/>
      </colorScale>
    </cfRule>
  </conditionalFormatting>
  <conditionalFormatting sqref="Q738">
    <cfRule type="colorScale" priority="991">
      <colorScale>
        <cfvo type="num" val="24"/>
        <cfvo type="max" val="0"/>
        <color rgb="FFFF7128"/>
        <color rgb="FF66FF33"/>
      </colorScale>
    </cfRule>
  </conditionalFormatting>
  <conditionalFormatting sqref="R738">
    <cfRule type="colorScale" priority="990">
      <colorScale>
        <cfvo type="num" val="24"/>
        <cfvo type="max" val="0"/>
        <color rgb="FFFF7128"/>
        <color rgb="FF66FF33"/>
      </colorScale>
    </cfRule>
  </conditionalFormatting>
  <conditionalFormatting sqref="C734:C739">
    <cfRule type="cellIs" dxfId="132" priority="986" stopIfTrue="1" operator="greaterThan">
      <formula>35</formula>
    </cfRule>
  </conditionalFormatting>
  <conditionalFormatting sqref="M734:M739">
    <cfRule type="cellIs" dxfId="131" priority="985" stopIfTrue="1" operator="greaterThan">
      <formula>100</formula>
    </cfRule>
  </conditionalFormatting>
  <conditionalFormatting sqref="C723:C732">
    <cfRule type="cellIs" dxfId="130" priority="984" operator="greaterThan">
      <formula>36</formula>
    </cfRule>
  </conditionalFormatting>
  <conditionalFormatting sqref="C723:C732">
    <cfRule type="cellIs" dxfId="129" priority="983" operator="between">
      <formula>25</formula>
      <formula>0</formula>
    </cfRule>
  </conditionalFormatting>
  <conditionalFormatting sqref="C723:C732">
    <cfRule type="cellIs" dxfId="128" priority="982" operator="lessThan">
      <formula>0</formula>
    </cfRule>
  </conditionalFormatting>
  <conditionalFormatting sqref="F770">
    <cfRule type="colorScale" priority="891">
      <colorScale>
        <cfvo type="num" val="24"/>
        <cfvo type="max" val="0"/>
        <color rgb="FFFF7128"/>
        <color rgb="FF66FF33"/>
      </colorScale>
    </cfRule>
  </conditionalFormatting>
  <conditionalFormatting sqref="E770">
    <cfRule type="colorScale" priority="890">
      <colorScale>
        <cfvo type="num" val="24"/>
        <cfvo type="max" val="0"/>
        <color rgb="FFFF7128"/>
        <color rgb="FF66FF33"/>
      </colorScale>
    </cfRule>
  </conditionalFormatting>
  <conditionalFormatting sqref="D770">
    <cfRule type="colorScale" priority="889">
      <colorScale>
        <cfvo type="num" val="24"/>
        <cfvo type="max" val="0"/>
        <color rgb="FFFF7128"/>
        <color rgb="FF66FF33"/>
      </colorScale>
    </cfRule>
  </conditionalFormatting>
  <conditionalFormatting sqref="C770">
    <cfRule type="colorScale" priority="888">
      <colorScale>
        <cfvo type="num" val="24"/>
        <cfvo type="max" val="0"/>
        <color rgb="FFFF7128"/>
        <color rgb="FF66FF33"/>
      </colorScale>
    </cfRule>
  </conditionalFormatting>
  <conditionalFormatting sqref="G770">
    <cfRule type="colorScale" priority="887">
      <colorScale>
        <cfvo type="num" val="24"/>
        <cfvo type="max" val="0"/>
        <color rgb="FFFF7128"/>
        <color rgb="FF66FF33"/>
      </colorScale>
    </cfRule>
  </conditionalFormatting>
  <conditionalFormatting sqref="H770">
    <cfRule type="colorScale" priority="886">
      <colorScale>
        <cfvo type="num" val="24"/>
        <cfvo type="max" val="0"/>
        <color rgb="FFFF7128"/>
        <color rgb="FF66FF33"/>
      </colorScale>
    </cfRule>
  </conditionalFormatting>
  <conditionalFormatting sqref="I770">
    <cfRule type="colorScale" priority="885">
      <colorScale>
        <cfvo type="num" val="24"/>
        <cfvo type="max" val="0"/>
        <color rgb="FFFF7128"/>
        <color rgb="FF66FF33"/>
      </colorScale>
    </cfRule>
  </conditionalFormatting>
  <conditionalFormatting sqref="J770">
    <cfRule type="colorScale" priority="881">
      <colorScale>
        <cfvo type="num" val="24"/>
        <cfvo type="max" val="0"/>
        <color rgb="FFFF7128"/>
        <color rgb="FF66FF33"/>
      </colorScale>
    </cfRule>
  </conditionalFormatting>
  <conditionalFormatting sqref="K770">
    <cfRule type="colorScale" priority="880">
      <colorScale>
        <cfvo type="num" val="24"/>
        <cfvo type="max" val="0"/>
        <color rgb="FFFF7128"/>
        <color rgb="FF66FF33"/>
      </colorScale>
    </cfRule>
  </conditionalFormatting>
  <conditionalFormatting sqref="L770">
    <cfRule type="colorScale" priority="879">
      <colorScale>
        <cfvo type="num" val="24"/>
        <cfvo type="max" val="0"/>
        <color rgb="FFFF7128"/>
        <color rgb="FF66FF33"/>
      </colorScale>
    </cfRule>
  </conditionalFormatting>
  <conditionalFormatting sqref="M770">
    <cfRule type="colorScale" priority="878">
      <colorScale>
        <cfvo type="num" val="24"/>
        <cfvo type="max" val="0"/>
        <color rgb="FFFF7128"/>
        <color rgb="FF66FF33"/>
      </colorScale>
    </cfRule>
  </conditionalFormatting>
  <conditionalFormatting sqref="N770">
    <cfRule type="colorScale" priority="877">
      <colorScale>
        <cfvo type="num" val="24"/>
        <cfvo type="max" val="0"/>
        <color rgb="FFFF7128"/>
        <color rgb="FF66FF33"/>
      </colorScale>
    </cfRule>
  </conditionalFormatting>
  <conditionalFormatting sqref="O770">
    <cfRule type="colorScale" priority="876">
      <colorScale>
        <cfvo type="num" val="24"/>
        <cfvo type="max" val="0"/>
        <color rgb="FFFF7128"/>
        <color rgb="FF66FF33"/>
      </colorScale>
    </cfRule>
  </conditionalFormatting>
  <conditionalFormatting sqref="P770">
    <cfRule type="colorScale" priority="875">
      <colorScale>
        <cfvo type="num" val="24"/>
        <cfvo type="max" val="0"/>
        <color rgb="FFFF7128"/>
        <color rgb="FF66FF33"/>
      </colorScale>
    </cfRule>
  </conditionalFormatting>
  <conditionalFormatting sqref="Q770">
    <cfRule type="colorScale" priority="874">
      <colorScale>
        <cfvo type="num" val="24"/>
        <cfvo type="max" val="0"/>
        <color rgb="FFFF7128"/>
        <color rgb="FF66FF33"/>
      </colorScale>
    </cfRule>
  </conditionalFormatting>
  <conditionalFormatting sqref="R770">
    <cfRule type="colorScale" priority="873">
      <colorScale>
        <cfvo type="num" val="24"/>
        <cfvo type="max" val="0"/>
        <color rgb="FFFF7128"/>
        <color rgb="FF66FF33"/>
      </colorScale>
    </cfRule>
  </conditionalFormatting>
  <conditionalFormatting sqref="C766:C771">
    <cfRule type="cellIs" dxfId="127" priority="869" stopIfTrue="1" operator="greaterThan">
      <formula>35</formula>
    </cfRule>
  </conditionalFormatting>
  <conditionalFormatting sqref="M766:M771">
    <cfRule type="cellIs" dxfId="126" priority="868" stopIfTrue="1" operator="greaterThan">
      <formula>100</formula>
    </cfRule>
  </conditionalFormatting>
  <conditionalFormatting sqref="E778:E796">
    <cfRule type="cellIs" dxfId="125" priority="794" operator="greaterThan">
      <formula>1</formula>
    </cfRule>
    <cfRule type="cellIs" dxfId="124" priority="795" operator="lessThan">
      <formula>0</formula>
    </cfRule>
  </conditionalFormatting>
  <conditionalFormatting sqref="D778:D796">
    <cfRule type="cellIs" dxfId="123" priority="793" operator="lessThan">
      <formula>0</formula>
    </cfRule>
  </conditionalFormatting>
  <conditionalFormatting sqref="I778:I796">
    <cfRule type="cellIs" dxfId="122" priority="792" operator="lessThan">
      <formula>0</formula>
    </cfRule>
  </conditionalFormatting>
  <conditionalFormatting sqref="F778:F796">
    <cfRule type="cellIs" dxfId="121" priority="791" operator="lessThan">
      <formula>0</formula>
    </cfRule>
  </conditionalFormatting>
  <conditionalFormatting sqref="G778:G796">
    <cfRule type="cellIs" dxfId="120" priority="790" operator="lessThan">
      <formula>0</formula>
    </cfRule>
  </conditionalFormatting>
  <conditionalFormatting sqref="H778:H796">
    <cfRule type="cellIs" dxfId="119" priority="789" operator="lessThan">
      <formula>0</formula>
    </cfRule>
  </conditionalFormatting>
  <conditionalFormatting sqref="F802">
    <cfRule type="colorScale" priority="774">
      <colorScale>
        <cfvo type="num" val="24"/>
        <cfvo type="max" val="0"/>
        <color rgb="FFFF7128"/>
        <color rgb="FF66FF33"/>
      </colorScale>
    </cfRule>
  </conditionalFormatting>
  <conditionalFormatting sqref="E802">
    <cfRule type="colorScale" priority="773">
      <colorScale>
        <cfvo type="num" val="24"/>
        <cfvo type="max" val="0"/>
        <color rgb="FFFF7128"/>
        <color rgb="FF66FF33"/>
      </colorScale>
    </cfRule>
  </conditionalFormatting>
  <conditionalFormatting sqref="D802">
    <cfRule type="colorScale" priority="772">
      <colorScale>
        <cfvo type="num" val="24"/>
        <cfvo type="max" val="0"/>
        <color rgb="FFFF7128"/>
        <color rgb="FF66FF33"/>
      </colorScale>
    </cfRule>
  </conditionalFormatting>
  <conditionalFormatting sqref="C802">
    <cfRule type="colorScale" priority="771">
      <colorScale>
        <cfvo type="num" val="24"/>
        <cfvo type="max" val="0"/>
        <color rgb="FFFF7128"/>
        <color rgb="FF66FF33"/>
      </colorScale>
    </cfRule>
  </conditionalFormatting>
  <conditionalFormatting sqref="G802">
    <cfRule type="colorScale" priority="770">
      <colorScale>
        <cfvo type="num" val="24"/>
        <cfvo type="max" val="0"/>
        <color rgb="FFFF7128"/>
        <color rgb="FF66FF33"/>
      </colorScale>
    </cfRule>
  </conditionalFormatting>
  <conditionalFormatting sqref="H802">
    <cfRule type="colorScale" priority="769">
      <colorScale>
        <cfvo type="num" val="24"/>
        <cfvo type="max" val="0"/>
        <color rgb="FFFF7128"/>
        <color rgb="FF66FF33"/>
      </colorScale>
    </cfRule>
  </conditionalFormatting>
  <conditionalFormatting sqref="I802">
    <cfRule type="colorScale" priority="768">
      <colorScale>
        <cfvo type="num" val="24"/>
        <cfvo type="max" val="0"/>
        <color rgb="FFFF7128"/>
        <color rgb="FF66FF33"/>
      </colorScale>
    </cfRule>
  </conditionalFormatting>
  <conditionalFormatting sqref="J802">
    <cfRule type="colorScale" priority="764">
      <colorScale>
        <cfvo type="num" val="24"/>
        <cfvo type="max" val="0"/>
        <color rgb="FFFF7128"/>
        <color rgb="FF66FF33"/>
      </colorScale>
    </cfRule>
  </conditionalFormatting>
  <conditionalFormatting sqref="K802">
    <cfRule type="colorScale" priority="763">
      <colorScale>
        <cfvo type="num" val="24"/>
        <cfvo type="max" val="0"/>
        <color rgb="FFFF7128"/>
        <color rgb="FF66FF33"/>
      </colorScale>
    </cfRule>
  </conditionalFormatting>
  <conditionalFormatting sqref="L802">
    <cfRule type="colorScale" priority="762">
      <colorScale>
        <cfvo type="num" val="24"/>
        <cfvo type="max" val="0"/>
        <color rgb="FFFF7128"/>
        <color rgb="FF66FF33"/>
      </colorScale>
    </cfRule>
  </conditionalFormatting>
  <conditionalFormatting sqref="M802">
    <cfRule type="colorScale" priority="761">
      <colorScale>
        <cfvo type="num" val="24"/>
        <cfvo type="max" val="0"/>
        <color rgb="FFFF7128"/>
        <color rgb="FF66FF33"/>
      </colorScale>
    </cfRule>
  </conditionalFormatting>
  <conditionalFormatting sqref="N802">
    <cfRule type="colorScale" priority="760">
      <colorScale>
        <cfvo type="num" val="24"/>
        <cfvo type="max" val="0"/>
        <color rgb="FFFF7128"/>
        <color rgb="FF66FF33"/>
      </colorScale>
    </cfRule>
  </conditionalFormatting>
  <conditionalFormatting sqref="O802">
    <cfRule type="colorScale" priority="759">
      <colorScale>
        <cfvo type="num" val="24"/>
        <cfvo type="max" val="0"/>
        <color rgb="FFFF7128"/>
        <color rgb="FF66FF33"/>
      </colorScale>
    </cfRule>
  </conditionalFormatting>
  <conditionalFormatting sqref="P802">
    <cfRule type="colorScale" priority="758">
      <colorScale>
        <cfvo type="num" val="24"/>
        <cfvo type="max" val="0"/>
        <color rgb="FFFF7128"/>
        <color rgb="FF66FF33"/>
      </colorScale>
    </cfRule>
  </conditionalFormatting>
  <conditionalFormatting sqref="Q802">
    <cfRule type="colorScale" priority="757">
      <colorScale>
        <cfvo type="num" val="24"/>
        <cfvo type="max" val="0"/>
        <color rgb="FFFF7128"/>
        <color rgb="FF66FF33"/>
      </colorScale>
    </cfRule>
  </conditionalFormatting>
  <conditionalFormatting sqref="R802">
    <cfRule type="colorScale" priority="756">
      <colorScale>
        <cfvo type="num" val="24"/>
        <cfvo type="max" val="0"/>
        <color rgb="FFFF7128"/>
        <color rgb="FF66FF33"/>
      </colorScale>
    </cfRule>
  </conditionalFormatting>
  <conditionalFormatting sqref="C798:C803">
    <cfRule type="cellIs" dxfId="118" priority="752" stopIfTrue="1" operator="greaterThan">
      <formula>35</formula>
    </cfRule>
  </conditionalFormatting>
  <conditionalFormatting sqref="M798:M803">
    <cfRule type="cellIs" dxfId="117" priority="751" stopIfTrue="1" operator="greaterThan">
      <formula>100</formula>
    </cfRule>
  </conditionalFormatting>
  <conditionalFormatting sqref="E805:E828">
    <cfRule type="cellIs" dxfId="116" priority="677" operator="greaterThan">
      <formula>1</formula>
    </cfRule>
    <cfRule type="cellIs" dxfId="115" priority="678" operator="lessThan">
      <formula>0</formula>
    </cfRule>
  </conditionalFormatting>
  <conditionalFormatting sqref="D805:D828">
    <cfRule type="cellIs" dxfId="114" priority="676" operator="lessThan">
      <formula>0</formula>
    </cfRule>
  </conditionalFormatting>
  <conditionalFormatting sqref="I805:I828">
    <cfRule type="cellIs" dxfId="113" priority="675" operator="lessThan">
      <formula>0</formula>
    </cfRule>
  </conditionalFormatting>
  <conditionalFormatting sqref="F805:F828">
    <cfRule type="cellIs" dxfId="112" priority="674" operator="lessThan">
      <formula>0</formula>
    </cfRule>
  </conditionalFormatting>
  <conditionalFormatting sqref="G805:G828">
    <cfRule type="cellIs" dxfId="111" priority="673" operator="lessThan">
      <formula>0</formula>
    </cfRule>
  </conditionalFormatting>
  <conditionalFormatting sqref="H805:H828">
    <cfRule type="cellIs" dxfId="110" priority="672" operator="lessThan">
      <formula>0</formula>
    </cfRule>
  </conditionalFormatting>
  <conditionalFormatting sqref="J820:J828">
    <cfRule type="cellIs" dxfId="109" priority="668" operator="lessThan">
      <formula>0</formula>
    </cfRule>
    <cfRule type="cellIs" dxfId="108" priority="669" operator="greaterThan">
      <formula>985</formula>
    </cfRule>
    <cfRule type="cellIs" dxfId="107" priority="670" operator="equal">
      <formula>"="</formula>
    </cfRule>
  </conditionalFormatting>
  <conditionalFormatting sqref="J820:J828">
    <cfRule type="cellIs" dxfId="106" priority="661" operator="between">
      <formula>150</formula>
      <formula>900</formula>
    </cfRule>
  </conditionalFormatting>
  <conditionalFormatting sqref="J820:J828">
    <cfRule type="cellIs" dxfId="105" priority="658" operator="lessThan">
      <formula>$K820</formula>
    </cfRule>
    <cfRule type="cellIs" dxfId="104" priority="660" operator="equal">
      <formula>$K820</formula>
    </cfRule>
  </conditionalFormatting>
  <conditionalFormatting sqref="J820:J828">
    <cfRule type="cellIs" dxfId="103" priority="671" operator="equal">
      <formula>$J821</formula>
    </cfRule>
  </conditionalFormatting>
  <conditionalFormatting sqref="F834">
    <cfRule type="colorScale" priority="657">
      <colorScale>
        <cfvo type="num" val="24"/>
        <cfvo type="max" val="0"/>
        <color rgb="FFFF7128"/>
        <color rgb="FF66FF33"/>
      </colorScale>
    </cfRule>
  </conditionalFormatting>
  <conditionalFormatting sqref="E834">
    <cfRule type="colorScale" priority="656">
      <colorScale>
        <cfvo type="num" val="24"/>
        <cfvo type="max" val="0"/>
        <color rgb="FFFF7128"/>
        <color rgb="FF66FF33"/>
      </colorScale>
    </cfRule>
  </conditionalFormatting>
  <conditionalFormatting sqref="D834">
    <cfRule type="colorScale" priority="655">
      <colorScale>
        <cfvo type="num" val="24"/>
        <cfvo type="max" val="0"/>
        <color rgb="FFFF7128"/>
        <color rgb="FF66FF33"/>
      </colorScale>
    </cfRule>
  </conditionalFormatting>
  <conditionalFormatting sqref="C834">
    <cfRule type="colorScale" priority="654">
      <colorScale>
        <cfvo type="num" val="24"/>
        <cfvo type="max" val="0"/>
        <color rgb="FFFF7128"/>
        <color rgb="FF66FF33"/>
      </colorScale>
    </cfRule>
  </conditionalFormatting>
  <conditionalFormatting sqref="G834">
    <cfRule type="colorScale" priority="653">
      <colorScale>
        <cfvo type="num" val="24"/>
        <cfvo type="max" val="0"/>
        <color rgb="FFFF7128"/>
        <color rgb="FF66FF33"/>
      </colorScale>
    </cfRule>
  </conditionalFormatting>
  <conditionalFormatting sqref="H834">
    <cfRule type="colorScale" priority="652">
      <colorScale>
        <cfvo type="num" val="24"/>
        <cfvo type="max" val="0"/>
        <color rgb="FFFF7128"/>
        <color rgb="FF66FF33"/>
      </colorScale>
    </cfRule>
  </conditionalFormatting>
  <conditionalFormatting sqref="I834">
    <cfRule type="colorScale" priority="651">
      <colorScale>
        <cfvo type="num" val="24"/>
        <cfvo type="max" val="0"/>
        <color rgb="FFFF7128"/>
        <color rgb="FF66FF33"/>
      </colorScale>
    </cfRule>
  </conditionalFormatting>
  <conditionalFormatting sqref="J834">
    <cfRule type="colorScale" priority="647">
      <colorScale>
        <cfvo type="num" val="24"/>
        <cfvo type="max" val="0"/>
        <color rgb="FFFF7128"/>
        <color rgb="FF66FF33"/>
      </colorScale>
    </cfRule>
  </conditionalFormatting>
  <conditionalFormatting sqref="K834">
    <cfRule type="colorScale" priority="646">
      <colorScale>
        <cfvo type="num" val="24"/>
        <cfvo type="max" val="0"/>
        <color rgb="FFFF7128"/>
        <color rgb="FF66FF33"/>
      </colorScale>
    </cfRule>
  </conditionalFormatting>
  <conditionalFormatting sqref="L834">
    <cfRule type="colorScale" priority="645">
      <colorScale>
        <cfvo type="num" val="24"/>
        <cfvo type="max" val="0"/>
        <color rgb="FFFF7128"/>
        <color rgb="FF66FF33"/>
      </colorScale>
    </cfRule>
  </conditionalFormatting>
  <conditionalFormatting sqref="M834">
    <cfRule type="colorScale" priority="644">
      <colorScale>
        <cfvo type="num" val="24"/>
        <cfvo type="max" val="0"/>
        <color rgb="FFFF7128"/>
        <color rgb="FF66FF33"/>
      </colorScale>
    </cfRule>
  </conditionalFormatting>
  <conditionalFormatting sqref="N834">
    <cfRule type="colorScale" priority="643">
      <colorScale>
        <cfvo type="num" val="24"/>
        <cfvo type="max" val="0"/>
        <color rgb="FFFF7128"/>
        <color rgb="FF66FF33"/>
      </colorScale>
    </cfRule>
  </conditionalFormatting>
  <conditionalFormatting sqref="O834">
    <cfRule type="colorScale" priority="642">
      <colorScale>
        <cfvo type="num" val="24"/>
        <cfvo type="max" val="0"/>
        <color rgb="FFFF7128"/>
        <color rgb="FF66FF33"/>
      </colorScale>
    </cfRule>
  </conditionalFormatting>
  <conditionalFormatting sqref="P834">
    <cfRule type="colorScale" priority="641">
      <colorScale>
        <cfvo type="num" val="24"/>
        <cfvo type="max" val="0"/>
        <color rgb="FFFF7128"/>
        <color rgb="FF66FF33"/>
      </colorScale>
    </cfRule>
  </conditionalFormatting>
  <conditionalFormatting sqref="Q834">
    <cfRule type="colorScale" priority="640">
      <colorScale>
        <cfvo type="num" val="24"/>
        <cfvo type="max" val="0"/>
        <color rgb="FFFF7128"/>
        <color rgb="FF66FF33"/>
      </colorScale>
    </cfRule>
  </conditionalFormatting>
  <conditionalFormatting sqref="R834">
    <cfRule type="colorScale" priority="639">
      <colorScale>
        <cfvo type="num" val="24"/>
        <cfvo type="max" val="0"/>
        <color rgb="FFFF7128"/>
        <color rgb="FF66FF33"/>
      </colorScale>
    </cfRule>
  </conditionalFormatting>
  <conditionalFormatting sqref="C830:C835">
    <cfRule type="cellIs" dxfId="102" priority="635" stopIfTrue="1" operator="greaterThan">
      <formula>35</formula>
    </cfRule>
  </conditionalFormatting>
  <conditionalFormatting sqref="M830:M835">
    <cfRule type="cellIs" dxfId="101" priority="634" stopIfTrue="1" operator="greaterThan">
      <formula>100</formula>
    </cfRule>
  </conditionalFormatting>
  <conditionalFormatting sqref="E837:E860">
    <cfRule type="cellIs" dxfId="100" priority="560" operator="greaterThan">
      <formula>1</formula>
    </cfRule>
    <cfRule type="cellIs" dxfId="99" priority="561" operator="lessThan">
      <formula>0</formula>
    </cfRule>
  </conditionalFormatting>
  <conditionalFormatting sqref="D837:D860">
    <cfRule type="cellIs" dxfId="98" priority="559" operator="lessThan">
      <formula>0</formula>
    </cfRule>
  </conditionalFormatting>
  <conditionalFormatting sqref="I837:I860">
    <cfRule type="cellIs" dxfId="97" priority="558" operator="lessThan">
      <formula>0</formula>
    </cfRule>
  </conditionalFormatting>
  <conditionalFormatting sqref="F837:F860">
    <cfRule type="cellIs" dxfId="96" priority="557" operator="lessThan">
      <formula>0</formula>
    </cfRule>
  </conditionalFormatting>
  <conditionalFormatting sqref="G837:G860">
    <cfRule type="cellIs" dxfId="95" priority="556" operator="lessThan">
      <formula>0</formula>
    </cfRule>
  </conditionalFormatting>
  <conditionalFormatting sqref="H837:H860">
    <cfRule type="cellIs" dxfId="94" priority="555" operator="lessThan">
      <formula>0</formula>
    </cfRule>
  </conditionalFormatting>
  <conditionalFormatting sqref="J837:J853 J858:J860">
    <cfRule type="cellIs" dxfId="93" priority="551" operator="lessThan">
      <formula>0</formula>
    </cfRule>
    <cfRule type="cellIs" dxfId="92" priority="552" operator="greaterThan">
      <formula>985</formula>
    </cfRule>
    <cfRule type="cellIs" dxfId="91" priority="553" operator="equal">
      <formula>"="</formula>
    </cfRule>
  </conditionalFormatting>
  <conditionalFormatting sqref="J837:J853 J858:J860">
    <cfRule type="cellIs" dxfId="90" priority="544" operator="between">
      <formula>150</formula>
      <formula>900</formula>
    </cfRule>
  </conditionalFormatting>
  <conditionalFormatting sqref="J837:J853 J858:J860">
    <cfRule type="cellIs" dxfId="89" priority="541" operator="lessThan">
      <formula>$K837</formula>
    </cfRule>
    <cfRule type="cellIs" dxfId="88" priority="543" operator="equal">
      <formula>$K837</formula>
    </cfRule>
  </conditionalFormatting>
  <conditionalFormatting sqref="J837:J853 J858:J860">
    <cfRule type="cellIs" dxfId="87" priority="554" operator="equal">
      <formula>$J838</formula>
    </cfRule>
  </conditionalFormatting>
  <conditionalFormatting sqref="F866">
    <cfRule type="colorScale" priority="540">
      <colorScale>
        <cfvo type="num" val="24"/>
        <cfvo type="max" val="0"/>
        <color rgb="FFFF7128"/>
        <color rgb="FF66FF33"/>
      </colorScale>
    </cfRule>
  </conditionalFormatting>
  <conditionalFormatting sqref="E866">
    <cfRule type="colorScale" priority="539">
      <colorScale>
        <cfvo type="num" val="24"/>
        <cfvo type="max" val="0"/>
        <color rgb="FFFF7128"/>
        <color rgb="FF66FF33"/>
      </colorScale>
    </cfRule>
  </conditionalFormatting>
  <conditionalFormatting sqref="D866">
    <cfRule type="colorScale" priority="538">
      <colorScale>
        <cfvo type="num" val="24"/>
        <cfvo type="max" val="0"/>
        <color rgb="FFFF7128"/>
        <color rgb="FF66FF33"/>
      </colorScale>
    </cfRule>
  </conditionalFormatting>
  <conditionalFormatting sqref="C866">
    <cfRule type="colorScale" priority="537">
      <colorScale>
        <cfvo type="num" val="24"/>
        <cfvo type="max" val="0"/>
        <color rgb="FFFF7128"/>
        <color rgb="FF66FF33"/>
      </colorScale>
    </cfRule>
  </conditionalFormatting>
  <conditionalFormatting sqref="G866">
    <cfRule type="colorScale" priority="536">
      <colorScale>
        <cfvo type="num" val="24"/>
        <cfvo type="max" val="0"/>
        <color rgb="FFFF7128"/>
        <color rgb="FF66FF33"/>
      </colorScale>
    </cfRule>
  </conditionalFormatting>
  <conditionalFormatting sqref="H866">
    <cfRule type="colorScale" priority="535">
      <colorScale>
        <cfvo type="num" val="24"/>
        <cfvo type="max" val="0"/>
        <color rgb="FFFF7128"/>
        <color rgb="FF66FF33"/>
      </colorScale>
    </cfRule>
  </conditionalFormatting>
  <conditionalFormatting sqref="I866">
    <cfRule type="colorScale" priority="534">
      <colorScale>
        <cfvo type="num" val="24"/>
        <cfvo type="max" val="0"/>
        <color rgb="FFFF7128"/>
        <color rgb="FF66FF33"/>
      </colorScale>
    </cfRule>
  </conditionalFormatting>
  <conditionalFormatting sqref="J866">
    <cfRule type="colorScale" priority="530">
      <colorScale>
        <cfvo type="num" val="24"/>
        <cfvo type="max" val="0"/>
        <color rgb="FFFF7128"/>
        <color rgb="FF66FF33"/>
      </colorScale>
    </cfRule>
  </conditionalFormatting>
  <conditionalFormatting sqref="K866">
    <cfRule type="colorScale" priority="529">
      <colorScale>
        <cfvo type="num" val="24"/>
        <cfvo type="max" val="0"/>
        <color rgb="FFFF7128"/>
        <color rgb="FF66FF33"/>
      </colorScale>
    </cfRule>
  </conditionalFormatting>
  <conditionalFormatting sqref="L866">
    <cfRule type="colorScale" priority="528">
      <colorScale>
        <cfvo type="num" val="24"/>
        <cfvo type="max" val="0"/>
        <color rgb="FFFF7128"/>
        <color rgb="FF66FF33"/>
      </colorScale>
    </cfRule>
  </conditionalFormatting>
  <conditionalFormatting sqref="M866">
    <cfRule type="colorScale" priority="527">
      <colorScale>
        <cfvo type="num" val="24"/>
        <cfvo type="max" val="0"/>
        <color rgb="FFFF7128"/>
        <color rgb="FF66FF33"/>
      </colorScale>
    </cfRule>
  </conditionalFormatting>
  <conditionalFormatting sqref="N866">
    <cfRule type="colorScale" priority="526">
      <colorScale>
        <cfvo type="num" val="24"/>
        <cfvo type="max" val="0"/>
        <color rgb="FFFF7128"/>
        <color rgb="FF66FF33"/>
      </colorScale>
    </cfRule>
  </conditionalFormatting>
  <conditionalFormatting sqref="O866">
    <cfRule type="colorScale" priority="525">
      <colorScale>
        <cfvo type="num" val="24"/>
        <cfvo type="max" val="0"/>
        <color rgb="FFFF7128"/>
        <color rgb="FF66FF33"/>
      </colorScale>
    </cfRule>
  </conditionalFormatting>
  <conditionalFormatting sqref="P866">
    <cfRule type="colorScale" priority="524">
      <colorScale>
        <cfvo type="num" val="24"/>
        <cfvo type="max" val="0"/>
        <color rgb="FFFF7128"/>
        <color rgb="FF66FF33"/>
      </colorScale>
    </cfRule>
  </conditionalFormatting>
  <conditionalFormatting sqref="Q866">
    <cfRule type="colorScale" priority="523">
      <colorScale>
        <cfvo type="num" val="24"/>
        <cfvo type="max" val="0"/>
        <color rgb="FFFF7128"/>
        <color rgb="FF66FF33"/>
      </colorScale>
    </cfRule>
  </conditionalFormatting>
  <conditionalFormatting sqref="R866">
    <cfRule type="colorScale" priority="522">
      <colorScale>
        <cfvo type="num" val="24"/>
        <cfvo type="max" val="0"/>
        <color rgb="FFFF7128"/>
        <color rgb="FF66FF33"/>
      </colorScale>
    </cfRule>
  </conditionalFormatting>
  <conditionalFormatting sqref="C862:C867">
    <cfRule type="cellIs" dxfId="86" priority="518" stopIfTrue="1" operator="greaterThan">
      <formula>35</formula>
    </cfRule>
  </conditionalFormatting>
  <conditionalFormatting sqref="M862:M867">
    <cfRule type="cellIs" dxfId="85" priority="517" stopIfTrue="1" operator="greaterThan">
      <formula>100</formula>
    </cfRule>
  </conditionalFormatting>
  <conditionalFormatting sqref="E869:E877">
    <cfRule type="cellIs" dxfId="84" priority="443" operator="greaterThan">
      <formula>1</formula>
    </cfRule>
    <cfRule type="cellIs" dxfId="83" priority="444" operator="lessThan">
      <formula>0</formula>
    </cfRule>
  </conditionalFormatting>
  <conditionalFormatting sqref="D869:D878">
    <cfRule type="cellIs" dxfId="82" priority="442" operator="lessThan">
      <formula>0</formula>
    </cfRule>
  </conditionalFormatting>
  <conditionalFormatting sqref="I869:I878">
    <cfRule type="cellIs" dxfId="81" priority="441" operator="lessThan">
      <formula>0</formula>
    </cfRule>
  </conditionalFormatting>
  <conditionalFormatting sqref="F869:F878">
    <cfRule type="cellIs" dxfId="80" priority="440" operator="lessThan">
      <formula>0</formula>
    </cfRule>
  </conditionalFormatting>
  <conditionalFormatting sqref="G869:G878">
    <cfRule type="cellIs" dxfId="79" priority="439" operator="lessThan">
      <formula>0</formula>
    </cfRule>
  </conditionalFormatting>
  <conditionalFormatting sqref="H869:H878">
    <cfRule type="cellIs" dxfId="78" priority="438" operator="lessThan">
      <formula>0</formula>
    </cfRule>
  </conditionalFormatting>
  <conditionalFormatting sqref="J869:J878">
    <cfRule type="cellIs" dxfId="77" priority="434" operator="lessThan">
      <formula>0</formula>
    </cfRule>
    <cfRule type="cellIs" dxfId="76" priority="435" operator="greaterThan">
      <formula>985</formula>
    </cfRule>
    <cfRule type="cellIs" dxfId="75" priority="436" operator="equal">
      <formula>"="</formula>
    </cfRule>
  </conditionalFormatting>
  <conditionalFormatting sqref="J869:J878">
    <cfRule type="cellIs" dxfId="74" priority="427" operator="between">
      <formula>150</formula>
      <formula>900</formula>
    </cfRule>
  </conditionalFormatting>
  <conditionalFormatting sqref="K878">
    <cfRule type="cellIs" dxfId="73" priority="425" operator="greaterThan">
      <formula>$J878</formula>
    </cfRule>
    <cfRule type="cellIs" dxfId="72" priority="430" operator="lessThan">
      <formula>0</formula>
    </cfRule>
    <cfRule type="cellIs" dxfId="71" priority="431" operator="greaterThan">
      <formula>985</formula>
    </cfRule>
    <cfRule type="cellIs" dxfId="70" priority="432" operator="equal">
      <formula>"="</formula>
    </cfRule>
  </conditionalFormatting>
  <conditionalFormatting sqref="K878">
    <cfRule type="cellIs" dxfId="69" priority="429" operator="between">
      <formula>150</formula>
      <formula>900</formula>
    </cfRule>
  </conditionalFormatting>
  <conditionalFormatting sqref="K878">
    <cfRule type="cellIs" dxfId="68" priority="428" operator="equal">
      <formula>$J878</formula>
    </cfRule>
  </conditionalFormatting>
  <conditionalFormatting sqref="J869:J878">
    <cfRule type="cellIs" dxfId="67" priority="424" operator="lessThan">
      <formula>$K869</formula>
    </cfRule>
    <cfRule type="cellIs" dxfId="66" priority="426" operator="equal">
      <formula>$K869</formula>
    </cfRule>
  </conditionalFormatting>
  <conditionalFormatting sqref="K878">
    <cfRule type="cellIs" dxfId="65" priority="433" operator="equal">
      <formula>$K879</formula>
    </cfRule>
  </conditionalFormatting>
  <conditionalFormatting sqref="J869:J878">
    <cfRule type="cellIs" dxfId="64" priority="437" operator="equal">
      <formula>$J870</formula>
    </cfRule>
  </conditionalFormatting>
  <conditionalFormatting sqref="F898">
    <cfRule type="colorScale" priority="423">
      <colorScale>
        <cfvo type="num" val="24"/>
        <cfvo type="max" val="0"/>
        <color rgb="FFFF7128"/>
        <color rgb="FF66FF33"/>
      </colorScale>
    </cfRule>
  </conditionalFormatting>
  <conditionalFormatting sqref="E898">
    <cfRule type="colorScale" priority="422">
      <colorScale>
        <cfvo type="num" val="24"/>
        <cfvo type="max" val="0"/>
        <color rgb="FFFF7128"/>
        <color rgb="FF66FF33"/>
      </colorScale>
    </cfRule>
  </conditionalFormatting>
  <conditionalFormatting sqref="D898">
    <cfRule type="colorScale" priority="421">
      <colorScale>
        <cfvo type="num" val="24"/>
        <cfvo type="max" val="0"/>
        <color rgb="FFFF7128"/>
        <color rgb="FF66FF33"/>
      </colorScale>
    </cfRule>
  </conditionalFormatting>
  <conditionalFormatting sqref="C898">
    <cfRule type="colorScale" priority="420">
      <colorScale>
        <cfvo type="num" val="24"/>
        <cfvo type="max" val="0"/>
        <color rgb="FFFF7128"/>
        <color rgb="FF66FF33"/>
      </colorScale>
    </cfRule>
  </conditionalFormatting>
  <conditionalFormatting sqref="G898">
    <cfRule type="colorScale" priority="419">
      <colorScale>
        <cfvo type="num" val="24"/>
        <cfvo type="max" val="0"/>
        <color rgb="FFFF7128"/>
        <color rgb="FF66FF33"/>
      </colorScale>
    </cfRule>
  </conditionalFormatting>
  <conditionalFormatting sqref="H898">
    <cfRule type="colorScale" priority="418">
      <colorScale>
        <cfvo type="num" val="24"/>
        <cfvo type="max" val="0"/>
        <color rgb="FFFF7128"/>
        <color rgb="FF66FF33"/>
      </colorScale>
    </cfRule>
  </conditionalFormatting>
  <conditionalFormatting sqref="I898">
    <cfRule type="colorScale" priority="417">
      <colorScale>
        <cfvo type="num" val="24"/>
        <cfvo type="max" val="0"/>
        <color rgb="FFFF7128"/>
        <color rgb="FF66FF33"/>
      </colorScale>
    </cfRule>
  </conditionalFormatting>
  <conditionalFormatting sqref="J898">
    <cfRule type="colorScale" priority="413">
      <colorScale>
        <cfvo type="num" val="24"/>
        <cfvo type="max" val="0"/>
        <color rgb="FFFF7128"/>
        <color rgb="FF66FF33"/>
      </colorScale>
    </cfRule>
  </conditionalFormatting>
  <conditionalFormatting sqref="K898">
    <cfRule type="colorScale" priority="412">
      <colorScale>
        <cfvo type="num" val="24"/>
        <cfvo type="max" val="0"/>
        <color rgb="FFFF7128"/>
        <color rgb="FF66FF33"/>
      </colorScale>
    </cfRule>
  </conditionalFormatting>
  <conditionalFormatting sqref="L898">
    <cfRule type="colorScale" priority="411">
      <colorScale>
        <cfvo type="num" val="24"/>
        <cfvo type="max" val="0"/>
        <color rgb="FFFF7128"/>
        <color rgb="FF66FF33"/>
      </colorScale>
    </cfRule>
  </conditionalFormatting>
  <conditionalFormatting sqref="M898">
    <cfRule type="colorScale" priority="410">
      <colorScale>
        <cfvo type="num" val="24"/>
        <cfvo type="max" val="0"/>
        <color rgb="FFFF7128"/>
        <color rgb="FF66FF33"/>
      </colorScale>
    </cfRule>
  </conditionalFormatting>
  <conditionalFormatting sqref="N898">
    <cfRule type="colorScale" priority="409">
      <colorScale>
        <cfvo type="num" val="24"/>
        <cfvo type="max" val="0"/>
        <color rgb="FFFF7128"/>
        <color rgb="FF66FF33"/>
      </colorScale>
    </cfRule>
  </conditionalFormatting>
  <conditionalFormatting sqref="O898">
    <cfRule type="colorScale" priority="408">
      <colorScale>
        <cfvo type="num" val="24"/>
        <cfvo type="max" val="0"/>
        <color rgb="FFFF7128"/>
        <color rgb="FF66FF33"/>
      </colorScale>
    </cfRule>
  </conditionalFormatting>
  <conditionalFormatting sqref="P898">
    <cfRule type="colorScale" priority="407">
      <colorScale>
        <cfvo type="num" val="24"/>
        <cfvo type="max" val="0"/>
        <color rgb="FFFF7128"/>
        <color rgb="FF66FF33"/>
      </colorScale>
    </cfRule>
  </conditionalFormatting>
  <conditionalFormatting sqref="Q898">
    <cfRule type="colorScale" priority="406">
      <colorScale>
        <cfvo type="num" val="24"/>
        <cfvo type="max" val="0"/>
        <color rgb="FFFF7128"/>
        <color rgb="FF66FF33"/>
      </colorScale>
    </cfRule>
  </conditionalFormatting>
  <conditionalFormatting sqref="R898">
    <cfRule type="colorScale" priority="405">
      <colorScale>
        <cfvo type="num" val="24"/>
        <cfvo type="max" val="0"/>
        <color rgb="FFFF7128"/>
        <color rgb="FF66FF33"/>
      </colorScale>
    </cfRule>
  </conditionalFormatting>
  <conditionalFormatting sqref="C894:C899">
    <cfRule type="cellIs" dxfId="63" priority="401" stopIfTrue="1" operator="greaterThan">
      <formula>35</formula>
    </cfRule>
  </conditionalFormatting>
  <conditionalFormatting sqref="M894:M899">
    <cfRule type="cellIs" dxfId="62" priority="400" stopIfTrue="1" operator="greaterThan">
      <formula>100</formula>
    </cfRule>
  </conditionalFormatting>
  <conditionalFormatting sqref="F930">
    <cfRule type="colorScale" priority="306">
      <colorScale>
        <cfvo type="num" val="24"/>
        <cfvo type="max" val="0"/>
        <color rgb="FFFF7128"/>
        <color rgb="FF66FF33"/>
      </colorScale>
    </cfRule>
  </conditionalFormatting>
  <conditionalFormatting sqref="E930">
    <cfRule type="colorScale" priority="305">
      <colorScale>
        <cfvo type="num" val="24"/>
        <cfvo type="max" val="0"/>
        <color rgb="FFFF7128"/>
        <color rgb="FF66FF33"/>
      </colorScale>
    </cfRule>
  </conditionalFormatting>
  <conditionalFormatting sqref="D930">
    <cfRule type="colorScale" priority="304">
      <colorScale>
        <cfvo type="num" val="24"/>
        <cfvo type="max" val="0"/>
        <color rgb="FFFF7128"/>
        <color rgb="FF66FF33"/>
      </colorScale>
    </cfRule>
  </conditionalFormatting>
  <conditionalFormatting sqref="C930">
    <cfRule type="colorScale" priority="303">
      <colorScale>
        <cfvo type="num" val="24"/>
        <cfvo type="max" val="0"/>
        <color rgb="FFFF7128"/>
        <color rgb="FF66FF33"/>
      </colorScale>
    </cfRule>
  </conditionalFormatting>
  <conditionalFormatting sqref="G930">
    <cfRule type="colorScale" priority="302">
      <colorScale>
        <cfvo type="num" val="24"/>
        <cfvo type="max" val="0"/>
        <color rgb="FFFF7128"/>
        <color rgb="FF66FF33"/>
      </colorScale>
    </cfRule>
  </conditionalFormatting>
  <conditionalFormatting sqref="H930">
    <cfRule type="colorScale" priority="301">
      <colorScale>
        <cfvo type="num" val="24"/>
        <cfvo type="max" val="0"/>
        <color rgb="FFFF7128"/>
        <color rgb="FF66FF33"/>
      </colorScale>
    </cfRule>
  </conditionalFormatting>
  <conditionalFormatting sqref="I930">
    <cfRule type="colorScale" priority="300">
      <colorScale>
        <cfvo type="num" val="24"/>
        <cfvo type="max" val="0"/>
        <color rgb="FFFF7128"/>
        <color rgb="FF66FF33"/>
      </colorScale>
    </cfRule>
  </conditionalFormatting>
  <conditionalFormatting sqref="J930">
    <cfRule type="colorScale" priority="296">
      <colorScale>
        <cfvo type="num" val="24"/>
        <cfvo type="max" val="0"/>
        <color rgb="FFFF7128"/>
        <color rgb="FF66FF33"/>
      </colorScale>
    </cfRule>
  </conditionalFormatting>
  <conditionalFormatting sqref="K930">
    <cfRule type="colorScale" priority="295">
      <colorScale>
        <cfvo type="num" val="24"/>
        <cfvo type="max" val="0"/>
        <color rgb="FFFF7128"/>
        <color rgb="FF66FF33"/>
      </colorScale>
    </cfRule>
  </conditionalFormatting>
  <conditionalFormatting sqref="L930">
    <cfRule type="colorScale" priority="294">
      <colorScale>
        <cfvo type="num" val="24"/>
        <cfvo type="max" val="0"/>
        <color rgb="FFFF7128"/>
        <color rgb="FF66FF33"/>
      </colorScale>
    </cfRule>
  </conditionalFormatting>
  <conditionalFormatting sqref="M930">
    <cfRule type="colorScale" priority="293">
      <colorScale>
        <cfvo type="num" val="24"/>
        <cfvo type="max" val="0"/>
        <color rgb="FFFF7128"/>
        <color rgb="FF66FF33"/>
      </colorScale>
    </cfRule>
  </conditionalFormatting>
  <conditionalFormatting sqref="N930">
    <cfRule type="colorScale" priority="292">
      <colorScale>
        <cfvo type="num" val="24"/>
        <cfvo type="max" val="0"/>
        <color rgb="FFFF7128"/>
        <color rgb="FF66FF33"/>
      </colorScale>
    </cfRule>
  </conditionalFormatting>
  <conditionalFormatting sqref="O930">
    <cfRule type="colorScale" priority="291">
      <colorScale>
        <cfvo type="num" val="24"/>
        <cfvo type="max" val="0"/>
        <color rgb="FFFF7128"/>
        <color rgb="FF66FF33"/>
      </colorScale>
    </cfRule>
  </conditionalFormatting>
  <conditionalFormatting sqref="P930">
    <cfRule type="colorScale" priority="290">
      <colorScale>
        <cfvo type="num" val="24"/>
        <cfvo type="max" val="0"/>
        <color rgb="FFFF7128"/>
        <color rgb="FF66FF33"/>
      </colorScale>
    </cfRule>
  </conditionalFormatting>
  <conditionalFormatting sqref="Q930">
    <cfRule type="colorScale" priority="289">
      <colorScale>
        <cfvo type="num" val="24"/>
        <cfvo type="max" val="0"/>
        <color rgb="FFFF7128"/>
        <color rgb="FF66FF33"/>
      </colorScale>
    </cfRule>
  </conditionalFormatting>
  <conditionalFormatting sqref="R930">
    <cfRule type="colorScale" priority="288">
      <colorScale>
        <cfvo type="num" val="24"/>
        <cfvo type="max" val="0"/>
        <color rgb="FFFF7128"/>
        <color rgb="FF66FF33"/>
      </colorScale>
    </cfRule>
  </conditionalFormatting>
  <conditionalFormatting sqref="C926:C931">
    <cfRule type="cellIs" dxfId="61" priority="284" stopIfTrue="1" operator="greaterThan">
      <formula>35</formula>
    </cfRule>
  </conditionalFormatting>
  <conditionalFormatting sqref="M926:M931">
    <cfRule type="cellIs" dxfId="60" priority="283" stopIfTrue="1" operator="greaterThan">
      <formula>100</formula>
    </cfRule>
  </conditionalFormatting>
  <conditionalFormatting sqref="R948:R956">
    <cfRule type="cellIs" dxfId="59" priority="227" operator="greaterThan">
      <formula>0</formula>
    </cfRule>
  </conditionalFormatting>
  <conditionalFormatting sqref="E948:E956">
    <cfRule type="cellIs" dxfId="58" priority="209" operator="greaterThan">
      <formula>1</formula>
    </cfRule>
    <cfRule type="cellIs" dxfId="57" priority="210" operator="lessThan">
      <formula>0</formula>
    </cfRule>
  </conditionalFormatting>
  <conditionalFormatting sqref="D948:D956">
    <cfRule type="cellIs" dxfId="56" priority="208" operator="lessThan">
      <formula>0</formula>
    </cfRule>
  </conditionalFormatting>
  <conditionalFormatting sqref="I948:I956">
    <cfRule type="cellIs" dxfId="55" priority="207" operator="lessThan">
      <formula>0</formula>
    </cfRule>
  </conditionalFormatting>
  <conditionalFormatting sqref="F948:F956">
    <cfRule type="cellIs" dxfId="54" priority="206" operator="lessThan">
      <formula>0</formula>
    </cfRule>
  </conditionalFormatting>
  <conditionalFormatting sqref="G948:G956">
    <cfRule type="cellIs" dxfId="53" priority="205" operator="lessThan">
      <formula>0</formula>
    </cfRule>
  </conditionalFormatting>
  <conditionalFormatting sqref="H948:H956">
    <cfRule type="cellIs" dxfId="52" priority="204" operator="lessThan">
      <formula>0</formula>
    </cfRule>
  </conditionalFormatting>
  <conditionalFormatting sqref="J948:J956">
    <cfRule type="cellIs" dxfId="51" priority="200" operator="lessThan">
      <formula>0</formula>
    </cfRule>
    <cfRule type="cellIs" dxfId="50" priority="201" operator="greaterThan">
      <formula>985</formula>
    </cfRule>
    <cfRule type="cellIs" dxfId="49" priority="202" operator="equal">
      <formula>"="</formula>
    </cfRule>
  </conditionalFormatting>
  <conditionalFormatting sqref="J948:J956">
    <cfRule type="cellIs" dxfId="48" priority="193" operator="between">
      <formula>150</formula>
      <formula>900</formula>
    </cfRule>
  </conditionalFormatting>
  <conditionalFormatting sqref="J948:J956">
    <cfRule type="cellIs" dxfId="47" priority="190" operator="lessThan">
      <formula>$K948</formula>
    </cfRule>
    <cfRule type="cellIs" dxfId="46" priority="192" operator="equal">
      <formula>$K948</formula>
    </cfRule>
  </conditionalFormatting>
  <conditionalFormatting sqref="J948:J956">
    <cfRule type="cellIs" dxfId="45" priority="203" operator="equal">
      <formula>$J949</formula>
    </cfRule>
  </conditionalFormatting>
  <conditionalFormatting sqref="F962">
    <cfRule type="colorScale" priority="189">
      <colorScale>
        <cfvo type="num" val="24"/>
        <cfvo type="max" val="0"/>
        <color rgb="FFFF7128"/>
        <color rgb="FF66FF33"/>
      </colorScale>
    </cfRule>
  </conditionalFormatting>
  <conditionalFormatting sqref="E962">
    <cfRule type="colorScale" priority="188">
      <colorScale>
        <cfvo type="num" val="24"/>
        <cfvo type="max" val="0"/>
        <color rgb="FFFF7128"/>
        <color rgb="FF66FF33"/>
      </colorScale>
    </cfRule>
  </conditionalFormatting>
  <conditionalFormatting sqref="D962">
    <cfRule type="colorScale" priority="187">
      <colorScale>
        <cfvo type="num" val="24"/>
        <cfvo type="max" val="0"/>
        <color rgb="FFFF7128"/>
        <color rgb="FF66FF33"/>
      </colorScale>
    </cfRule>
  </conditionalFormatting>
  <conditionalFormatting sqref="C962">
    <cfRule type="colorScale" priority="186">
      <colorScale>
        <cfvo type="num" val="24"/>
        <cfvo type="max" val="0"/>
        <color rgb="FFFF7128"/>
        <color rgb="FF66FF33"/>
      </colorScale>
    </cfRule>
  </conditionalFormatting>
  <conditionalFormatting sqref="G962">
    <cfRule type="colorScale" priority="185">
      <colorScale>
        <cfvo type="num" val="24"/>
        <cfvo type="max" val="0"/>
        <color rgb="FFFF7128"/>
        <color rgb="FF66FF33"/>
      </colorScale>
    </cfRule>
  </conditionalFormatting>
  <conditionalFormatting sqref="H962">
    <cfRule type="colorScale" priority="184">
      <colorScale>
        <cfvo type="num" val="24"/>
        <cfvo type="max" val="0"/>
        <color rgb="FFFF7128"/>
        <color rgb="FF66FF33"/>
      </colorScale>
    </cfRule>
  </conditionalFormatting>
  <conditionalFormatting sqref="I962">
    <cfRule type="colorScale" priority="183">
      <colorScale>
        <cfvo type="num" val="24"/>
        <cfvo type="max" val="0"/>
        <color rgb="FFFF7128"/>
        <color rgb="FF66FF33"/>
      </colorScale>
    </cfRule>
  </conditionalFormatting>
  <conditionalFormatting sqref="J962">
    <cfRule type="colorScale" priority="179">
      <colorScale>
        <cfvo type="num" val="24"/>
        <cfvo type="max" val="0"/>
        <color rgb="FFFF7128"/>
        <color rgb="FF66FF33"/>
      </colorScale>
    </cfRule>
  </conditionalFormatting>
  <conditionalFormatting sqref="K962">
    <cfRule type="colorScale" priority="178">
      <colorScale>
        <cfvo type="num" val="24"/>
        <cfvo type="max" val="0"/>
        <color rgb="FFFF7128"/>
        <color rgb="FF66FF33"/>
      </colorScale>
    </cfRule>
  </conditionalFormatting>
  <conditionalFormatting sqref="L962">
    <cfRule type="colorScale" priority="177">
      <colorScale>
        <cfvo type="num" val="24"/>
        <cfvo type="max" val="0"/>
        <color rgb="FFFF7128"/>
        <color rgb="FF66FF33"/>
      </colorScale>
    </cfRule>
  </conditionalFormatting>
  <conditionalFormatting sqref="M962">
    <cfRule type="colorScale" priority="176">
      <colorScale>
        <cfvo type="num" val="24"/>
        <cfvo type="max" val="0"/>
        <color rgb="FFFF7128"/>
        <color rgb="FF66FF33"/>
      </colorScale>
    </cfRule>
  </conditionalFormatting>
  <conditionalFormatting sqref="N962">
    <cfRule type="colorScale" priority="175">
      <colorScale>
        <cfvo type="num" val="24"/>
        <cfvo type="max" val="0"/>
        <color rgb="FFFF7128"/>
        <color rgb="FF66FF33"/>
      </colorScale>
    </cfRule>
  </conditionalFormatting>
  <conditionalFormatting sqref="O962">
    <cfRule type="colorScale" priority="174">
      <colorScale>
        <cfvo type="num" val="24"/>
        <cfvo type="max" val="0"/>
        <color rgb="FFFF7128"/>
        <color rgb="FF66FF33"/>
      </colorScale>
    </cfRule>
  </conditionalFormatting>
  <conditionalFormatting sqref="P962">
    <cfRule type="colorScale" priority="173">
      <colorScale>
        <cfvo type="num" val="24"/>
        <cfvo type="max" val="0"/>
        <color rgb="FFFF7128"/>
        <color rgb="FF66FF33"/>
      </colorScale>
    </cfRule>
  </conditionalFormatting>
  <conditionalFormatting sqref="Q962">
    <cfRule type="colorScale" priority="172">
      <colorScale>
        <cfvo type="num" val="24"/>
        <cfvo type="max" val="0"/>
        <color rgb="FFFF7128"/>
        <color rgb="FF66FF33"/>
      </colorScale>
    </cfRule>
  </conditionalFormatting>
  <conditionalFormatting sqref="R962">
    <cfRule type="colorScale" priority="171">
      <colorScale>
        <cfvo type="num" val="24"/>
        <cfvo type="max" val="0"/>
        <color rgb="FFFF7128"/>
        <color rgb="FF66FF33"/>
      </colorScale>
    </cfRule>
  </conditionalFormatting>
  <conditionalFormatting sqref="C958:C963">
    <cfRule type="cellIs" dxfId="44" priority="167" stopIfTrue="1" operator="greaterThan">
      <formula>35</formula>
    </cfRule>
  </conditionalFormatting>
  <conditionalFormatting sqref="M958:M963">
    <cfRule type="cellIs" dxfId="43" priority="166" stopIfTrue="1" operator="greaterThan">
      <formula>100</formula>
    </cfRule>
  </conditionalFormatting>
  <conditionalFormatting sqref="C948:C956">
    <cfRule type="cellIs" dxfId="42" priority="165" operator="greaterThan">
      <formula>36</formula>
    </cfRule>
  </conditionalFormatting>
  <conditionalFormatting sqref="C948:C956">
    <cfRule type="cellIs" dxfId="41" priority="164" operator="between">
      <formula>25</formula>
      <formula>0</formula>
    </cfRule>
  </conditionalFormatting>
  <conditionalFormatting sqref="C948:C956">
    <cfRule type="cellIs" dxfId="40" priority="163" operator="lessThan">
      <formula>0</formula>
    </cfRule>
  </conditionalFormatting>
  <conditionalFormatting sqref="F994">
    <cfRule type="colorScale" priority="72">
      <colorScale>
        <cfvo type="num" val="24"/>
        <cfvo type="max" val="0"/>
        <color rgb="FFFF7128"/>
        <color rgb="FF66FF33"/>
      </colorScale>
    </cfRule>
  </conditionalFormatting>
  <conditionalFormatting sqref="E994">
    <cfRule type="colorScale" priority="71">
      <colorScale>
        <cfvo type="num" val="24"/>
        <cfvo type="max" val="0"/>
        <color rgb="FFFF7128"/>
        <color rgb="FF66FF33"/>
      </colorScale>
    </cfRule>
  </conditionalFormatting>
  <conditionalFormatting sqref="D994">
    <cfRule type="colorScale" priority="70">
      <colorScale>
        <cfvo type="num" val="24"/>
        <cfvo type="max" val="0"/>
        <color rgb="FFFF7128"/>
        <color rgb="FF66FF33"/>
      </colorScale>
    </cfRule>
  </conditionalFormatting>
  <conditionalFormatting sqref="C994">
    <cfRule type="colorScale" priority="69">
      <colorScale>
        <cfvo type="num" val="24"/>
        <cfvo type="max" val="0"/>
        <color rgb="FFFF7128"/>
        <color rgb="FF66FF33"/>
      </colorScale>
    </cfRule>
  </conditionalFormatting>
  <conditionalFormatting sqref="G994">
    <cfRule type="colorScale" priority="68">
      <colorScale>
        <cfvo type="num" val="24"/>
        <cfvo type="max" val="0"/>
        <color rgb="FFFF7128"/>
        <color rgb="FF66FF33"/>
      </colorScale>
    </cfRule>
  </conditionalFormatting>
  <conditionalFormatting sqref="H994">
    <cfRule type="colorScale" priority="67">
      <colorScale>
        <cfvo type="num" val="24"/>
        <cfvo type="max" val="0"/>
        <color rgb="FFFF7128"/>
        <color rgb="FF66FF33"/>
      </colorScale>
    </cfRule>
  </conditionalFormatting>
  <conditionalFormatting sqref="I994">
    <cfRule type="colorScale" priority="66">
      <colorScale>
        <cfvo type="num" val="24"/>
        <cfvo type="max" val="0"/>
        <color rgb="FFFF7128"/>
        <color rgb="FF66FF33"/>
      </colorScale>
    </cfRule>
  </conditionalFormatting>
  <conditionalFormatting sqref="J994">
    <cfRule type="colorScale" priority="62">
      <colorScale>
        <cfvo type="num" val="24"/>
        <cfvo type="max" val="0"/>
        <color rgb="FFFF7128"/>
        <color rgb="FF66FF33"/>
      </colorScale>
    </cfRule>
  </conditionalFormatting>
  <conditionalFormatting sqref="K994">
    <cfRule type="colorScale" priority="61">
      <colorScale>
        <cfvo type="num" val="24"/>
        <cfvo type="max" val="0"/>
        <color rgb="FFFF7128"/>
        <color rgb="FF66FF33"/>
      </colorScale>
    </cfRule>
  </conditionalFormatting>
  <conditionalFormatting sqref="L994">
    <cfRule type="colorScale" priority="60">
      <colorScale>
        <cfvo type="num" val="24"/>
        <cfvo type="max" val="0"/>
        <color rgb="FFFF7128"/>
        <color rgb="FF66FF33"/>
      </colorScale>
    </cfRule>
  </conditionalFormatting>
  <conditionalFormatting sqref="M994">
    <cfRule type="colorScale" priority="59">
      <colorScale>
        <cfvo type="num" val="24"/>
        <cfvo type="max" val="0"/>
        <color rgb="FFFF7128"/>
        <color rgb="FF66FF33"/>
      </colorScale>
    </cfRule>
  </conditionalFormatting>
  <conditionalFormatting sqref="N994">
    <cfRule type="colorScale" priority="58">
      <colorScale>
        <cfvo type="num" val="24"/>
        <cfvo type="max" val="0"/>
        <color rgb="FFFF7128"/>
        <color rgb="FF66FF33"/>
      </colorScale>
    </cfRule>
  </conditionalFormatting>
  <conditionalFormatting sqref="O994">
    <cfRule type="colorScale" priority="57">
      <colorScale>
        <cfvo type="num" val="24"/>
        <cfvo type="max" val="0"/>
        <color rgb="FFFF7128"/>
        <color rgb="FF66FF33"/>
      </colorScale>
    </cfRule>
  </conditionalFormatting>
  <conditionalFormatting sqref="P994">
    <cfRule type="colorScale" priority="56">
      <colorScale>
        <cfvo type="num" val="24"/>
        <cfvo type="max" val="0"/>
        <color rgb="FFFF7128"/>
        <color rgb="FF66FF33"/>
      </colorScale>
    </cfRule>
  </conditionalFormatting>
  <conditionalFormatting sqref="Q994">
    <cfRule type="colorScale" priority="55">
      <colorScale>
        <cfvo type="num" val="24"/>
        <cfvo type="max" val="0"/>
        <color rgb="FFFF7128"/>
        <color rgb="FF66FF33"/>
      </colorScale>
    </cfRule>
  </conditionalFormatting>
  <conditionalFormatting sqref="R994">
    <cfRule type="colorScale" priority="54">
      <colorScale>
        <cfvo type="num" val="24"/>
        <cfvo type="max" val="0"/>
        <color rgb="FFFF7128"/>
        <color rgb="FF66FF33"/>
      </colorScale>
    </cfRule>
  </conditionalFormatting>
  <conditionalFormatting sqref="C990:C995">
    <cfRule type="cellIs" dxfId="39" priority="50" stopIfTrue="1" operator="greaterThan">
      <formula>35</formula>
    </cfRule>
  </conditionalFormatting>
  <conditionalFormatting sqref="M990:M995">
    <cfRule type="cellIs" dxfId="38" priority="49" stopIfTrue="1" operator="greaterThan">
      <formula>100</formula>
    </cfRule>
  </conditionalFormatting>
  <conditionalFormatting sqref="A607:B607">
    <cfRule type="cellIs" dxfId="37" priority="44" stopIfTrue="1" operator="lessThan">
      <formula>0</formula>
    </cfRule>
    <cfRule type="cellIs" dxfId="36" priority="45" stopIfTrue="1" operator="lessThan">
      <formula>0</formula>
    </cfRule>
  </conditionalFormatting>
  <conditionalFormatting sqref="A575:B575">
    <cfRule type="cellIs" dxfId="35" priority="42" stopIfTrue="1" operator="lessThan">
      <formula>0</formula>
    </cfRule>
    <cfRule type="cellIs" dxfId="34" priority="43" stopIfTrue="1" operator="lessThan">
      <formula>0</formula>
    </cfRule>
  </conditionalFormatting>
  <conditionalFormatting sqref="A543:B543">
    <cfRule type="cellIs" dxfId="33" priority="40" stopIfTrue="1" operator="lessThan">
      <formula>0</formula>
    </cfRule>
    <cfRule type="cellIs" dxfId="32" priority="41" stopIfTrue="1" operator="lessThan">
      <formula>0</formula>
    </cfRule>
  </conditionalFormatting>
  <conditionalFormatting sqref="A511:B511">
    <cfRule type="cellIs" dxfId="31" priority="38" stopIfTrue="1" operator="lessThan">
      <formula>0</formula>
    </cfRule>
    <cfRule type="cellIs" dxfId="30" priority="39" stopIfTrue="1" operator="lessThan">
      <formula>0</formula>
    </cfRule>
  </conditionalFormatting>
  <conditionalFormatting sqref="A479:B479">
    <cfRule type="cellIs" dxfId="29" priority="36" stopIfTrue="1" operator="lessThan">
      <formula>0</formula>
    </cfRule>
    <cfRule type="cellIs" dxfId="28" priority="37" stopIfTrue="1" operator="lessThan">
      <formula>0</formula>
    </cfRule>
  </conditionalFormatting>
  <conditionalFormatting sqref="A447:B447">
    <cfRule type="cellIs" dxfId="27" priority="34" stopIfTrue="1" operator="lessThan">
      <formula>0</formula>
    </cfRule>
    <cfRule type="cellIs" dxfId="26" priority="35" stopIfTrue="1" operator="lessThan">
      <formula>0</formula>
    </cfRule>
  </conditionalFormatting>
  <conditionalFormatting sqref="A415:B415">
    <cfRule type="cellIs" dxfId="25" priority="32" stopIfTrue="1" operator="lessThan">
      <formula>0</formula>
    </cfRule>
    <cfRule type="cellIs" dxfId="24" priority="33" stopIfTrue="1" operator="lessThan">
      <formula>0</formula>
    </cfRule>
  </conditionalFormatting>
  <conditionalFormatting sqref="A383:B383">
    <cfRule type="cellIs" dxfId="23" priority="30" stopIfTrue="1" operator="lessThan">
      <formula>0</formula>
    </cfRule>
    <cfRule type="cellIs" dxfId="22" priority="31" stopIfTrue="1" operator="lessThan">
      <formula>0</formula>
    </cfRule>
  </conditionalFormatting>
  <conditionalFormatting sqref="A351:B351">
    <cfRule type="cellIs" dxfId="21" priority="28" stopIfTrue="1" operator="lessThan">
      <formula>0</formula>
    </cfRule>
    <cfRule type="cellIs" dxfId="20" priority="29" stopIfTrue="1" operator="lessThan">
      <formula>0</formula>
    </cfRule>
  </conditionalFormatting>
  <conditionalFormatting sqref="A319:B319">
    <cfRule type="cellIs" dxfId="19" priority="26" stopIfTrue="1" operator="lessThan">
      <formula>0</formula>
    </cfRule>
    <cfRule type="cellIs" dxfId="18" priority="27" stopIfTrue="1" operator="lessThan">
      <formula>0</formula>
    </cfRule>
  </conditionalFormatting>
  <conditionalFormatting sqref="A287:B287">
    <cfRule type="cellIs" dxfId="17" priority="24" stopIfTrue="1" operator="lessThan">
      <formula>0</formula>
    </cfRule>
    <cfRule type="cellIs" dxfId="16" priority="25" stopIfTrue="1" operator="lessThan">
      <formula>0</formula>
    </cfRule>
  </conditionalFormatting>
  <conditionalFormatting sqref="A255:B255">
    <cfRule type="cellIs" dxfId="15" priority="22" stopIfTrue="1" operator="lessThan">
      <formula>0</formula>
    </cfRule>
    <cfRule type="cellIs" dxfId="14" priority="23" stopIfTrue="1" operator="lessThan">
      <formula>0</formula>
    </cfRule>
  </conditionalFormatting>
  <conditionalFormatting sqref="A223:B223">
    <cfRule type="cellIs" dxfId="13" priority="20" stopIfTrue="1" operator="lessThan">
      <formula>0</formula>
    </cfRule>
    <cfRule type="cellIs" dxfId="12" priority="21" stopIfTrue="1" operator="lessThan">
      <formula>0</formula>
    </cfRule>
  </conditionalFormatting>
  <conditionalFormatting sqref="A191:B191">
    <cfRule type="cellIs" dxfId="11" priority="18" stopIfTrue="1" operator="lessThan">
      <formula>0</formula>
    </cfRule>
    <cfRule type="cellIs" dxfId="10" priority="19" stopIfTrue="1" operator="lessThan">
      <formula>0</formula>
    </cfRule>
  </conditionalFormatting>
  <conditionalFormatting sqref="A159:B159">
    <cfRule type="cellIs" dxfId="9" priority="16" stopIfTrue="1" operator="lessThan">
      <formula>0</formula>
    </cfRule>
    <cfRule type="cellIs" dxfId="8" priority="17" stopIfTrue="1" operator="lessThan">
      <formula>0</formula>
    </cfRule>
  </conditionalFormatting>
  <conditionalFormatting sqref="A127:B127">
    <cfRule type="cellIs" dxfId="7" priority="14" stopIfTrue="1" operator="lessThan">
      <formula>0</formula>
    </cfRule>
    <cfRule type="cellIs" dxfId="6" priority="15" stopIfTrue="1" operator="lessThan">
      <formula>0</formula>
    </cfRule>
  </conditionalFormatting>
  <conditionalFormatting sqref="A95:B95">
    <cfRule type="cellIs" dxfId="5" priority="12" stopIfTrue="1" operator="lessThan">
      <formula>0</formula>
    </cfRule>
    <cfRule type="cellIs" dxfId="4" priority="13" stopIfTrue="1" operator="lessThan">
      <formula>0</formula>
    </cfRule>
  </conditionalFormatting>
  <conditionalFormatting sqref="A63:B63">
    <cfRule type="cellIs" dxfId="3" priority="10" stopIfTrue="1" operator="lessThan">
      <formula>0</formula>
    </cfRule>
    <cfRule type="cellIs" dxfId="2" priority="11" stopIfTrue="1" operator="lessThan">
      <formula>0</formula>
    </cfRule>
  </conditionalFormatting>
  <conditionalFormatting sqref="A31:B31">
    <cfRule type="cellIs" dxfId="1" priority="8" stopIfTrue="1" operator="lessThan">
      <formula>0</formula>
    </cfRule>
    <cfRule type="cellIs" dxfId="0" priority="9" stopIfTrue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E3:M27"/>
  <sheetViews>
    <sheetView zoomScale="80" zoomScaleNormal="80" zoomScalePageLayoutView="50" workbookViewId="0">
      <selection activeCell="Z38" sqref="Z38"/>
    </sheetView>
  </sheetViews>
  <sheetFormatPr defaultColWidth="8.85546875" defaultRowHeight="15"/>
  <sheetData>
    <row r="3" hidden="1"/>
    <row r="4" hidden="1"/>
    <row r="5" hidden="1"/>
    <row r="6" hidden="1"/>
    <row r="7" hidden="1"/>
    <row r="22" spans="5:13" ht="10.5" customHeight="1"/>
    <row r="23" spans="5:13" ht="213.75" customHeight="1" thickBot="1"/>
    <row r="24" spans="5:13" ht="15.75" customHeight="1">
      <c r="E24" s="205" t="s">
        <v>106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SO2'!AB11</f>
        <v>1</v>
      </c>
      <c r="F27" s="79"/>
      <c r="G27" s="79">
        <f>'CALC. SO2'!AD11</f>
        <v>0</v>
      </c>
      <c r="H27" s="79"/>
      <c r="I27" s="79">
        <f>'CALC. SO2'!AF11</f>
        <v>0</v>
      </c>
      <c r="J27" s="79"/>
      <c r="K27" s="79">
        <f>'CALC. SO2'!AH11</f>
        <v>0</v>
      </c>
      <c r="L27" s="79"/>
      <c r="M27" s="80">
        <f>'CALC. SO2'!AJ11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L35" sqref="AL35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7" style="34" customWidth="1"/>
    <col min="4" max="4" width="13.140625" style="34" hidden="1" customWidth="1"/>
    <col min="5" max="5" width="14" style="34" hidden="1" customWidth="1"/>
    <col min="6" max="6" width="12" style="34" hidden="1" customWidth="1"/>
    <col min="7" max="7" width="11.85546875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18" width="9.140625" hidden="1" customWidth="1"/>
    <col min="19" max="19" width="10.140625" hidden="1" customWidth="1"/>
    <col min="20" max="20" width="10.28515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6.5" customHeight="1" thickBot="1">
      <c r="A1" s="188" t="s">
        <v>107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39" ht="15.75" thickBot="1">
      <c r="A2" s="33" t="s">
        <v>108</v>
      </c>
      <c r="AB2" s="189" t="s">
        <v>99</v>
      </c>
      <c r="AC2" s="190"/>
      <c r="AD2" s="190"/>
      <c r="AE2" s="190"/>
      <c r="AF2" s="190"/>
      <c r="AG2" s="190"/>
      <c r="AH2" s="191"/>
      <c r="AI2" s="192">
        <v>31</v>
      </c>
      <c r="AJ2" s="193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25</v>
      </c>
      <c r="D4" s="38">
        <v>50</v>
      </c>
      <c r="E4" s="38">
        <v>75</v>
      </c>
      <c r="F4" s="38">
        <v>125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25</v>
      </c>
      <c r="C5" s="38">
        <v>50</v>
      </c>
      <c r="D5" s="38">
        <v>75</v>
      </c>
      <c r="E5" s="38">
        <v>125</v>
      </c>
      <c r="F5" s="38">
        <v>999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100</v>
      </c>
      <c r="Q8" s="40"/>
      <c r="R8" s="194" t="s">
        <v>61</v>
      </c>
      <c r="S8" s="194"/>
      <c r="T8" s="194"/>
      <c r="U8" s="194"/>
      <c r="V8" s="194"/>
      <c r="W8" s="194"/>
      <c r="X8" s="194"/>
      <c r="Y8" s="194"/>
      <c r="Z8" s="19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194"/>
      <c r="S9" s="194"/>
      <c r="T9" s="194"/>
      <c r="U9" s="194"/>
      <c r="V9" s="194"/>
      <c r="W9" s="194"/>
      <c r="X9" s="194"/>
      <c r="Y9" s="194"/>
      <c r="Z9" s="19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195" t="s">
        <v>62</v>
      </c>
      <c r="B10" s="197" t="s">
        <v>63</v>
      </c>
      <c r="C10" s="197" t="s">
        <v>101</v>
      </c>
      <c r="N10" s="201" t="s">
        <v>66</v>
      </c>
      <c r="O10" s="211" t="s">
        <v>109</v>
      </c>
      <c r="Q10" s="40"/>
      <c r="R10" s="194"/>
      <c r="S10" s="194"/>
      <c r="T10" s="194"/>
      <c r="U10" s="194"/>
      <c r="V10" s="194"/>
      <c r="W10" s="194"/>
      <c r="X10" s="194"/>
      <c r="Y10" s="194"/>
      <c r="Z10" s="194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196"/>
      <c r="B11" s="198"/>
      <c r="C11" s="198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2"/>
      <c r="O11" s="212"/>
      <c r="Q11" s="40"/>
      <c r="R11" s="194"/>
      <c r="S11" s="194"/>
      <c r="T11" s="194"/>
      <c r="U11" s="194"/>
      <c r="V11" s="194"/>
      <c r="W11" s="194"/>
      <c r="X11" s="194"/>
      <c r="Y11" s="194"/>
      <c r="Z11" s="194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196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3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44166</v>
      </c>
      <c r="B13" s="49">
        <f>Parâmetros!K2</f>
        <v>11</v>
      </c>
      <c r="C13" s="96">
        <f>AVERAGE(B13:B36)</f>
        <v>10.478260869565217</v>
      </c>
      <c r="D13" s="97">
        <f t="shared" ref="D13:D43" si="0">(((C13-$B$4)/($B$5-$B$4))*($B$7-$B$6))+$B$6</f>
        <v>16.765217391304347</v>
      </c>
      <c r="E13" s="98" t="str">
        <f>IF(AND(D13&lt;40.008,D13&gt;=0),"1","0")</f>
        <v>1</v>
      </c>
      <c r="F13" s="99">
        <f t="shared" ref="F13:F43" si="1">(((C13-$C$4)/($C$5-$C$4))*($C$7-$C$6))+$C$6</f>
        <v>18.346086956521738</v>
      </c>
      <c r="G13" s="98" t="str">
        <f>IF(AND(F13&lt;80.007,F13&gt;41),"1","0")</f>
        <v>0</v>
      </c>
      <c r="H13" s="99">
        <f t="shared" ref="H13:H43" si="2">(((C13-$D$4)/($D$5-$D$4))*($D$7-$D$6))+$D$6</f>
        <v>19.346086956521745</v>
      </c>
      <c r="I13" s="98" t="str">
        <f>IF(AND(H13&lt;120.007,H13&gt;81),"1","0")</f>
        <v>0</v>
      </c>
      <c r="J13" s="99">
        <f t="shared" ref="J13:J43" si="3">(((C13-$E$4)/($E$5-$E$4))*($E$7-$E$6))+$E$6</f>
        <v>19.055652173913046</v>
      </c>
      <c r="K13" s="98" t="str">
        <f>IF(AND(J13&lt;200.007,J13&gt;121),"1","0")</f>
        <v>0</v>
      </c>
      <c r="L13" s="99">
        <f t="shared" ref="L13:L43" si="4">(((C13-$F$4)/($F$5-$F$4))*($F$7-$F$6))+$F$6</f>
        <v>175.05571584916925</v>
      </c>
      <c r="M13" s="48" t="str">
        <f>IF(AND(L13&lt;399.67673,L13&gt;201),"1","0")</f>
        <v>0</v>
      </c>
      <c r="N13" s="52">
        <f t="shared" ref="N13:N43" si="5">(D13*E13)+(F13*G13)+(H13*I13)+(J13*K13)+(L13*M13)</f>
        <v>16.765217391304347</v>
      </c>
      <c r="O13" s="59">
        <v>60</v>
      </c>
      <c r="Q13" s="53" t="str">
        <f>IF(AND(N13&lt;40.5,N13&gt;=0),"1","0")</f>
        <v>1</v>
      </c>
      <c r="R13" s="53">
        <f t="shared" ref="R13:R43" si="6">Q13*1</f>
        <v>1</v>
      </c>
      <c r="S13" s="53" t="str">
        <f>IF(AND(N13&lt;80.5,N13&gt;=40.5),"1","0")</f>
        <v>0</v>
      </c>
      <c r="T13" s="53">
        <f t="shared" ref="T13:T43" si="7">S13*1</f>
        <v>0</v>
      </c>
      <c r="U13" s="53" t="str">
        <f>IF(AND(N13&lt;120.5,N13&gt;=80.5),"1","0")</f>
        <v>0</v>
      </c>
      <c r="V13" s="53">
        <f t="shared" ref="V13:V43" si="8">U13*1</f>
        <v>0</v>
      </c>
      <c r="W13" s="53" t="str">
        <f>IF(AND(N13&lt;200.5,N13&gt;=120.5),"1","0")</f>
        <v>0</v>
      </c>
      <c r="X13" s="53">
        <f t="shared" ref="X13:X43" si="9">W13*1</f>
        <v>0</v>
      </c>
      <c r="Y13" s="53" t="str">
        <f>IF(AND(N13&lt;999,N13&gt;=200.5),"1","0")</f>
        <v>0</v>
      </c>
      <c r="Z13" s="53">
        <f t="shared" ref="Z13:Z43" si="10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44167</v>
      </c>
      <c r="B14" s="56">
        <f>Parâmetros!K3</f>
        <v>7</v>
      </c>
      <c r="C14" s="87">
        <f>AVERAGE(B37:B60)</f>
        <v>10.095238095238095</v>
      </c>
      <c r="D14" s="91">
        <f t="shared" si="0"/>
        <v>16.152380952380952</v>
      </c>
      <c r="E14" s="42" t="str">
        <f t="shared" ref="E14:E43" si="11">IF(AND(D14&lt;40.008,D14&gt;=0),"1","0")</f>
        <v>1</v>
      </c>
      <c r="F14" s="51">
        <f t="shared" si="1"/>
        <v>17.748571428571431</v>
      </c>
      <c r="G14" s="42" t="str">
        <f t="shared" ref="G14:G43" si="12">IF(AND(F14&lt;80.007,F14&gt;41),"1","0")</f>
        <v>0</v>
      </c>
      <c r="H14" s="51">
        <f t="shared" si="2"/>
        <v>18.748571428571431</v>
      </c>
      <c r="I14" s="42" t="str">
        <f t="shared" ref="I14:I43" si="13">IF(AND(H14&lt;120.007,H14&gt;81),"1","0")</f>
        <v>0</v>
      </c>
      <c r="J14" s="51">
        <f t="shared" si="3"/>
        <v>18.450476190476195</v>
      </c>
      <c r="K14" s="42" t="str">
        <f t="shared" ref="K14:K43" si="14">IF(AND(J14&lt;200.007,J14&gt;121),"1","0")</f>
        <v>0</v>
      </c>
      <c r="L14" s="51">
        <f t="shared" si="4"/>
        <v>174.96894409937889</v>
      </c>
      <c r="M14" s="55" t="str">
        <f t="shared" ref="M14:M43" si="15">IF(AND(L14&lt;399.67673,L14&gt;201),"1","0")</f>
        <v>0</v>
      </c>
      <c r="N14" s="58">
        <f t="shared" si="5"/>
        <v>16.152380952380952</v>
      </c>
      <c r="O14" s="59">
        <v>60</v>
      </c>
      <c r="Q14" s="53" t="str">
        <f t="shared" ref="Q14:Q43" si="16">IF(AND(N14&lt;40.5,N14&gt;=0),"1","0")</f>
        <v>1</v>
      </c>
      <c r="R14" s="53">
        <f t="shared" si="6"/>
        <v>1</v>
      </c>
      <c r="S14" s="53" t="str">
        <f t="shared" ref="S14:S43" si="17">IF(AND(N14&lt;80.5,N14&gt;=40.5),"1","0")</f>
        <v>0</v>
      </c>
      <c r="T14" s="53">
        <f t="shared" si="7"/>
        <v>0</v>
      </c>
      <c r="U14" s="53" t="str">
        <f t="shared" ref="U14:U43" si="18">IF(AND(N14&lt;120.5,N14&gt;=80.5),"1","0")</f>
        <v>0</v>
      </c>
      <c r="V14" s="53">
        <f t="shared" si="8"/>
        <v>0</v>
      </c>
      <c r="W14" s="53" t="str">
        <f t="shared" ref="W14:W43" si="19">IF(AND(N14&lt;200.5,N14&gt;=120.5),"1","0")</f>
        <v>0</v>
      </c>
      <c r="X14" s="53">
        <f t="shared" si="9"/>
        <v>0</v>
      </c>
      <c r="Y14" s="53" t="str">
        <f t="shared" ref="Y14:Y43" si="20">IF(AND(N14&lt;999,N14&gt;=200.5),"1","0")</f>
        <v>0</v>
      </c>
      <c r="Z14" s="53">
        <f t="shared" si="10"/>
        <v>0</v>
      </c>
      <c r="AA14" s="34"/>
      <c r="AB14" s="176" t="s">
        <v>103</v>
      </c>
      <c r="AC14" s="177"/>
      <c r="AD14" s="177"/>
      <c r="AE14" s="177"/>
      <c r="AF14" s="177"/>
      <c r="AG14" s="177"/>
      <c r="AH14" s="177"/>
      <c r="AI14" s="177"/>
      <c r="AJ14" s="177"/>
      <c r="AK14" s="177"/>
      <c r="AL14" s="178"/>
      <c r="AM14" s="34"/>
    </row>
    <row r="15" spans="1:39">
      <c r="A15" s="54">
        <f>'CALC. O3'!A15</f>
        <v>44168</v>
      </c>
      <c r="B15" s="56">
        <f>Parâmetros!K4</f>
        <v>6</v>
      </c>
      <c r="C15" s="87">
        <f>AVERAGE(B61:B84)</f>
        <v>6.666666666666667</v>
      </c>
      <c r="D15" s="91">
        <f t="shared" si="0"/>
        <v>10.666666666666666</v>
      </c>
      <c r="E15" s="42" t="str">
        <f t="shared" si="11"/>
        <v>1</v>
      </c>
      <c r="F15" s="51">
        <f t="shared" si="1"/>
        <v>12.400000000000002</v>
      </c>
      <c r="G15" s="42" t="str">
        <f t="shared" si="12"/>
        <v>0</v>
      </c>
      <c r="H15" s="51">
        <f t="shared" si="2"/>
        <v>13.399999999999991</v>
      </c>
      <c r="I15" s="42" t="str">
        <f t="shared" si="13"/>
        <v>0</v>
      </c>
      <c r="J15" s="51">
        <f t="shared" si="3"/>
        <v>13.033333333333346</v>
      </c>
      <c r="K15" s="42" t="str">
        <f t="shared" si="14"/>
        <v>0</v>
      </c>
      <c r="L15" s="51">
        <f t="shared" si="4"/>
        <v>174.19221967963387</v>
      </c>
      <c r="M15" s="55" t="str">
        <f t="shared" si="15"/>
        <v>0</v>
      </c>
      <c r="N15" s="58">
        <f t="shared" si="5"/>
        <v>10.666666666666666</v>
      </c>
      <c r="O15" s="59">
        <v>60</v>
      </c>
      <c r="Q15" s="53" t="str">
        <f t="shared" si="16"/>
        <v>1</v>
      </c>
      <c r="R15" s="53">
        <f t="shared" si="6"/>
        <v>1</v>
      </c>
      <c r="S15" s="53" t="str">
        <f t="shared" si="17"/>
        <v>0</v>
      </c>
      <c r="T15" s="53">
        <f t="shared" si="7"/>
        <v>0</v>
      </c>
      <c r="U15" s="53" t="str">
        <f t="shared" si="18"/>
        <v>0</v>
      </c>
      <c r="V15" s="53">
        <f t="shared" si="8"/>
        <v>0</v>
      </c>
      <c r="W15" s="53" t="str">
        <f t="shared" si="19"/>
        <v>0</v>
      </c>
      <c r="X15" s="53">
        <f t="shared" si="9"/>
        <v>0</v>
      </c>
      <c r="Y15" s="53" t="str">
        <f t="shared" si="20"/>
        <v>0</v>
      </c>
      <c r="Z15" s="53">
        <f t="shared" si="10"/>
        <v>0</v>
      </c>
      <c r="AA15" s="34"/>
      <c r="AB15" s="179"/>
      <c r="AC15" s="180"/>
      <c r="AD15" s="180"/>
      <c r="AE15" s="180"/>
      <c r="AF15" s="180"/>
      <c r="AG15" s="180"/>
      <c r="AH15" s="180"/>
      <c r="AI15" s="180"/>
      <c r="AJ15" s="180"/>
      <c r="AK15" s="180"/>
      <c r="AL15" s="181"/>
      <c r="AM15" s="34"/>
    </row>
    <row r="16" spans="1:39">
      <c r="A16" s="54">
        <f>'CALC. O3'!A16</f>
        <v>44169</v>
      </c>
      <c r="B16" s="56">
        <f>Parâmetros!K5</f>
        <v>8</v>
      </c>
      <c r="C16" s="87">
        <f>AVERAGE(B85:B108)</f>
        <v>5.916666666666667</v>
      </c>
      <c r="D16" s="91">
        <f t="shared" si="0"/>
        <v>9.4666666666666686</v>
      </c>
      <c r="E16" s="42" t="str">
        <f t="shared" si="11"/>
        <v>1</v>
      </c>
      <c r="F16" s="51">
        <f t="shared" si="1"/>
        <v>11.23</v>
      </c>
      <c r="G16" s="42" t="str">
        <f t="shared" si="12"/>
        <v>0</v>
      </c>
      <c r="H16" s="51">
        <f t="shared" si="2"/>
        <v>12.22999999999999</v>
      </c>
      <c r="I16" s="42" t="str">
        <f t="shared" si="13"/>
        <v>0</v>
      </c>
      <c r="J16" s="51">
        <f t="shared" si="3"/>
        <v>11.848333333333343</v>
      </c>
      <c r="K16" s="42" t="str">
        <f t="shared" si="14"/>
        <v>0</v>
      </c>
      <c r="L16" s="51">
        <f t="shared" si="4"/>
        <v>174.02231121281466</v>
      </c>
      <c r="M16" s="55" t="str">
        <f t="shared" si="15"/>
        <v>0</v>
      </c>
      <c r="N16" s="58">
        <f t="shared" si="5"/>
        <v>9.4666666666666686</v>
      </c>
      <c r="O16" s="59">
        <v>60</v>
      </c>
      <c r="Q16" s="53" t="str">
        <f t="shared" si="16"/>
        <v>1</v>
      </c>
      <c r="R16" s="53">
        <f t="shared" si="6"/>
        <v>1</v>
      </c>
      <c r="S16" s="53" t="str">
        <f t="shared" si="17"/>
        <v>0</v>
      </c>
      <c r="T16" s="53">
        <f t="shared" si="7"/>
        <v>0</v>
      </c>
      <c r="U16" s="53" t="str">
        <f t="shared" si="18"/>
        <v>0</v>
      </c>
      <c r="V16" s="53">
        <f t="shared" si="8"/>
        <v>0</v>
      </c>
      <c r="W16" s="53" t="str">
        <f t="shared" si="19"/>
        <v>0</v>
      </c>
      <c r="X16" s="53">
        <f t="shared" si="9"/>
        <v>0</v>
      </c>
      <c r="Y16" s="53" t="str">
        <f t="shared" si="20"/>
        <v>0</v>
      </c>
      <c r="Z16" s="53">
        <f t="shared" si="10"/>
        <v>0</v>
      </c>
      <c r="AA16" s="34"/>
      <c r="AB16" s="179"/>
      <c r="AC16" s="180"/>
      <c r="AD16" s="180"/>
      <c r="AE16" s="180"/>
      <c r="AF16" s="180"/>
      <c r="AG16" s="180"/>
      <c r="AH16" s="180"/>
      <c r="AI16" s="180"/>
      <c r="AJ16" s="180"/>
      <c r="AK16" s="180"/>
      <c r="AL16" s="181"/>
      <c r="AM16" s="34"/>
    </row>
    <row r="17" spans="1:39">
      <c r="A17" s="54">
        <f>'CALC. O3'!A17</f>
        <v>44170</v>
      </c>
      <c r="B17" s="56">
        <f>Parâmetros!K6</f>
        <v>8</v>
      </c>
      <c r="C17" s="87">
        <f>AVERAGE(B109:B132)</f>
        <v>6.5</v>
      </c>
      <c r="D17" s="91">
        <f t="shared" si="0"/>
        <v>10.4</v>
      </c>
      <c r="E17" s="42" t="str">
        <f t="shared" si="11"/>
        <v>1</v>
      </c>
      <c r="F17" s="51">
        <f t="shared" si="1"/>
        <v>12.14</v>
      </c>
      <c r="G17" s="42" t="str">
        <f t="shared" si="12"/>
        <v>0</v>
      </c>
      <c r="H17" s="51">
        <f t="shared" si="2"/>
        <v>13.14</v>
      </c>
      <c r="I17" s="42" t="str">
        <f t="shared" si="13"/>
        <v>0</v>
      </c>
      <c r="J17" s="51">
        <f t="shared" si="3"/>
        <v>12.769999999999996</v>
      </c>
      <c r="K17" s="42" t="str">
        <f t="shared" si="14"/>
        <v>0</v>
      </c>
      <c r="L17" s="51">
        <f t="shared" si="4"/>
        <v>174.15446224256294</v>
      </c>
      <c r="M17" s="55" t="str">
        <f t="shared" si="15"/>
        <v>0</v>
      </c>
      <c r="N17" s="58">
        <f t="shared" si="5"/>
        <v>10.4</v>
      </c>
      <c r="O17" s="59">
        <v>60</v>
      </c>
      <c r="Q17" s="53" t="str">
        <f t="shared" si="16"/>
        <v>1</v>
      </c>
      <c r="R17" s="53">
        <f t="shared" si="6"/>
        <v>1</v>
      </c>
      <c r="S17" s="53" t="str">
        <f t="shared" si="17"/>
        <v>0</v>
      </c>
      <c r="T17" s="53">
        <f t="shared" si="7"/>
        <v>0</v>
      </c>
      <c r="U17" s="53" t="str">
        <f t="shared" si="18"/>
        <v>0</v>
      </c>
      <c r="V17" s="53">
        <f t="shared" si="8"/>
        <v>0</v>
      </c>
      <c r="W17" s="53" t="str">
        <f t="shared" si="19"/>
        <v>0</v>
      </c>
      <c r="X17" s="53">
        <f t="shared" si="9"/>
        <v>0</v>
      </c>
      <c r="Y17" s="53" t="str">
        <f t="shared" si="20"/>
        <v>0</v>
      </c>
      <c r="Z17" s="53">
        <f t="shared" si="10"/>
        <v>0</v>
      </c>
      <c r="AA17" s="34"/>
      <c r="AB17" s="179"/>
      <c r="AC17" s="180"/>
      <c r="AD17" s="180"/>
      <c r="AE17" s="180"/>
      <c r="AF17" s="180"/>
      <c r="AG17" s="180"/>
      <c r="AH17" s="180"/>
      <c r="AI17" s="180"/>
      <c r="AJ17" s="180"/>
      <c r="AK17" s="180"/>
      <c r="AL17" s="181"/>
      <c r="AM17" s="34"/>
    </row>
    <row r="18" spans="1:39">
      <c r="A18" s="54">
        <f>'CALC. O3'!A18</f>
        <v>44171</v>
      </c>
      <c r="B18" s="56">
        <f>Parâmetros!K7</f>
        <v>10</v>
      </c>
      <c r="C18" s="87">
        <f>AVERAGE(B133:B156)</f>
        <v>7.875</v>
      </c>
      <c r="D18" s="91">
        <f t="shared" si="0"/>
        <v>12.6</v>
      </c>
      <c r="E18" s="42" t="str">
        <f t="shared" si="11"/>
        <v>1</v>
      </c>
      <c r="F18" s="51">
        <f t="shared" si="1"/>
        <v>14.284999999999997</v>
      </c>
      <c r="G18" s="42" t="str">
        <f t="shared" si="12"/>
        <v>0</v>
      </c>
      <c r="H18" s="51">
        <f t="shared" si="2"/>
        <v>15.284999999999997</v>
      </c>
      <c r="I18" s="42" t="str">
        <f t="shared" si="13"/>
        <v>0</v>
      </c>
      <c r="J18" s="51">
        <f t="shared" si="3"/>
        <v>14.942499999999995</v>
      </c>
      <c r="K18" s="42" t="str">
        <f t="shared" si="14"/>
        <v>0</v>
      </c>
      <c r="L18" s="51">
        <f t="shared" si="4"/>
        <v>174.46596109839817</v>
      </c>
      <c r="M18" s="55" t="str">
        <f t="shared" si="15"/>
        <v>0</v>
      </c>
      <c r="N18" s="58">
        <f t="shared" si="5"/>
        <v>12.6</v>
      </c>
      <c r="O18" s="59">
        <v>60</v>
      </c>
      <c r="Q18" s="53" t="str">
        <f t="shared" si="16"/>
        <v>1</v>
      </c>
      <c r="R18" s="53">
        <f t="shared" si="6"/>
        <v>1</v>
      </c>
      <c r="S18" s="53" t="str">
        <f t="shared" si="17"/>
        <v>0</v>
      </c>
      <c r="T18" s="53">
        <f t="shared" si="7"/>
        <v>0</v>
      </c>
      <c r="U18" s="53" t="str">
        <f t="shared" si="18"/>
        <v>0</v>
      </c>
      <c r="V18" s="53">
        <f t="shared" si="8"/>
        <v>0</v>
      </c>
      <c r="W18" s="53" t="str">
        <f t="shared" si="19"/>
        <v>0</v>
      </c>
      <c r="X18" s="53">
        <f t="shared" si="9"/>
        <v>0</v>
      </c>
      <c r="Y18" s="53" t="str">
        <f t="shared" si="20"/>
        <v>0</v>
      </c>
      <c r="Z18" s="53">
        <f t="shared" si="10"/>
        <v>0</v>
      </c>
      <c r="AA18" s="34"/>
      <c r="AB18" s="179"/>
      <c r="AC18" s="180"/>
      <c r="AD18" s="180"/>
      <c r="AE18" s="180"/>
      <c r="AF18" s="180"/>
      <c r="AG18" s="180"/>
      <c r="AH18" s="180"/>
      <c r="AI18" s="180"/>
      <c r="AJ18" s="180"/>
      <c r="AK18" s="180"/>
      <c r="AL18" s="181"/>
      <c r="AM18" s="34"/>
    </row>
    <row r="19" spans="1:39" ht="15.75" thickBot="1">
      <c r="A19" s="54">
        <f>'CALC. O3'!A19</f>
        <v>44172</v>
      </c>
      <c r="B19" s="56">
        <f>Parâmetros!K8</f>
        <v>12</v>
      </c>
      <c r="C19" s="87">
        <f>AVERAGE(B157:B180)</f>
        <v>5.75</v>
      </c>
      <c r="D19" s="91">
        <f t="shared" si="0"/>
        <v>9.2000000000000011</v>
      </c>
      <c r="E19" s="42" t="str">
        <f t="shared" si="11"/>
        <v>1</v>
      </c>
      <c r="F19" s="51">
        <f t="shared" si="1"/>
        <v>10.969999999999999</v>
      </c>
      <c r="G19" s="42" t="str">
        <f t="shared" si="12"/>
        <v>0</v>
      </c>
      <c r="H19" s="51">
        <f t="shared" si="2"/>
        <v>11.969999999999999</v>
      </c>
      <c r="I19" s="42" t="str">
        <f t="shared" si="13"/>
        <v>0</v>
      </c>
      <c r="J19" s="51">
        <f t="shared" si="3"/>
        <v>11.584999999999994</v>
      </c>
      <c r="K19" s="42" t="str">
        <f t="shared" si="14"/>
        <v>0</v>
      </c>
      <c r="L19" s="51">
        <f t="shared" si="4"/>
        <v>173.98455377574371</v>
      </c>
      <c r="M19" s="55" t="str">
        <f t="shared" si="15"/>
        <v>0</v>
      </c>
      <c r="N19" s="58">
        <f t="shared" si="5"/>
        <v>9.2000000000000011</v>
      </c>
      <c r="O19" s="59">
        <v>60</v>
      </c>
      <c r="Q19" s="53" t="str">
        <f t="shared" si="16"/>
        <v>1</v>
      </c>
      <c r="R19" s="53">
        <f t="shared" si="6"/>
        <v>1</v>
      </c>
      <c r="S19" s="53" t="str">
        <f t="shared" si="17"/>
        <v>0</v>
      </c>
      <c r="T19" s="53">
        <f t="shared" si="7"/>
        <v>0</v>
      </c>
      <c r="U19" s="53" t="str">
        <f t="shared" si="18"/>
        <v>0</v>
      </c>
      <c r="V19" s="53">
        <f t="shared" si="8"/>
        <v>0</v>
      </c>
      <c r="W19" s="53" t="str">
        <f t="shared" si="19"/>
        <v>0</v>
      </c>
      <c r="X19" s="53">
        <f t="shared" si="9"/>
        <v>0</v>
      </c>
      <c r="Y19" s="53" t="str">
        <f t="shared" si="20"/>
        <v>0</v>
      </c>
      <c r="Z19" s="53">
        <f t="shared" si="10"/>
        <v>0</v>
      </c>
      <c r="AA19" s="34"/>
      <c r="AB19" s="18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4"/>
      <c r="AM19" s="34"/>
    </row>
    <row r="20" spans="1:39" ht="15.75" thickBot="1">
      <c r="A20" s="54">
        <f>'CALC. O3'!A20</f>
        <v>44173</v>
      </c>
      <c r="B20" s="56">
        <f>Parâmetros!K9</f>
        <v>12</v>
      </c>
      <c r="C20" s="87">
        <f>AVERAGE(B181:B204)</f>
        <v>5.708333333333333</v>
      </c>
      <c r="D20" s="91">
        <f t="shared" si="0"/>
        <v>9.1333333333333329</v>
      </c>
      <c r="E20" s="42" t="str">
        <f t="shared" si="11"/>
        <v>1</v>
      </c>
      <c r="F20" s="51">
        <f t="shared" si="1"/>
        <v>10.904999999999998</v>
      </c>
      <c r="G20" s="42" t="str">
        <f t="shared" si="12"/>
        <v>0</v>
      </c>
      <c r="H20" s="51">
        <f t="shared" si="2"/>
        <v>11.905000000000001</v>
      </c>
      <c r="I20" s="42" t="str">
        <f t="shared" si="13"/>
        <v>0</v>
      </c>
      <c r="J20" s="51">
        <f t="shared" si="3"/>
        <v>11.519166666666649</v>
      </c>
      <c r="K20" s="42" t="str">
        <f t="shared" si="14"/>
        <v>0</v>
      </c>
      <c r="L20" s="51">
        <f t="shared" si="4"/>
        <v>173.97511441647598</v>
      </c>
      <c r="M20" s="55" t="str">
        <f t="shared" si="15"/>
        <v>0</v>
      </c>
      <c r="N20" s="58">
        <f t="shared" si="5"/>
        <v>9.1333333333333329</v>
      </c>
      <c r="O20" s="59">
        <v>60</v>
      </c>
      <c r="Q20" s="53" t="str">
        <f t="shared" si="16"/>
        <v>1</v>
      </c>
      <c r="R20" s="53">
        <f t="shared" si="6"/>
        <v>1</v>
      </c>
      <c r="S20" s="53" t="str">
        <f t="shared" si="17"/>
        <v>0</v>
      </c>
      <c r="T20" s="53">
        <f t="shared" si="7"/>
        <v>0</v>
      </c>
      <c r="U20" s="53" t="str">
        <f t="shared" si="18"/>
        <v>0</v>
      </c>
      <c r="V20" s="53">
        <f t="shared" si="8"/>
        <v>0</v>
      </c>
      <c r="W20" s="53" t="str">
        <f t="shared" si="19"/>
        <v>0</v>
      </c>
      <c r="X20" s="53">
        <f t="shared" si="9"/>
        <v>0</v>
      </c>
      <c r="Y20" s="53" t="str">
        <f t="shared" si="20"/>
        <v>0</v>
      </c>
      <c r="Z20" s="53">
        <f t="shared" si="10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44174</v>
      </c>
      <c r="B21" s="56">
        <f>Parâmetros!K10</f>
        <v>13</v>
      </c>
      <c r="C21" s="87">
        <f>AVERAGE(B205:B228)</f>
        <v>6.791666666666667</v>
      </c>
      <c r="D21" s="91">
        <f t="shared" si="0"/>
        <v>10.866666666666667</v>
      </c>
      <c r="E21" s="42" t="str">
        <f t="shared" si="11"/>
        <v>1</v>
      </c>
      <c r="F21" s="51">
        <f t="shared" si="1"/>
        <v>12.595000000000002</v>
      </c>
      <c r="G21" s="42" t="str">
        <f t="shared" si="12"/>
        <v>0</v>
      </c>
      <c r="H21" s="51">
        <f t="shared" si="2"/>
        <v>13.594999999999999</v>
      </c>
      <c r="I21" s="42" t="str">
        <f t="shared" si="13"/>
        <v>0</v>
      </c>
      <c r="J21" s="51">
        <f t="shared" si="3"/>
        <v>13.230833333333351</v>
      </c>
      <c r="K21" s="42" t="str">
        <f t="shared" si="14"/>
        <v>0</v>
      </c>
      <c r="L21" s="51">
        <f t="shared" si="4"/>
        <v>174.22053775743706</v>
      </c>
      <c r="M21" s="55" t="str">
        <f t="shared" si="15"/>
        <v>0</v>
      </c>
      <c r="N21" s="58">
        <f t="shared" si="5"/>
        <v>10.866666666666667</v>
      </c>
      <c r="O21" s="59">
        <v>60</v>
      </c>
      <c r="Q21" s="53" t="str">
        <f t="shared" si="16"/>
        <v>1</v>
      </c>
      <c r="R21" s="53">
        <f t="shared" si="6"/>
        <v>1</v>
      </c>
      <c r="S21" s="53" t="str">
        <f t="shared" si="17"/>
        <v>0</v>
      </c>
      <c r="T21" s="53">
        <f t="shared" si="7"/>
        <v>0</v>
      </c>
      <c r="U21" s="53" t="str">
        <f t="shared" si="18"/>
        <v>0</v>
      </c>
      <c r="V21" s="53">
        <f t="shared" si="8"/>
        <v>0</v>
      </c>
      <c r="W21" s="53" t="str">
        <f t="shared" si="19"/>
        <v>0</v>
      </c>
      <c r="X21" s="53">
        <f t="shared" si="9"/>
        <v>0</v>
      </c>
      <c r="Y21" s="53" t="str">
        <f t="shared" si="20"/>
        <v>0</v>
      </c>
      <c r="Z21" s="53">
        <f t="shared" si="10"/>
        <v>0</v>
      </c>
      <c r="AA21" s="34"/>
      <c r="AB21" s="185" t="s">
        <v>80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7"/>
      <c r="AM21" s="34"/>
    </row>
    <row r="22" spans="1:39">
      <c r="A22" s="54">
        <f>'CALC. O3'!A22</f>
        <v>44175</v>
      </c>
      <c r="B22" s="56">
        <f>Parâmetros!K11</f>
        <v>7</v>
      </c>
      <c r="C22" s="87">
        <f>AVERAGE(B229:B252)</f>
        <v>6.75</v>
      </c>
      <c r="D22" s="91">
        <f t="shared" si="0"/>
        <v>10.8</v>
      </c>
      <c r="E22" s="42" t="str">
        <f t="shared" si="11"/>
        <v>1</v>
      </c>
      <c r="F22" s="51">
        <f t="shared" si="1"/>
        <v>12.530000000000001</v>
      </c>
      <c r="G22" s="42" t="str">
        <f t="shared" si="12"/>
        <v>0</v>
      </c>
      <c r="H22" s="51">
        <f t="shared" si="2"/>
        <v>13.530000000000001</v>
      </c>
      <c r="I22" s="42" t="str">
        <f t="shared" si="13"/>
        <v>0</v>
      </c>
      <c r="J22" s="51">
        <f t="shared" si="3"/>
        <v>13.165000000000006</v>
      </c>
      <c r="K22" s="42" t="str">
        <f t="shared" si="14"/>
        <v>0</v>
      </c>
      <c r="L22" s="51">
        <f t="shared" si="4"/>
        <v>174.21109839816933</v>
      </c>
      <c r="M22" s="55" t="str">
        <f t="shared" si="15"/>
        <v>0</v>
      </c>
      <c r="N22" s="58">
        <f t="shared" si="5"/>
        <v>10.8</v>
      </c>
      <c r="O22" s="59">
        <v>60</v>
      </c>
      <c r="Q22" s="53" t="str">
        <f t="shared" si="16"/>
        <v>1</v>
      </c>
      <c r="R22" s="53">
        <f t="shared" si="6"/>
        <v>1</v>
      </c>
      <c r="S22" s="53" t="str">
        <f t="shared" si="17"/>
        <v>0</v>
      </c>
      <c r="T22" s="53">
        <f t="shared" si="7"/>
        <v>0</v>
      </c>
      <c r="U22" s="53" t="str">
        <f t="shared" si="18"/>
        <v>0</v>
      </c>
      <c r="V22" s="53">
        <f t="shared" si="8"/>
        <v>0</v>
      </c>
      <c r="W22" s="53" t="str">
        <f t="shared" si="19"/>
        <v>0</v>
      </c>
      <c r="X22" s="53">
        <f t="shared" si="9"/>
        <v>0</v>
      </c>
      <c r="Y22" s="53" t="str">
        <f t="shared" si="20"/>
        <v>0</v>
      </c>
      <c r="Z22" s="53">
        <f t="shared" si="10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44176</v>
      </c>
      <c r="B23" s="56">
        <f>Parâmetros!K12</f>
        <v>5</v>
      </c>
      <c r="C23" s="87">
        <f>AVERAGE(B253:B276)</f>
        <v>7.208333333333333</v>
      </c>
      <c r="D23" s="91">
        <f t="shared" si="0"/>
        <v>11.533333333333333</v>
      </c>
      <c r="E23" s="42" t="str">
        <f t="shared" si="11"/>
        <v>1</v>
      </c>
      <c r="F23" s="51">
        <f t="shared" si="1"/>
        <v>13.245000000000001</v>
      </c>
      <c r="G23" s="42" t="str">
        <f t="shared" si="12"/>
        <v>0</v>
      </c>
      <c r="H23" s="51">
        <f t="shared" si="2"/>
        <v>14.245000000000005</v>
      </c>
      <c r="I23" s="42" t="str">
        <f t="shared" si="13"/>
        <v>0</v>
      </c>
      <c r="J23" s="51">
        <f t="shared" si="3"/>
        <v>13.889166666666654</v>
      </c>
      <c r="K23" s="42" t="str">
        <f t="shared" si="14"/>
        <v>0</v>
      </c>
      <c r="L23" s="51">
        <f t="shared" si="4"/>
        <v>174.31493135011442</v>
      </c>
      <c r="M23" s="55" t="str">
        <f t="shared" si="15"/>
        <v>0</v>
      </c>
      <c r="N23" s="58">
        <f t="shared" si="5"/>
        <v>11.533333333333333</v>
      </c>
      <c r="O23" s="59">
        <v>60</v>
      </c>
      <c r="Q23" s="53" t="str">
        <f t="shared" si="16"/>
        <v>1</v>
      </c>
      <c r="R23" s="53">
        <f t="shared" si="6"/>
        <v>1</v>
      </c>
      <c r="S23" s="53" t="str">
        <f t="shared" si="17"/>
        <v>0</v>
      </c>
      <c r="T23" s="53">
        <f t="shared" si="7"/>
        <v>0</v>
      </c>
      <c r="U23" s="53" t="str">
        <f t="shared" si="18"/>
        <v>0</v>
      </c>
      <c r="V23" s="53">
        <f t="shared" si="8"/>
        <v>0</v>
      </c>
      <c r="W23" s="53" t="str">
        <f t="shared" si="19"/>
        <v>0</v>
      </c>
      <c r="X23" s="53">
        <f t="shared" si="9"/>
        <v>0</v>
      </c>
      <c r="Y23" s="53" t="str">
        <f t="shared" si="20"/>
        <v>0</v>
      </c>
      <c r="Z23" s="53">
        <f t="shared" si="10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44177</v>
      </c>
      <c r="B24" s="56">
        <f>Parâmetros!K13</f>
        <v>13</v>
      </c>
      <c r="C24" s="87">
        <f>AVERAGE(B277:B300)</f>
        <v>7.791666666666667</v>
      </c>
      <c r="D24" s="91">
        <f t="shared" si="0"/>
        <v>12.466666666666669</v>
      </c>
      <c r="E24" s="42" t="str">
        <f t="shared" si="11"/>
        <v>1</v>
      </c>
      <c r="F24" s="51">
        <f t="shared" si="1"/>
        <v>14.155000000000005</v>
      </c>
      <c r="G24" s="42" t="str">
        <f t="shared" si="12"/>
        <v>0</v>
      </c>
      <c r="H24" s="51">
        <f t="shared" si="2"/>
        <v>15.155000000000001</v>
      </c>
      <c r="I24" s="42" t="str">
        <f t="shared" si="13"/>
        <v>0</v>
      </c>
      <c r="J24" s="51">
        <f t="shared" si="3"/>
        <v>14.810833333333349</v>
      </c>
      <c r="K24" s="42" t="str">
        <f t="shared" si="14"/>
        <v>0</v>
      </c>
      <c r="L24" s="51">
        <f t="shared" si="4"/>
        <v>174.44708237986271</v>
      </c>
      <c r="M24" s="55" t="str">
        <f t="shared" si="15"/>
        <v>0</v>
      </c>
      <c r="N24" s="58">
        <f t="shared" si="5"/>
        <v>12.466666666666669</v>
      </c>
      <c r="O24" s="59">
        <v>60</v>
      </c>
      <c r="Q24" s="53" t="str">
        <f t="shared" si="16"/>
        <v>1</v>
      </c>
      <c r="R24" s="53">
        <f t="shared" si="6"/>
        <v>1</v>
      </c>
      <c r="S24" s="53" t="str">
        <f t="shared" si="17"/>
        <v>0</v>
      </c>
      <c r="T24" s="53">
        <f t="shared" si="7"/>
        <v>0</v>
      </c>
      <c r="U24" s="53" t="str">
        <f t="shared" si="18"/>
        <v>0</v>
      </c>
      <c r="V24" s="53">
        <f t="shared" si="8"/>
        <v>0</v>
      </c>
      <c r="W24" s="53" t="str">
        <f t="shared" si="19"/>
        <v>0</v>
      </c>
      <c r="X24" s="53">
        <f t="shared" si="9"/>
        <v>0</v>
      </c>
      <c r="Y24" s="53" t="str">
        <f t="shared" si="20"/>
        <v>0</v>
      </c>
      <c r="Z24" s="53">
        <f t="shared" si="10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44178</v>
      </c>
      <c r="B25" s="56">
        <f>Parâmetros!K14</f>
        <v>7</v>
      </c>
      <c r="C25" s="87">
        <f>AVERAGE(B301:B324)</f>
        <v>7.083333333333333</v>
      </c>
      <c r="D25" s="91">
        <f t="shared" si="0"/>
        <v>11.333333333333332</v>
      </c>
      <c r="E25" s="42" t="str">
        <f t="shared" si="11"/>
        <v>1</v>
      </c>
      <c r="F25" s="51">
        <f t="shared" si="1"/>
        <v>13.05</v>
      </c>
      <c r="G25" s="42" t="str">
        <f t="shared" si="12"/>
        <v>0</v>
      </c>
      <c r="H25" s="51">
        <f t="shared" si="2"/>
        <v>14.049999999999997</v>
      </c>
      <c r="I25" s="42" t="str">
        <f t="shared" si="13"/>
        <v>0</v>
      </c>
      <c r="J25" s="51">
        <f t="shared" si="3"/>
        <v>13.691666666666663</v>
      </c>
      <c r="K25" s="42" t="str">
        <f t="shared" si="14"/>
        <v>0</v>
      </c>
      <c r="L25" s="51">
        <f t="shared" si="4"/>
        <v>174.28661327231123</v>
      </c>
      <c r="M25" s="55" t="str">
        <f t="shared" si="15"/>
        <v>0</v>
      </c>
      <c r="N25" s="58">
        <f t="shared" si="5"/>
        <v>11.333333333333332</v>
      </c>
      <c r="O25" s="59">
        <v>60</v>
      </c>
      <c r="Q25" s="53" t="str">
        <f t="shared" si="16"/>
        <v>1</v>
      </c>
      <c r="R25" s="53">
        <f t="shared" si="6"/>
        <v>1</v>
      </c>
      <c r="S25" s="53" t="str">
        <f t="shared" si="17"/>
        <v>0</v>
      </c>
      <c r="T25" s="53">
        <f t="shared" si="7"/>
        <v>0</v>
      </c>
      <c r="U25" s="53" t="str">
        <f t="shared" si="18"/>
        <v>0</v>
      </c>
      <c r="V25" s="53">
        <f t="shared" si="8"/>
        <v>0</v>
      </c>
      <c r="W25" s="53" t="str">
        <f t="shared" si="19"/>
        <v>0</v>
      </c>
      <c r="X25" s="53">
        <f t="shared" si="9"/>
        <v>0</v>
      </c>
      <c r="Y25" s="53" t="str">
        <f t="shared" si="20"/>
        <v>0</v>
      </c>
      <c r="Z25" s="53">
        <f t="shared" si="10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44179</v>
      </c>
      <c r="B26" s="56">
        <f>Parâmetros!K15</f>
        <v>11</v>
      </c>
      <c r="C26" s="87">
        <f>AVERAGE(B325:B348)</f>
        <v>8.0833333333333339</v>
      </c>
      <c r="D26" s="91">
        <f t="shared" si="0"/>
        <v>12.933333333333334</v>
      </c>
      <c r="E26" s="42" t="str">
        <f t="shared" si="11"/>
        <v>1</v>
      </c>
      <c r="F26" s="51">
        <f t="shared" si="1"/>
        <v>14.610000000000007</v>
      </c>
      <c r="G26" s="42" t="str">
        <f t="shared" si="12"/>
        <v>0</v>
      </c>
      <c r="H26" s="51">
        <f t="shared" si="2"/>
        <v>15.61</v>
      </c>
      <c r="I26" s="42" t="str">
        <f t="shared" si="13"/>
        <v>0</v>
      </c>
      <c r="J26" s="51">
        <f t="shared" si="3"/>
        <v>15.271666666666661</v>
      </c>
      <c r="K26" s="42" t="str">
        <f t="shared" si="14"/>
        <v>0</v>
      </c>
      <c r="L26" s="51">
        <f t="shared" si="4"/>
        <v>174.51315789473685</v>
      </c>
      <c r="M26" s="55" t="str">
        <f t="shared" si="15"/>
        <v>0</v>
      </c>
      <c r="N26" s="58">
        <f t="shared" si="5"/>
        <v>12.933333333333334</v>
      </c>
      <c r="O26" s="59">
        <v>60</v>
      </c>
      <c r="Q26" s="53" t="str">
        <f t="shared" si="16"/>
        <v>1</v>
      </c>
      <c r="R26" s="53">
        <f t="shared" si="6"/>
        <v>1</v>
      </c>
      <c r="S26" s="53" t="str">
        <f t="shared" si="17"/>
        <v>0</v>
      </c>
      <c r="T26" s="53">
        <f t="shared" si="7"/>
        <v>0</v>
      </c>
      <c r="U26" s="53" t="str">
        <f t="shared" si="18"/>
        <v>0</v>
      </c>
      <c r="V26" s="53">
        <f t="shared" si="8"/>
        <v>0</v>
      </c>
      <c r="W26" s="53" t="str">
        <f t="shared" si="19"/>
        <v>0</v>
      </c>
      <c r="X26" s="53">
        <f t="shared" si="9"/>
        <v>0</v>
      </c>
      <c r="Y26" s="53" t="str">
        <f t="shared" si="20"/>
        <v>0</v>
      </c>
      <c r="Z26" s="53">
        <f t="shared" si="10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44180</v>
      </c>
      <c r="B27" s="56">
        <f>Parâmetros!K16</f>
        <v>11</v>
      </c>
      <c r="C27" s="87">
        <f>AVERAGE(B349:B372)</f>
        <v>5.916666666666667</v>
      </c>
      <c r="D27" s="91">
        <f t="shared" si="0"/>
        <v>9.4666666666666686</v>
      </c>
      <c r="E27" s="42" t="str">
        <f t="shared" si="11"/>
        <v>1</v>
      </c>
      <c r="F27" s="51">
        <f t="shared" si="1"/>
        <v>11.23</v>
      </c>
      <c r="G27" s="42" t="str">
        <f t="shared" si="12"/>
        <v>0</v>
      </c>
      <c r="H27" s="51">
        <f t="shared" si="2"/>
        <v>12.22999999999999</v>
      </c>
      <c r="I27" s="42" t="str">
        <f t="shared" si="13"/>
        <v>0</v>
      </c>
      <c r="J27" s="51">
        <f t="shared" si="3"/>
        <v>11.848333333333343</v>
      </c>
      <c r="K27" s="42" t="str">
        <f t="shared" si="14"/>
        <v>0</v>
      </c>
      <c r="L27" s="51">
        <f t="shared" si="4"/>
        <v>174.02231121281466</v>
      </c>
      <c r="M27" s="55" t="str">
        <f t="shared" si="15"/>
        <v>0</v>
      </c>
      <c r="N27" s="58">
        <f t="shared" si="5"/>
        <v>9.4666666666666686</v>
      </c>
      <c r="O27" s="59">
        <v>60</v>
      </c>
      <c r="Q27" s="53" t="str">
        <f t="shared" si="16"/>
        <v>1</v>
      </c>
      <c r="R27" s="53">
        <f t="shared" si="6"/>
        <v>1</v>
      </c>
      <c r="S27" s="53" t="str">
        <f t="shared" si="17"/>
        <v>0</v>
      </c>
      <c r="T27" s="53">
        <f t="shared" si="7"/>
        <v>0</v>
      </c>
      <c r="U27" s="53" t="str">
        <f t="shared" si="18"/>
        <v>0</v>
      </c>
      <c r="V27" s="53">
        <f t="shared" si="8"/>
        <v>0</v>
      </c>
      <c r="W27" s="53" t="str">
        <f t="shared" si="19"/>
        <v>0</v>
      </c>
      <c r="X27" s="53">
        <f t="shared" si="9"/>
        <v>0</v>
      </c>
      <c r="Y27" s="53" t="str">
        <f t="shared" si="20"/>
        <v>0</v>
      </c>
      <c r="Z27" s="53">
        <f t="shared" si="10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44181</v>
      </c>
      <c r="B28" s="56">
        <f>Parâmetros!K17</f>
        <v>9</v>
      </c>
      <c r="C28" s="87">
        <f>AVERAGE(B373:B396)</f>
        <v>6</v>
      </c>
      <c r="D28" s="91">
        <f t="shared" si="0"/>
        <v>9.6</v>
      </c>
      <c r="E28" s="42" t="str">
        <f t="shared" si="11"/>
        <v>1</v>
      </c>
      <c r="F28" s="51">
        <f t="shared" si="1"/>
        <v>11.36</v>
      </c>
      <c r="G28" s="42" t="str">
        <f t="shared" si="12"/>
        <v>0</v>
      </c>
      <c r="H28" s="51">
        <f t="shared" si="2"/>
        <v>12.36</v>
      </c>
      <c r="I28" s="42" t="str">
        <f t="shared" si="13"/>
        <v>0</v>
      </c>
      <c r="J28" s="51">
        <f t="shared" si="3"/>
        <v>11.980000000000004</v>
      </c>
      <c r="K28" s="42" t="str">
        <f t="shared" si="14"/>
        <v>0</v>
      </c>
      <c r="L28" s="51">
        <f t="shared" si="4"/>
        <v>174.04118993135012</v>
      </c>
      <c r="M28" s="55" t="str">
        <f t="shared" si="15"/>
        <v>0</v>
      </c>
      <c r="N28" s="58">
        <f t="shared" si="5"/>
        <v>9.6</v>
      </c>
      <c r="O28" s="59">
        <v>60</v>
      </c>
      <c r="Q28" s="53" t="str">
        <f t="shared" si="16"/>
        <v>1</v>
      </c>
      <c r="R28" s="53">
        <f t="shared" si="6"/>
        <v>1</v>
      </c>
      <c r="S28" s="53" t="str">
        <f t="shared" si="17"/>
        <v>0</v>
      </c>
      <c r="T28" s="53">
        <f t="shared" si="7"/>
        <v>0</v>
      </c>
      <c r="U28" s="53" t="str">
        <f t="shared" si="18"/>
        <v>0</v>
      </c>
      <c r="V28" s="53">
        <f t="shared" si="8"/>
        <v>0</v>
      </c>
      <c r="W28" s="53" t="str">
        <f t="shared" si="19"/>
        <v>0</v>
      </c>
      <c r="X28" s="53">
        <f t="shared" si="9"/>
        <v>0</v>
      </c>
      <c r="Y28" s="53" t="str">
        <f t="shared" si="20"/>
        <v>0</v>
      </c>
      <c r="Z28" s="53">
        <f t="shared" si="10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44182</v>
      </c>
      <c r="B29" s="56">
        <f>Parâmetros!K18</f>
        <v>12</v>
      </c>
      <c r="C29" s="87">
        <f>AVERAGE(B397:B420)</f>
        <v>9.2608695652173907</v>
      </c>
      <c r="D29" s="91">
        <f t="shared" si="0"/>
        <v>14.817391304347824</v>
      </c>
      <c r="E29" s="42" t="str">
        <f t="shared" si="11"/>
        <v>1</v>
      </c>
      <c r="F29" s="51">
        <f t="shared" si="1"/>
        <v>16.446956521739132</v>
      </c>
      <c r="G29" s="42" t="str">
        <f t="shared" si="12"/>
        <v>0</v>
      </c>
      <c r="H29" s="51">
        <f t="shared" si="2"/>
        <v>17.446956521739125</v>
      </c>
      <c r="I29" s="42" t="str">
        <f t="shared" si="13"/>
        <v>0</v>
      </c>
      <c r="J29" s="51">
        <f t="shared" si="3"/>
        <v>17.132173913043474</v>
      </c>
      <c r="K29" s="42" t="str">
        <f t="shared" si="14"/>
        <v>0</v>
      </c>
      <c r="L29" s="51">
        <f t="shared" si="4"/>
        <v>174.77992239578151</v>
      </c>
      <c r="M29" s="55" t="str">
        <f t="shared" si="15"/>
        <v>0</v>
      </c>
      <c r="N29" s="58">
        <f t="shared" si="5"/>
        <v>14.817391304347824</v>
      </c>
      <c r="O29" s="59">
        <v>60</v>
      </c>
      <c r="Q29" s="53" t="str">
        <f t="shared" si="16"/>
        <v>1</v>
      </c>
      <c r="R29" s="53">
        <f t="shared" si="6"/>
        <v>1</v>
      </c>
      <c r="S29" s="53" t="str">
        <f t="shared" si="17"/>
        <v>0</v>
      </c>
      <c r="T29" s="53">
        <f t="shared" si="7"/>
        <v>0</v>
      </c>
      <c r="U29" s="53" t="str">
        <f t="shared" si="18"/>
        <v>0</v>
      </c>
      <c r="V29" s="53">
        <f t="shared" si="8"/>
        <v>0</v>
      </c>
      <c r="W29" s="53" t="str">
        <f t="shared" si="19"/>
        <v>0</v>
      </c>
      <c r="X29" s="53">
        <f t="shared" si="9"/>
        <v>0</v>
      </c>
      <c r="Y29" s="53" t="str">
        <f t="shared" si="20"/>
        <v>0</v>
      </c>
      <c r="Z29" s="53">
        <f t="shared" si="10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44183</v>
      </c>
      <c r="B30" s="56">
        <f>Parâmetros!K19</f>
        <v>11</v>
      </c>
      <c r="C30" s="87">
        <f>AVERAGE(B421:B444)</f>
        <v>11.458333333333334</v>
      </c>
      <c r="D30" s="91">
        <f t="shared" si="0"/>
        <v>18.333333333333336</v>
      </c>
      <c r="E30" s="42" t="str">
        <f t="shared" si="11"/>
        <v>1</v>
      </c>
      <c r="F30" s="51">
        <f t="shared" si="1"/>
        <v>19.875</v>
      </c>
      <c r="G30" s="42" t="str">
        <f t="shared" si="12"/>
        <v>0</v>
      </c>
      <c r="H30" s="51">
        <f t="shared" si="2"/>
        <v>20.875000000000007</v>
      </c>
      <c r="I30" s="42" t="str">
        <f t="shared" si="13"/>
        <v>0</v>
      </c>
      <c r="J30" s="51">
        <f t="shared" si="3"/>
        <v>20.604166666666671</v>
      </c>
      <c r="K30" s="42" t="str">
        <f t="shared" si="14"/>
        <v>0</v>
      </c>
      <c r="L30" s="51">
        <f t="shared" si="4"/>
        <v>175.27774599542334</v>
      </c>
      <c r="M30" s="55" t="str">
        <f t="shared" si="15"/>
        <v>0</v>
      </c>
      <c r="N30" s="58">
        <f t="shared" si="5"/>
        <v>18.333333333333336</v>
      </c>
      <c r="O30" s="59">
        <v>60</v>
      </c>
      <c r="Q30" s="53" t="str">
        <f t="shared" si="16"/>
        <v>1</v>
      </c>
      <c r="R30" s="53">
        <f t="shared" si="6"/>
        <v>1</v>
      </c>
      <c r="S30" s="53" t="str">
        <f t="shared" si="17"/>
        <v>0</v>
      </c>
      <c r="T30" s="53">
        <f t="shared" si="7"/>
        <v>0</v>
      </c>
      <c r="U30" s="53" t="str">
        <f t="shared" si="18"/>
        <v>0</v>
      </c>
      <c r="V30" s="53">
        <f t="shared" si="8"/>
        <v>0</v>
      </c>
      <c r="W30" s="53" t="str">
        <f t="shared" si="19"/>
        <v>0</v>
      </c>
      <c r="X30" s="53">
        <f t="shared" si="9"/>
        <v>0</v>
      </c>
      <c r="Y30" s="53" t="str">
        <f t="shared" si="20"/>
        <v>0</v>
      </c>
      <c r="Z30" s="53">
        <f t="shared" si="10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44184</v>
      </c>
      <c r="B31" s="56">
        <f>Parâmetros!K20</f>
        <v>17</v>
      </c>
      <c r="C31" s="87">
        <f>AVERAGE(B445:B468)</f>
        <v>10.708333333333334</v>
      </c>
      <c r="D31" s="91">
        <f t="shared" si="0"/>
        <v>17.133333333333333</v>
      </c>
      <c r="E31" s="42" t="str">
        <f t="shared" si="11"/>
        <v>1</v>
      </c>
      <c r="F31" s="51">
        <f t="shared" si="1"/>
        <v>18.705000000000002</v>
      </c>
      <c r="G31" s="42" t="str">
        <f t="shared" si="12"/>
        <v>0</v>
      </c>
      <c r="H31" s="51">
        <f t="shared" si="2"/>
        <v>19.705000000000005</v>
      </c>
      <c r="I31" s="42" t="str">
        <f t="shared" si="13"/>
        <v>0</v>
      </c>
      <c r="J31" s="51">
        <f t="shared" si="3"/>
        <v>19.419166666666669</v>
      </c>
      <c r="K31" s="42" t="str">
        <f t="shared" si="14"/>
        <v>0</v>
      </c>
      <c r="L31" s="51">
        <f t="shared" si="4"/>
        <v>175.10783752860411</v>
      </c>
      <c r="M31" s="55" t="str">
        <f t="shared" si="15"/>
        <v>0</v>
      </c>
      <c r="N31" s="58">
        <f t="shared" si="5"/>
        <v>17.133333333333333</v>
      </c>
      <c r="O31" s="59">
        <v>60</v>
      </c>
      <c r="Q31" s="53" t="str">
        <f t="shared" si="16"/>
        <v>1</v>
      </c>
      <c r="R31" s="53">
        <f t="shared" si="6"/>
        <v>1</v>
      </c>
      <c r="S31" s="53" t="str">
        <f t="shared" si="17"/>
        <v>0</v>
      </c>
      <c r="T31" s="53">
        <f t="shared" si="7"/>
        <v>0</v>
      </c>
      <c r="U31" s="53" t="str">
        <f t="shared" si="18"/>
        <v>0</v>
      </c>
      <c r="V31" s="53">
        <f t="shared" si="8"/>
        <v>0</v>
      </c>
      <c r="W31" s="53" t="str">
        <f t="shared" si="19"/>
        <v>0</v>
      </c>
      <c r="X31" s="53">
        <f t="shared" si="9"/>
        <v>0</v>
      </c>
      <c r="Y31" s="53" t="str">
        <f t="shared" si="20"/>
        <v>0</v>
      </c>
      <c r="Z31" s="53">
        <f t="shared" si="10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44185</v>
      </c>
      <c r="B32" s="56">
        <f>Parâmetros!K21</f>
        <v>14</v>
      </c>
      <c r="C32" s="87">
        <f>AVERAGE(B469:B492)</f>
        <v>10.583333333333334</v>
      </c>
      <c r="D32" s="91">
        <f t="shared" si="0"/>
        <v>16.933333333333334</v>
      </c>
      <c r="E32" s="42" t="str">
        <f t="shared" si="11"/>
        <v>1</v>
      </c>
      <c r="F32" s="51">
        <f t="shared" si="1"/>
        <v>18.510000000000002</v>
      </c>
      <c r="G32" s="42" t="str">
        <f t="shared" si="12"/>
        <v>0</v>
      </c>
      <c r="H32" s="51">
        <f t="shared" si="2"/>
        <v>19.509999999999998</v>
      </c>
      <c r="I32" s="42" t="str">
        <f t="shared" si="13"/>
        <v>0</v>
      </c>
      <c r="J32" s="51">
        <f t="shared" si="3"/>
        <v>19.221666666666664</v>
      </c>
      <c r="K32" s="42" t="str">
        <f t="shared" si="14"/>
        <v>0</v>
      </c>
      <c r="L32" s="51">
        <f t="shared" si="4"/>
        <v>175.07951945080092</v>
      </c>
      <c r="M32" s="55" t="str">
        <f t="shared" si="15"/>
        <v>0</v>
      </c>
      <c r="N32" s="58">
        <f t="shared" si="5"/>
        <v>16.933333333333334</v>
      </c>
      <c r="O32" s="59">
        <v>60</v>
      </c>
      <c r="Q32" s="53" t="str">
        <f t="shared" si="16"/>
        <v>1</v>
      </c>
      <c r="R32" s="53">
        <f t="shared" si="6"/>
        <v>1</v>
      </c>
      <c r="S32" s="53" t="str">
        <f t="shared" si="17"/>
        <v>0</v>
      </c>
      <c r="T32" s="53">
        <f t="shared" si="7"/>
        <v>0</v>
      </c>
      <c r="U32" s="53" t="str">
        <f t="shared" si="18"/>
        <v>0</v>
      </c>
      <c r="V32" s="53">
        <f t="shared" si="8"/>
        <v>0</v>
      </c>
      <c r="W32" s="53" t="str">
        <f t="shared" si="19"/>
        <v>0</v>
      </c>
      <c r="X32" s="53">
        <f t="shared" si="9"/>
        <v>0</v>
      </c>
      <c r="Y32" s="53" t="str">
        <f t="shared" si="20"/>
        <v>0</v>
      </c>
      <c r="Z32" s="53">
        <f t="shared" si="10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44186</v>
      </c>
      <c r="B33" s="56">
        <f>Parâmetros!K22</f>
        <v>16</v>
      </c>
      <c r="C33" s="87">
        <f>AVERAGE(B493:B516)</f>
        <v>10.375</v>
      </c>
      <c r="D33" s="91">
        <f t="shared" si="0"/>
        <v>16.599999999999998</v>
      </c>
      <c r="E33" s="42" t="str">
        <f t="shared" si="11"/>
        <v>1</v>
      </c>
      <c r="F33" s="51">
        <f t="shared" si="1"/>
        <v>18.185000000000002</v>
      </c>
      <c r="G33" s="42" t="str">
        <f t="shared" si="12"/>
        <v>0</v>
      </c>
      <c r="H33" s="51">
        <f t="shared" si="2"/>
        <v>19.185000000000002</v>
      </c>
      <c r="I33" s="42" t="str">
        <f t="shared" si="13"/>
        <v>0</v>
      </c>
      <c r="J33" s="51">
        <f t="shared" si="3"/>
        <v>18.892499999999998</v>
      </c>
      <c r="K33" s="42" t="str">
        <f t="shared" si="14"/>
        <v>0</v>
      </c>
      <c r="L33" s="51">
        <f t="shared" si="4"/>
        <v>175.03232265446223</v>
      </c>
      <c r="M33" s="55" t="str">
        <f t="shared" si="15"/>
        <v>0</v>
      </c>
      <c r="N33" s="58">
        <f t="shared" si="5"/>
        <v>16.599999999999998</v>
      </c>
      <c r="O33" s="59">
        <v>60</v>
      </c>
      <c r="Q33" s="53" t="str">
        <f t="shared" si="16"/>
        <v>1</v>
      </c>
      <c r="R33" s="53">
        <f t="shared" si="6"/>
        <v>1</v>
      </c>
      <c r="S33" s="53" t="str">
        <f t="shared" si="17"/>
        <v>0</v>
      </c>
      <c r="T33" s="53">
        <f t="shared" si="7"/>
        <v>0</v>
      </c>
      <c r="U33" s="53" t="str">
        <f t="shared" si="18"/>
        <v>0</v>
      </c>
      <c r="V33" s="53">
        <f t="shared" si="8"/>
        <v>0</v>
      </c>
      <c r="W33" s="53" t="str">
        <f t="shared" si="19"/>
        <v>0</v>
      </c>
      <c r="X33" s="53">
        <f t="shared" si="9"/>
        <v>0</v>
      </c>
      <c r="Y33" s="53" t="str">
        <f t="shared" si="20"/>
        <v>0</v>
      </c>
      <c r="Z33" s="53">
        <f t="shared" si="10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44187</v>
      </c>
      <c r="B34" s="56">
        <f>Parâmetros!K23</f>
        <v>12</v>
      </c>
      <c r="C34" s="87">
        <f>AVERAGE(B517:B540)</f>
        <v>12.041666666666666</v>
      </c>
      <c r="D34" s="91">
        <f t="shared" si="0"/>
        <v>19.266666666666666</v>
      </c>
      <c r="E34" s="42" t="str">
        <f t="shared" si="11"/>
        <v>1</v>
      </c>
      <c r="F34" s="51">
        <f t="shared" si="1"/>
        <v>20.785</v>
      </c>
      <c r="G34" s="42" t="str">
        <f t="shared" si="12"/>
        <v>0</v>
      </c>
      <c r="H34" s="51">
        <f t="shared" si="2"/>
        <v>21.784999999999989</v>
      </c>
      <c r="I34" s="42" t="str">
        <f t="shared" si="13"/>
        <v>0</v>
      </c>
      <c r="J34" s="51">
        <f t="shared" si="3"/>
        <v>21.525833333333324</v>
      </c>
      <c r="K34" s="42" t="str">
        <f t="shared" si="14"/>
        <v>0</v>
      </c>
      <c r="L34" s="51">
        <f t="shared" si="4"/>
        <v>175.40989702517163</v>
      </c>
      <c r="M34" s="55" t="str">
        <f t="shared" si="15"/>
        <v>0</v>
      </c>
      <c r="N34" s="58">
        <f t="shared" si="5"/>
        <v>19.266666666666666</v>
      </c>
      <c r="O34" s="59">
        <v>60</v>
      </c>
      <c r="Q34" s="53" t="str">
        <f t="shared" si="16"/>
        <v>1</v>
      </c>
      <c r="R34" s="53">
        <f t="shared" si="6"/>
        <v>1</v>
      </c>
      <c r="S34" s="53" t="str">
        <f t="shared" si="17"/>
        <v>0</v>
      </c>
      <c r="T34" s="53">
        <f t="shared" si="7"/>
        <v>0</v>
      </c>
      <c r="U34" s="53" t="str">
        <f t="shared" si="18"/>
        <v>0</v>
      </c>
      <c r="V34" s="53">
        <f t="shared" si="8"/>
        <v>0</v>
      </c>
      <c r="W34" s="53" t="str">
        <f t="shared" si="19"/>
        <v>0</v>
      </c>
      <c r="X34" s="53">
        <f t="shared" si="9"/>
        <v>0</v>
      </c>
      <c r="Y34" s="53" t="str">
        <f t="shared" si="20"/>
        <v>0</v>
      </c>
      <c r="Z34" s="53">
        <f t="shared" si="10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44188</v>
      </c>
      <c r="B35" s="56">
        <f>Parâmetros!K24</f>
        <v>9</v>
      </c>
      <c r="C35" s="87">
        <f>AVERAGE(B541:B564)</f>
        <v>12.166666666666666</v>
      </c>
      <c r="D35" s="91">
        <f t="shared" si="0"/>
        <v>19.466666666666665</v>
      </c>
      <c r="E35" s="42" t="str">
        <f t="shared" si="11"/>
        <v>1</v>
      </c>
      <c r="F35" s="51">
        <f t="shared" si="1"/>
        <v>20.98</v>
      </c>
      <c r="G35" s="42" t="str">
        <f t="shared" si="12"/>
        <v>0</v>
      </c>
      <c r="H35" s="51">
        <f t="shared" si="2"/>
        <v>21.979999999999997</v>
      </c>
      <c r="I35" s="42" t="str">
        <f t="shared" si="13"/>
        <v>0</v>
      </c>
      <c r="J35" s="51">
        <f t="shared" si="3"/>
        <v>21.723333333333315</v>
      </c>
      <c r="K35" s="42" t="str">
        <f t="shared" si="14"/>
        <v>0</v>
      </c>
      <c r="L35" s="51">
        <f t="shared" si="4"/>
        <v>175.43821510297482</v>
      </c>
      <c r="M35" s="55" t="str">
        <f t="shared" si="15"/>
        <v>0</v>
      </c>
      <c r="N35" s="58">
        <f t="shared" si="5"/>
        <v>19.466666666666665</v>
      </c>
      <c r="O35" s="59">
        <v>60</v>
      </c>
      <c r="Q35" s="53" t="str">
        <f t="shared" si="16"/>
        <v>1</v>
      </c>
      <c r="R35" s="53">
        <f t="shared" si="6"/>
        <v>1</v>
      </c>
      <c r="S35" s="53" t="str">
        <f t="shared" si="17"/>
        <v>0</v>
      </c>
      <c r="T35" s="53">
        <f t="shared" si="7"/>
        <v>0</v>
      </c>
      <c r="U35" s="53" t="str">
        <f t="shared" si="18"/>
        <v>0</v>
      </c>
      <c r="V35" s="53">
        <f t="shared" si="8"/>
        <v>0</v>
      </c>
      <c r="W35" s="53" t="str">
        <f t="shared" si="19"/>
        <v>0</v>
      </c>
      <c r="X35" s="53">
        <f t="shared" si="9"/>
        <v>0</v>
      </c>
      <c r="Y35" s="53" t="str">
        <f t="shared" si="20"/>
        <v>0</v>
      </c>
      <c r="Z35" s="53">
        <f t="shared" si="10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44189</v>
      </c>
      <c r="B36" s="121"/>
      <c r="C36" s="87">
        <f>AVERAGE(B565:B588)</f>
        <v>11.791666666666666</v>
      </c>
      <c r="D36" s="91">
        <f t="shared" si="0"/>
        <v>18.866666666666664</v>
      </c>
      <c r="E36" s="42" t="str">
        <f t="shared" si="11"/>
        <v>1</v>
      </c>
      <c r="F36" s="51">
        <f t="shared" si="1"/>
        <v>20.395</v>
      </c>
      <c r="G36" s="42" t="str">
        <f t="shared" si="12"/>
        <v>0</v>
      </c>
      <c r="H36" s="51">
        <f t="shared" si="2"/>
        <v>21.395000000000003</v>
      </c>
      <c r="I36" s="42" t="str">
        <f t="shared" si="13"/>
        <v>0</v>
      </c>
      <c r="J36" s="51">
        <f t="shared" si="3"/>
        <v>21.130833333333328</v>
      </c>
      <c r="K36" s="42" t="str">
        <f t="shared" si="14"/>
        <v>0</v>
      </c>
      <c r="L36" s="51">
        <f t="shared" si="4"/>
        <v>175.35326086956522</v>
      </c>
      <c r="M36" s="55" t="str">
        <f t="shared" si="15"/>
        <v>0</v>
      </c>
      <c r="N36" s="58">
        <f t="shared" si="5"/>
        <v>18.866666666666664</v>
      </c>
      <c r="O36" s="59">
        <v>60</v>
      </c>
      <c r="Q36" s="53" t="str">
        <f t="shared" si="16"/>
        <v>1</v>
      </c>
      <c r="R36" s="53">
        <f t="shared" si="6"/>
        <v>1</v>
      </c>
      <c r="S36" s="53" t="str">
        <f t="shared" si="17"/>
        <v>0</v>
      </c>
      <c r="T36" s="53">
        <f t="shared" si="7"/>
        <v>0</v>
      </c>
      <c r="U36" s="53" t="str">
        <f t="shared" si="18"/>
        <v>0</v>
      </c>
      <c r="V36" s="53">
        <f t="shared" si="8"/>
        <v>0</v>
      </c>
      <c r="W36" s="53" t="str">
        <f t="shared" si="19"/>
        <v>0</v>
      </c>
      <c r="X36" s="53">
        <f t="shared" si="9"/>
        <v>0</v>
      </c>
      <c r="Y36" s="53" t="str">
        <f t="shared" si="20"/>
        <v>0</v>
      </c>
      <c r="Z36" s="53">
        <f t="shared" si="10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44190</v>
      </c>
      <c r="B37" s="56">
        <f>Parâmetros!K26</f>
        <v>10</v>
      </c>
      <c r="C37" s="87">
        <f>AVERAGE(B589:B612)</f>
        <v>12.416666666666666</v>
      </c>
      <c r="D37" s="91">
        <f t="shared" si="0"/>
        <v>19.866666666666667</v>
      </c>
      <c r="E37" s="42" t="str">
        <f t="shared" si="11"/>
        <v>1</v>
      </c>
      <c r="F37" s="51">
        <f t="shared" si="1"/>
        <v>21.369999999999997</v>
      </c>
      <c r="G37" s="42" t="str">
        <f t="shared" si="12"/>
        <v>0</v>
      </c>
      <c r="H37" s="51">
        <f t="shared" si="2"/>
        <v>22.369999999999997</v>
      </c>
      <c r="I37" s="42" t="str">
        <f t="shared" si="13"/>
        <v>0</v>
      </c>
      <c r="J37" s="51">
        <f t="shared" si="3"/>
        <v>22.118333333333325</v>
      </c>
      <c r="K37" s="42" t="str">
        <f t="shared" si="14"/>
        <v>0</v>
      </c>
      <c r="L37" s="51">
        <f t="shared" si="4"/>
        <v>175.49485125858124</v>
      </c>
      <c r="M37" s="55" t="str">
        <f t="shared" si="15"/>
        <v>0</v>
      </c>
      <c r="N37" s="58">
        <f t="shared" si="5"/>
        <v>19.866666666666667</v>
      </c>
      <c r="O37" s="59">
        <v>60</v>
      </c>
      <c r="Q37" s="53" t="str">
        <f t="shared" si="16"/>
        <v>1</v>
      </c>
      <c r="R37" s="53">
        <f t="shared" si="6"/>
        <v>1</v>
      </c>
      <c r="S37" s="53" t="str">
        <f t="shared" si="17"/>
        <v>0</v>
      </c>
      <c r="T37" s="53">
        <f t="shared" si="7"/>
        <v>0</v>
      </c>
      <c r="U37" s="53" t="str">
        <f t="shared" si="18"/>
        <v>0</v>
      </c>
      <c r="V37" s="53">
        <f t="shared" si="8"/>
        <v>0</v>
      </c>
      <c r="W37" s="53" t="str">
        <f t="shared" si="19"/>
        <v>0</v>
      </c>
      <c r="X37" s="53">
        <f t="shared" si="9"/>
        <v>0</v>
      </c>
      <c r="Y37" s="53" t="str">
        <f t="shared" si="20"/>
        <v>0</v>
      </c>
      <c r="Z37" s="53">
        <f t="shared" si="10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44191</v>
      </c>
      <c r="B38" s="56">
        <f>Parâmetros!K27</f>
        <v>11</v>
      </c>
      <c r="C38" s="87">
        <f>AVERAGE(B613:B636)</f>
        <v>11.125</v>
      </c>
      <c r="D38" s="91">
        <f t="shared" si="0"/>
        <v>17.8</v>
      </c>
      <c r="E38" s="42" t="str">
        <f t="shared" si="11"/>
        <v>1</v>
      </c>
      <c r="F38" s="51">
        <f t="shared" si="1"/>
        <v>19.354999999999997</v>
      </c>
      <c r="G38" s="42" t="str">
        <f t="shared" si="12"/>
        <v>0</v>
      </c>
      <c r="H38" s="51">
        <f t="shared" si="2"/>
        <v>20.355000000000004</v>
      </c>
      <c r="I38" s="42" t="str">
        <f t="shared" si="13"/>
        <v>0</v>
      </c>
      <c r="J38" s="51">
        <f t="shared" si="3"/>
        <v>20.077500000000001</v>
      </c>
      <c r="K38" s="42" t="str">
        <f t="shared" si="14"/>
        <v>0</v>
      </c>
      <c r="L38" s="51">
        <f t="shared" si="4"/>
        <v>175.20223112128147</v>
      </c>
      <c r="M38" s="55" t="str">
        <f t="shared" si="15"/>
        <v>0</v>
      </c>
      <c r="N38" s="58">
        <f t="shared" si="5"/>
        <v>17.8</v>
      </c>
      <c r="O38" s="59">
        <v>60</v>
      </c>
      <c r="Q38" s="53" t="str">
        <f t="shared" si="16"/>
        <v>1</v>
      </c>
      <c r="R38" s="53">
        <f t="shared" si="6"/>
        <v>1</v>
      </c>
      <c r="S38" s="53" t="str">
        <f t="shared" si="17"/>
        <v>0</v>
      </c>
      <c r="T38" s="53">
        <f t="shared" si="7"/>
        <v>0</v>
      </c>
      <c r="U38" s="53" t="str">
        <f t="shared" si="18"/>
        <v>0</v>
      </c>
      <c r="V38" s="53">
        <f t="shared" si="8"/>
        <v>0</v>
      </c>
      <c r="W38" s="53" t="str">
        <f t="shared" si="19"/>
        <v>0</v>
      </c>
      <c r="X38" s="53">
        <f t="shared" si="9"/>
        <v>0</v>
      </c>
      <c r="Y38" s="53" t="str">
        <f t="shared" si="20"/>
        <v>0</v>
      </c>
      <c r="Z38" s="53">
        <f t="shared" si="10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44192</v>
      </c>
      <c r="B39" s="56">
        <f>Parâmetros!K28</f>
        <v>11</v>
      </c>
      <c r="C39" s="87">
        <f>AVERAGE(B637:B660)</f>
        <v>13.875</v>
      </c>
      <c r="D39" s="91">
        <f t="shared" si="0"/>
        <v>22.200000000000003</v>
      </c>
      <c r="E39" s="42" t="str">
        <f t="shared" si="11"/>
        <v>1</v>
      </c>
      <c r="F39" s="51">
        <f t="shared" si="1"/>
        <v>23.645</v>
      </c>
      <c r="G39" s="42" t="str">
        <f t="shared" si="12"/>
        <v>0</v>
      </c>
      <c r="H39" s="51">
        <f t="shared" si="2"/>
        <v>24.644999999999996</v>
      </c>
      <c r="I39" s="42" t="str">
        <f t="shared" si="13"/>
        <v>0</v>
      </c>
      <c r="J39" s="51">
        <f t="shared" si="3"/>
        <v>24.422499999999999</v>
      </c>
      <c r="K39" s="42" t="str">
        <f t="shared" si="14"/>
        <v>0</v>
      </c>
      <c r="L39" s="51">
        <f t="shared" si="4"/>
        <v>175.82522883295195</v>
      </c>
      <c r="M39" s="55" t="str">
        <f t="shared" si="15"/>
        <v>0</v>
      </c>
      <c r="N39" s="58">
        <f t="shared" si="5"/>
        <v>22.200000000000003</v>
      </c>
      <c r="O39" s="59">
        <v>60</v>
      </c>
      <c r="Q39" s="53" t="str">
        <f t="shared" si="16"/>
        <v>1</v>
      </c>
      <c r="R39" s="53">
        <f t="shared" si="6"/>
        <v>1</v>
      </c>
      <c r="S39" s="53" t="str">
        <f t="shared" si="17"/>
        <v>0</v>
      </c>
      <c r="T39" s="53">
        <f t="shared" si="7"/>
        <v>0</v>
      </c>
      <c r="U39" s="53" t="str">
        <f t="shared" si="18"/>
        <v>0</v>
      </c>
      <c r="V39" s="53">
        <f t="shared" si="8"/>
        <v>0</v>
      </c>
      <c r="W39" s="53" t="str">
        <f t="shared" si="19"/>
        <v>0</v>
      </c>
      <c r="X39" s="53">
        <f t="shared" si="9"/>
        <v>0</v>
      </c>
      <c r="Y39" s="53" t="str">
        <f t="shared" si="20"/>
        <v>0</v>
      </c>
      <c r="Z39" s="53">
        <f t="shared" si="10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44193</v>
      </c>
      <c r="B40" s="56">
        <f>Parâmetros!K29</f>
        <v>12</v>
      </c>
      <c r="C40" s="87">
        <f>AVERAGE(B661:B684)</f>
        <v>13.916666666666666</v>
      </c>
      <c r="D40" s="91">
        <f t="shared" si="0"/>
        <v>22.266666666666666</v>
      </c>
      <c r="E40" s="42" t="str">
        <f t="shared" si="11"/>
        <v>1</v>
      </c>
      <c r="F40" s="51">
        <f t="shared" si="1"/>
        <v>23.71</v>
      </c>
      <c r="G40" s="42" t="str">
        <f t="shared" si="12"/>
        <v>0</v>
      </c>
      <c r="H40" s="51">
        <f t="shared" si="2"/>
        <v>24.71</v>
      </c>
      <c r="I40" s="42" t="str">
        <f t="shared" si="13"/>
        <v>0</v>
      </c>
      <c r="J40" s="51">
        <f t="shared" si="3"/>
        <v>24.48833333333333</v>
      </c>
      <c r="K40" s="42" t="str">
        <f t="shared" si="14"/>
        <v>0</v>
      </c>
      <c r="L40" s="51">
        <f t="shared" si="4"/>
        <v>175.83466819221968</v>
      </c>
      <c r="M40" s="55" t="str">
        <f t="shared" si="15"/>
        <v>0</v>
      </c>
      <c r="N40" s="58">
        <f t="shared" si="5"/>
        <v>22.266666666666666</v>
      </c>
      <c r="O40" s="59">
        <v>60</v>
      </c>
      <c r="Q40" s="53" t="str">
        <f t="shared" si="16"/>
        <v>1</v>
      </c>
      <c r="R40" s="53">
        <f t="shared" si="6"/>
        <v>1</v>
      </c>
      <c r="S40" s="53" t="str">
        <f t="shared" si="17"/>
        <v>0</v>
      </c>
      <c r="T40" s="53">
        <f t="shared" si="7"/>
        <v>0</v>
      </c>
      <c r="U40" s="53" t="str">
        <f t="shared" si="18"/>
        <v>0</v>
      </c>
      <c r="V40" s="53">
        <f t="shared" si="8"/>
        <v>0</v>
      </c>
      <c r="W40" s="53" t="str">
        <f t="shared" si="19"/>
        <v>0</v>
      </c>
      <c r="X40" s="53">
        <f t="shared" si="9"/>
        <v>0</v>
      </c>
      <c r="Y40" s="53" t="str">
        <f t="shared" si="20"/>
        <v>0</v>
      </c>
      <c r="Z40" s="53">
        <f t="shared" si="10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44194</v>
      </c>
      <c r="B41" s="56">
        <f>Parâmetros!K30</f>
        <v>9</v>
      </c>
      <c r="C41" s="87">
        <f>AVERAGE(B685:B708)</f>
        <v>14</v>
      </c>
      <c r="D41" s="91">
        <f t="shared" si="0"/>
        <v>22.400000000000002</v>
      </c>
      <c r="E41" s="42" t="str">
        <f t="shared" si="11"/>
        <v>1</v>
      </c>
      <c r="F41" s="51">
        <f t="shared" si="1"/>
        <v>23.84</v>
      </c>
      <c r="G41" s="42" t="str">
        <f t="shared" si="12"/>
        <v>0</v>
      </c>
      <c r="H41" s="51">
        <f t="shared" si="2"/>
        <v>24.840000000000003</v>
      </c>
      <c r="I41" s="42" t="str">
        <f t="shared" si="13"/>
        <v>0</v>
      </c>
      <c r="J41" s="51">
        <f t="shared" si="3"/>
        <v>24.620000000000005</v>
      </c>
      <c r="K41" s="42" t="str">
        <f t="shared" si="14"/>
        <v>0</v>
      </c>
      <c r="L41" s="51">
        <f t="shared" si="4"/>
        <v>175.85354691075514</v>
      </c>
      <c r="M41" s="55" t="str">
        <f t="shared" si="15"/>
        <v>0</v>
      </c>
      <c r="N41" s="58">
        <f t="shared" si="5"/>
        <v>22.400000000000002</v>
      </c>
      <c r="O41" s="59">
        <v>60</v>
      </c>
      <c r="Q41" s="53" t="str">
        <f t="shared" si="16"/>
        <v>1</v>
      </c>
      <c r="R41" s="53">
        <f t="shared" si="6"/>
        <v>1</v>
      </c>
      <c r="S41" s="53" t="str">
        <f t="shared" si="17"/>
        <v>0</v>
      </c>
      <c r="T41" s="53">
        <f t="shared" si="7"/>
        <v>0</v>
      </c>
      <c r="U41" s="53" t="str">
        <f t="shared" si="18"/>
        <v>0</v>
      </c>
      <c r="V41" s="53">
        <f t="shared" si="8"/>
        <v>0</v>
      </c>
      <c r="W41" s="53" t="str">
        <f t="shared" si="19"/>
        <v>0</v>
      </c>
      <c r="X41" s="53">
        <f t="shared" si="9"/>
        <v>0</v>
      </c>
      <c r="Y41" s="53" t="str">
        <f t="shared" si="20"/>
        <v>0</v>
      </c>
      <c r="Z41" s="53">
        <f t="shared" si="10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44195</v>
      </c>
      <c r="B42" s="56">
        <f>Parâmetros!K31</f>
        <v>8</v>
      </c>
      <c r="C42" s="87">
        <f>AVERAGE(B709:B732)</f>
        <v>10.217391304347826</v>
      </c>
      <c r="D42" s="91">
        <f t="shared" si="0"/>
        <v>16.347826086956523</v>
      </c>
      <c r="E42" s="42" t="str">
        <f t="shared" si="11"/>
        <v>1</v>
      </c>
      <c r="F42" s="51">
        <f t="shared" si="1"/>
        <v>17.939130434782609</v>
      </c>
      <c r="G42" s="42" t="str">
        <f t="shared" si="12"/>
        <v>0</v>
      </c>
      <c r="H42" s="51">
        <f t="shared" si="2"/>
        <v>18.939130434782612</v>
      </c>
      <c r="I42" s="42" t="str">
        <f t="shared" si="13"/>
        <v>0</v>
      </c>
      <c r="J42" s="51">
        <f t="shared" si="3"/>
        <v>18.643478260869557</v>
      </c>
      <c r="K42" s="42" t="str">
        <f t="shared" si="14"/>
        <v>0</v>
      </c>
      <c r="L42" s="51">
        <f t="shared" si="4"/>
        <v>174.99661725201472</v>
      </c>
      <c r="M42" s="55" t="str">
        <f t="shared" si="15"/>
        <v>0</v>
      </c>
      <c r="N42" s="58">
        <f t="shared" si="5"/>
        <v>16.347826086956523</v>
      </c>
      <c r="O42" s="59">
        <v>60</v>
      </c>
      <c r="Q42" s="53" t="str">
        <f t="shared" si="16"/>
        <v>1</v>
      </c>
      <c r="R42" s="53">
        <f t="shared" si="6"/>
        <v>1</v>
      </c>
      <c r="S42" s="53" t="str">
        <f t="shared" si="17"/>
        <v>0</v>
      </c>
      <c r="T42" s="53">
        <f t="shared" si="7"/>
        <v>0</v>
      </c>
      <c r="U42" s="53" t="str">
        <f t="shared" si="18"/>
        <v>0</v>
      </c>
      <c r="V42" s="53">
        <f t="shared" si="8"/>
        <v>0</v>
      </c>
      <c r="W42" s="53" t="str">
        <f t="shared" si="19"/>
        <v>0</v>
      </c>
      <c r="X42" s="53">
        <f t="shared" si="9"/>
        <v>0</v>
      </c>
      <c r="Y42" s="53" t="str">
        <f t="shared" si="20"/>
        <v>0</v>
      </c>
      <c r="Z42" s="53">
        <f t="shared" si="10"/>
        <v>0</v>
      </c>
      <c r="AA42" s="34"/>
      <c r="AB42" s="100" t="s">
        <v>104</v>
      </c>
      <c r="AC42" s="101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44196</v>
      </c>
      <c r="B43" s="56">
        <f>Parâmetros!K32</f>
        <v>9</v>
      </c>
      <c r="C43" s="93">
        <f>AVERAGE(B733:B756)</f>
        <v>11.666666666666666</v>
      </c>
      <c r="D43" s="94">
        <f t="shared" si="0"/>
        <v>18.666666666666664</v>
      </c>
      <c r="E43" s="69" t="str">
        <f t="shared" si="11"/>
        <v>1</v>
      </c>
      <c r="F43" s="95">
        <f t="shared" si="1"/>
        <v>20.2</v>
      </c>
      <c r="G43" s="69" t="str">
        <f t="shared" si="12"/>
        <v>0</v>
      </c>
      <c r="H43" s="95">
        <f t="shared" si="2"/>
        <v>21.199999999999996</v>
      </c>
      <c r="I43" s="69" t="str">
        <f t="shared" si="13"/>
        <v>0</v>
      </c>
      <c r="J43" s="95">
        <f t="shared" si="3"/>
        <v>20.933333333333337</v>
      </c>
      <c r="K43" s="69" t="str">
        <f t="shared" si="14"/>
        <v>0</v>
      </c>
      <c r="L43" s="95">
        <f t="shared" si="4"/>
        <v>175.324942791762</v>
      </c>
      <c r="M43" s="68" t="str">
        <f t="shared" si="15"/>
        <v>0</v>
      </c>
      <c r="N43" s="86">
        <f t="shared" si="5"/>
        <v>18.666666666666664</v>
      </c>
      <c r="O43" s="59">
        <v>60</v>
      </c>
      <c r="Q43" s="53" t="str">
        <f t="shared" si="16"/>
        <v>1</v>
      </c>
      <c r="R43" s="53">
        <f t="shared" si="6"/>
        <v>1</v>
      </c>
      <c r="S43" s="53" t="str">
        <f t="shared" si="17"/>
        <v>0</v>
      </c>
      <c r="T43" s="53">
        <f t="shared" si="7"/>
        <v>0</v>
      </c>
      <c r="U43" s="53" t="str">
        <f t="shared" si="18"/>
        <v>0</v>
      </c>
      <c r="V43" s="53">
        <f t="shared" si="8"/>
        <v>0</v>
      </c>
      <c r="W43" s="53" t="str">
        <f t="shared" si="19"/>
        <v>0</v>
      </c>
      <c r="X43" s="53">
        <f t="shared" si="9"/>
        <v>0</v>
      </c>
      <c r="Y43" s="53" t="str">
        <f t="shared" si="20"/>
        <v>0</v>
      </c>
      <c r="Z43" s="53">
        <f t="shared" si="10"/>
        <v>0</v>
      </c>
      <c r="AA43" s="34"/>
      <c r="AB43" s="102" t="s">
        <v>105</v>
      </c>
      <c r="AC43" s="103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104"/>
      <c r="B44" s="56">
        <f>Parâmetros!K33</f>
        <v>10</v>
      </c>
      <c r="C44" s="87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5"/>
      <c r="B45" s="56">
        <f>Parâmetros!K34</f>
        <v>11</v>
      </c>
      <c r="C45" s="87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17"/>
      <c r="B46" s="124"/>
      <c r="C46" s="87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7"/>
      <c r="B47" s="124"/>
      <c r="C47" s="87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7"/>
      <c r="B48" s="124"/>
      <c r="C48" s="87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7"/>
      <c r="B49" s="56">
        <f>Parâmetros!K38</f>
        <v>28</v>
      </c>
      <c r="C49" s="87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7"/>
      <c r="B50" s="56">
        <f>Parâmetros!K39</f>
        <v>5</v>
      </c>
      <c r="C50" s="87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7"/>
      <c r="B51" s="56">
        <f>Parâmetros!K40</f>
        <v>6</v>
      </c>
      <c r="C51" s="87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7"/>
      <c r="B52" s="56">
        <f>Parâmetros!K41</f>
        <v>6</v>
      </c>
      <c r="C52" s="87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7"/>
      <c r="B53" s="56">
        <f>Parâmetros!K42</f>
        <v>19</v>
      </c>
      <c r="C53" s="87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7"/>
      <c r="B54" s="56">
        <f>Parâmetros!K43</f>
        <v>9</v>
      </c>
      <c r="C54" s="87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7"/>
      <c r="B55" s="56">
        <f>Parâmetros!K44</f>
        <v>9</v>
      </c>
      <c r="C55" s="87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7"/>
      <c r="B56" s="56">
        <f>Parâmetros!K45</f>
        <v>10</v>
      </c>
      <c r="C56" s="87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7"/>
      <c r="B57" s="56">
        <f>Parâmetros!K46</f>
        <v>8</v>
      </c>
      <c r="C57" s="87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7"/>
      <c r="B58" s="56">
        <f>Parâmetros!K47</f>
        <v>9</v>
      </c>
      <c r="C58" s="87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7"/>
      <c r="B59" s="56">
        <f>Parâmetros!K48</f>
        <v>5</v>
      </c>
      <c r="C59" s="87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7"/>
      <c r="B60" s="56">
        <f>Parâmetros!K49</f>
        <v>7</v>
      </c>
      <c r="C60" s="87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7"/>
      <c r="B61" s="56">
        <f>Parâmetros!K50</f>
        <v>9</v>
      </c>
      <c r="C61" s="87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7"/>
      <c r="B62" s="56">
        <f>Parâmetros!K51</f>
        <v>7</v>
      </c>
      <c r="C62" s="87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7"/>
      <c r="B63" s="56">
        <f>Parâmetros!K52</f>
        <v>8</v>
      </c>
      <c r="C63" s="87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7"/>
      <c r="B64" s="56">
        <f>Parâmetros!K53</f>
        <v>6</v>
      </c>
      <c r="C64" s="87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7"/>
      <c r="B65" s="56">
        <f>Parâmetros!K54</f>
        <v>4</v>
      </c>
      <c r="C65" s="87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7"/>
      <c r="B66" s="56">
        <f>Parâmetros!K55</f>
        <v>4</v>
      </c>
      <c r="C66" s="87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7"/>
      <c r="B67" s="56">
        <f>Parâmetros!K56</f>
        <v>5</v>
      </c>
      <c r="C67" s="87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7"/>
      <c r="B68" s="56">
        <f>Parâmetros!K57</f>
        <v>6</v>
      </c>
      <c r="C68" s="87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7"/>
      <c r="B69" s="56">
        <f>Parâmetros!K58</f>
        <v>8</v>
      </c>
      <c r="C69" s="87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7"/>
      <c r="B70" s="56">
        <f>Parâmetros!K59</f>
        <v>10</v>
      </c>
      <c r="C70" s="87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7"/>
      <c r="B71" s="56">
        <f>Parâmetros!K60</f>
        <v>5</v>
      </c>
      <c r="C71" s="87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7"/>
      <c r="B72" s="56">
        <f>Parâmetros!K61</f>
        <v>6</v>
      </c>
      <c r="C72" s="87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7"/>
      <c r="B73" s="56">
        <f>Parâmetros!K62</f>
        <v>7</v>
      </c>
      <c r="C73" s="87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7"/>
      <c r="B74" s="56">
        <f>Parâmetros!K63</f>
        <v>4</v>
      </c>
      <c r="C74" s="87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7"/>
      <c r="B75" s="56">
        <f>Parâmetros!K64</f>
        <v>6</v>
      </c>
      <c r="C75" s="87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17"/>
      <c r="B76" s="56">
        <f>Parâmetros!K65</f>
        <v>5</v>
      </c>
      <c r="C76" s="87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104"/>
      <c r="B77" s="56">
        <f>Parâmetros!K66</f>
        <v>11</v>
      </c>
      <c r="C77" s="87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104"/>
      <c r="B78" s="56">
        <f>Parâmetros!K67</f>
        <v>11</v>
      </c>
      <c r="C78" s="87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104"/>
      <c r="B79" s="56">
        <f>Parâmetros!K68</f>
        <v>10</v>
      </c>
      <c r="C79" s="87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104"/>
      <c r="B80" s="56">
        <f>Parâmetros!K69</f>
        <v>9</v>
      </c>
      <c r="C80" s="87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104"/>
      <c r="B81" s="56">
        <f>Parâmetros!K70</f>
        <v>5</v>
      </c>
      <c r="C81" s="87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104"/>
      <c r="B82" s="56">
        <f>Parâmetros!K71</f>
        <v>4</v>
      </c>
      <c r="C82" s="87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104"/>
      <c r="B83" s="56">
        <f>Parâmetros!K72</f>
        <v>6</v>
      </c>
      <c r="C83" s="87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104"/>
      <c r="B84" s="56">
        <f>Parâmetros!K73</f>
        <v>4</v>
      </c>
      <c r="C84" s="87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104"/>
      <c r="B85" s="56">
        <f>Parâmetros!K74</f>
        <v>2</v>
      </c>
      <c r="C85" s="87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104"/>
      <c r="B86" s="56">
        <f>Parâmetros!K75</f>
        <v>1</v>
      </c>
      <c r="C86" s="87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104"/>
      <c r="B87" s="56">
        <f>Parâmetros!K76</f>
        <v>5</v>
      </c>
      <c r="C87" s="87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104"/>
      <c r="B88" s="56">
        <f>Parâmetros!K77</f>
        <v>4</v>
      </c>
      <c r="C88" s="87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104"/>
      <c r="B89" s="56">
        <f>Parâmetros!K78</f>
        <v>1</v>
      </c>
      <c r="C89" s="87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104"/>
      <c r="B90" s="56">
        <f>Parâmetros!K79</f>
        <v>1</v>
      </c>
      <c r="C90" s="87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104"/>
      <c r="B91" s="56">
        <f>Parâmetros!K80</f>
        <v>2</v>
      </c>
      <c r="C91" s="87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104"/>
      <c r="B92" s="56">
        <f>Parâmetros!K81</f>
        <v>6</v>
      </c>
      <c r="C92" s="87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104"/>
      <c r="B93" s="56">
        <f>Parâmetros!K82</f>
        <v>9</v>
      </c>
      <c r="C93" s="87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104"/>
      <c r="B94" s="56">
        <f>Parâmetros!K83</f>
        <v>6</v>
      </c>
      <c r="C94" s="87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104"/>
      <c r="B95" s="56">
        <f>Parâmetros!K84</f>
        <v>6</v>
      </c>
      <c r="C95" s="87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104"/>
      <c r="B96" s="56">
        <f>Parâmetros!K85</f>
        <v>10</v>
      </c>
      <c r="C96" s="87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104"/>
      <c r="B97" s="56">
        <f>Parâmetros!K86</f>
        <v>12</v>
      </c>
      <c r="C97" s="87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104"/>
      <c r="B98" s="56">
        <f>Parâmetros!K87</f>
        <v>7</v>
      </c>
      <c r="C98" s="87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104"/>
      <c r="B99" s="56">
        <f>Parâmetros!K88</f>
        <v>3</v>
      </c>
      <c r="C99" s="87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104"/>
      <c r="B100" s="56">
        <f>Parâmetros!K89</f>
        <v>2</v>
      </c>
      <c r="C100" s="87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104"/>
      <c r="B101" s="56">
        <f>Parâmetros!K90</f>
        <v>4</v>
      </c>
      <c r="C101" s="87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104"/>
      <c r="B102" s="56">
        <f>Parâmetros!K91</f>
        <v>9</v>
      </c>
      <c r="C102" s="87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104"/>
      <c r="B103" s="56">
        <f>Parâmetros!K92</f>
        <v>6</v>
      </c>
      <c r="C103" s="87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104"/>
      <c r="B104" s="56">
        <f>Parâmetros!K93</f>
        <v>15</v>
      </c>
      <c r="C104" s="87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104"/>
      <c r="B105" s="56">
        <f>Parâmetros!K94</f>
        <v>7</v>
      </c>
      <c r="C105" s="87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104"/>
      <c r="B106" s="56">
        <f>Parâmetros!K95</f>
        <v>10</v>
      </c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104"/>
      <c r="B107" s="56">
        <f>Parâmetros!K96</f>
        <v>8</v>
      </c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104"/>
      <c r="B108" s="56">
        <f>Parâmetros!K97</f>
        <v>6</v>
      </c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104"/>
      <c r="B109" s="56">
        <f>Parâmetros!K98</f>
        <v>11</v>
      </c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104"/>
      <c r="B110" s="56">
        <f>Parâmetros!K99</f>
        <v>7</v>
      </c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104"/>
      <c r="B111" s="56">
        <f>Parâmetros!K100</f>
        <v>7</v>
      </c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104"/>
      <c r="B112" s="56">
        <f>Parâmetros!K101</f>
        <v>6</v>
      </c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104"/>
      <c r="B113" s="56">
        <f>Parâmetros!K102</f>
        <v>8</v>
      </c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104"/>
      <c r="B114" s="56">
        <f>Parâmetros!K103</f>
        <v>5</v>
      </c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104"/>
      <c r="B115" s="56">
        <f>Parâmetros!K104</f>
        <v>8</v>
      </c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104"/>
      <c r="B116" s="56">
        <f>Parâmetros!K105</f>
        <v>8</v>
      </c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104"/>
      <c r="B117" s="56">
        <f>Parâmetros!K106</f>
        <v>6</v>
      </c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104"/>
      <c r="B118" s="56">
        <f>Parâmetros!K107</f>
        <v>4</v>
      </c>
      <c r="C118" s="109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104"/>
      <c r="B119" s="56">
        <f>Parâmetros!K108</f>
        <v>6</v>
      </c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104"/>
      <c r="B120" s="56">
        <f>Parâmetros!K109</f>
        <v>5</v>
      </c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104"/>
      <c r="B121" s="56">
        <f>Parâmetros!K110</f>
        <v>7</v>
      </c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104"/>
      <c r="B122" s="56">
        <f>Parâmetros!K111</f>
        <v>9</v>
      </c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104"/>
      <c r="B123" s="56">
        <f>Parâmetros!K112</f>
        <v>5</v>
      </c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104"/>
      <c r="B124" s="56">
        <f>Parâmetros!K113</f>
        <v>7</v>
      </c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104"/>
      <c r="B125" s="56">
        <f>Parâmetros!K114</f>
        <v>6</v>
      </c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104"/>
      <c r="B126" s="56">
        <f>Parâmetros!K115</f>
        <v>4</v>
      </c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104"/>
      <c r="B127" s="56">
        <f>Parâmetros!K116</f>
        <v>6</v>
      </c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104"/>
      <c r="B128" s="56">
        <f>Parâmetros!K117</f>
        <v>5</v>
      </c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104"/>
      <c r="B129" s="56">
        <f>Parâmetros!K118</f>
        <v>6</v>
      </c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104"/>
      <c r="B130" s="56">
        <f>Parâmetros!K119</f>
        <v>7</v>
      </c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104"/>
      <c r="B131" s="56">
        <f>Parâmetros!K120</f>
        <v>5</v>
      </c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104"/>
      <c r="B132" s="56">
        <f>Parâmetros!K121</f>
        <v>8</v>
      </c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104"/>
      <c r="B133" s="56">
        <f>Parâmetros!K122</f>
        <v>7</v>
      </c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104"/>
      <c r="B134" s="56">
        <f>Parâmetros!K123</f>
        <v>5</v>
      </c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104"/>
      <c r="B135" s="56">
        <f>Parâmetros!K124</f>
        <v>7</v>
      </c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104"/>
      <c r="B136" s="56">
        <f>Parâmetros!K125</f>
        <v>12</v>
      </c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104"/>
      <c r="B137" s="56">
        <f>Parâmetros!K126</f>
        <v>11</v>
      </c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104"/>
      <c r="B138" s="56">
        <f>Parâmetros!K127</f>
        <v>12</v>
      </c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104"/>
      <c r="B139" s="56">
        <f>Parâmetros!K128</f>
        <v>7</v>
      </c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104"/>
      <c r="B140" s="56">
        <f>Parâmetros!K129</f>
        <v>5</v>
      </c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104"/>
      <c r="B141" s="56">
        <f>Parâmetros!K130</f>
        <v>9</v>
      </c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104"/>
      <c r="B142" s="56">
        <f>Parâmetros!K131</f>
        <v>9</v>
      </c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104"/>
      <c r="B143" s="56">
        <f>Parâmetros!K132</f>
        <v>6</v>
      </c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104"/>
      <c r="B144" s="56">
        <f>Parâmetros!K133</f>
        <v>7</v>
      </c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104"/>
      <c r="B145" s="56">
        <f>Parâmetros!K134</f>
        <v>12</v>
      </c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104"/>
      <c r="B146" s="56">
        <f>Parâmetros!K135</f>
        <v>10</v>
      </c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104"/>
      <c r="B147" s="56">
        <f>Parâmetros!K136</f>
        <v>7</v>
      </c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104"/>
      <c r="B148" s="56">
        <f>Parâmetros!K137</f>
        <v>6</v>
      </c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104"/>
      <c r="B149" s="56">
        <f>Parâmetros!K138</f>
        <v>9</v>
      </c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104"/>
      <c r="B150" s="56">
        <f>Parâmetros!K139</f>
        <v>7</v>
      </c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104"/>
      <c r="B151" s="56">
        <f>Parâmetros!K140</f>
        <v>13</v>
      </c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104"/>
      <c r="B152" s="56">
        <f>Parâmetros!K141</f>
        <v>8</v>
      </c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104"/>
      <c r="B153" s="56">
        <f>Parâmetros!K142</f>
        <v>7</v>
      </c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104"/>
      <c r="B154" s="56">
        <f>Parâmetros!K143</f>
        <v>5</v>
      </c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104"/>
      <c r="B155" s="56">
        <f>Parâmetros!K144</f>
        <v>2</v>
      </c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104"/>
      <c r="B156" s="56">
        <f>Parâmetros!K145</f>
        <v>6</v>
      </c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104"/>
      <c r="B157" s="56">
        <f>Parâmetros!K146</f>
        <v>8</v>
      </c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104"/>
      <c r="B158" s="56">
        <f>Parâmetros!K147</f>
        <v>3</v>
      </c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104"/>
      <c r="B159" s="56">
        <f>Parâmetros!K148</f>
        <v>5</v>
      </c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104"/>
      <c r="B160" s="56">
        <f>Parâmetros!K149</f>
        <v>4</v>
      </c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104"/>
      <c r="B161" s="56">
        <f>Parâmetros!K150</f>
        <v>4</v>
      </c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104"/>
      <c r="B162" s="56">
        <f>Parâmetros!K151</f>
        <v>3</v>
      </c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104"/>
      <c r="B163" s="56">
        <f>Parâmetros!K152</f>
        <v>6</v>
      </c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104"/>
      <c r="B164" s="56">
        <f>Parâmetros!K153</f>
        <v>6</v>
      </c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104"/>
      <c r="B165" s="56">
        <f>Parâmetros!K154</f>
        <v>8</v>
      </c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104"/>
      <c r="B166" s="56">
        <f>Parâmetros!K155</f>
        <v>8</v>
      </c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104"/>
      <c r="B167" s="56">
        <f>Parâmetros!K156</f>
        <v>5</v>
      </c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104"/>
      <c r="B168" s="56">
        <f>Parâmetros!K157</f>
        <v>5</v>
      </c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104"/>
      <c r="B169" s="56">
        <f>Parâmetros!K158</f>
        <v>3</v>
      </c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104"/>
      <c r="B170" s="56">
        <f>Parâmetros!K159</f>
        <v>6</v>
      </c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104"/>
      <c r="B171" s="56">
        <f>Parâmetros!K160</f>
        <v>7</v>
      </c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104"/>
      <c r="B172" s="56">
        <f>Parâmetros!K161</f>
        <v>7</v>
      </c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104"/>
      <c r="B173" s="56">
        <f>Parâmetros!K162</f>
        <v>8</v>
      </c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104"/>
      <c r="B174" s="56">
        <f>Parâmetros!K163</f>
        <v>7</v>
      </c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104"/>
      <c r="B175" s="56">
        <f>Parâmetros!K164</f>
        <v>8</v>
      </c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104"/>
      <c r="B176" s="56">
        <f>Parâmetros!K165</f>
        <v>5</v>
      </c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104"/>
      <c r="B177" s="56">
        <f>Parâmetros!K166</f>
        <v>1</v>
      </c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104"/>
      <c r="B178" s="56">
        <f>Parâmetros!K167</f>
        <v>6</v>
      </c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104"/>
      <c r="B179" s="56">
        <f>Parâmetros!K168</f>
        <v>6</v>
      </c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104"/>
      <c r="B180" s="56">
        <f>Parâmetros!K169</f>
        <v>9</v>
      </c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104"/>
      <c r="B181" s="56">
        <f>Parâmetros!K170</f>
        <v>7</v>
      </c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104"/>
      <c r="B182" s="56">
        <f>Parâmetros!K171</f>
        <v>4</v>
      </c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104"/>
      <c r="B183" s="56">
        <f>Parâmetros!K172</f>
        <v>10</v>
      </c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104"/>
      <c r="B184" s="56">
        <f>Parâmetros!K173</f>
        <v>7</v>
      </c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104"/>
      <c r="B185" s="56">
        <f>Parâmetros!K174</f>
        <v>7</v>
      </c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104"/>
      <c r="B186" s="56">
        <f>Parâmetros!K175</f>
        <v>6</v>
      </c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104"/>
      <c r="B187" s="56">
        <f>Parâmetros!K176</f>
        <v>5</v>
      </c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104"/>
      <c r="B188" s="56">
        <f>Parâmetros!K177</f>
        <v>10</v>
      </c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104"/>
      <c r="B189" s="56">
        <f>Parâmetros!K178</f>
        <v>8</v>
      </c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104"/>
      <c r="B190" s="56">
        <f>Parâmetros!K179</f>
        <v>6</v>
      </c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104"/>
      <c r="B191" s="56">
        <f>Parâmetros!K180</f>
        <v>4</v>
      </c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104"/>
      <c r="B192" s="56">
        <f>Parâmetros!K181</f>
        <v>3</v>
      </c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104"/>
      <c r="B193" s="56">
        <f>Parâmetros!K182</f>
        <v>2</v>
      </c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104"/>
      <c r="B194" s="56">
        <f>Parâmetros!K183</f>
        <v>0</v>
      </c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104"/>
      <c r="B195" s="56">
        <f>Parâmetros!K184</f>
        <v>0</v>
      </c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104"/>
      <c r="B196" s="56">
        <f>Parâmetros!K185</f>
        <v>2</v>
      </c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104"/>
      <c r="B197" s="56">
        <f>Parâmetros!K186</f>
        <v>6</v>
      </c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104"/>
      <c r="B198" s="56">
        <f>Parâmetros!K187</f>
        <v>7</v>
      </c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104"/>
      <c r="B199" s="56">
        <f>Parâmetros!K188</f>
        <v>6</v>
      </c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104"/>
      <c r="B200" s="56">
        <f>Parâmetros!K189</f>
        <v>10</v>
      </c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104"/>
      <c r="B201" s="56">
        <f>Parâmetros!K190</f>
        <v>6</v>
      </c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104"/>
      <c r="B202" s="56">
        <f>Parâmetros!K191</f>
        <v>4</v>
      </c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104"/>
      <c r="B203" s="56">
        <f>Parâmetros!K192</f>
        <v>10</v>
      </c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104"/>
      <c r="B204" s="56">
        <f>Parâmetros!K193</f>
        <v>7</v>
      </c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104"/>
      <c r="B205" s="56">
        <f>Parâmetros!K194</f>
        <v>7</v>
      </c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104"/>
      <c r="B206" s="56">
        <f>Parâmetros!K195</f>
        <v>7</v>
      </c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104"/>
      <c r="B207" s="56">
        <f>Parâmetros!K196</f>
        <v>5</v>
      </c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104"/>
      <c r="B208" s="56">
        <f>Parâmetros!K197</f>
        <v>11</v>
      </c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104"/>
      <c r="B209" s="56">
        <f>Parâmetros!K198</f>
        <v>6</v>
      </c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104"/>
      <c r="B210" s="56">
        <f>Parâmetros!K199</f>
        <v>7</v>
      </c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104"/>
      <c r="B211" s="56">
        <f>Parâmetros!K200</f>
        <v>12</v>
      </c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104"/>
      <c r="B212" s="56">
        <f>Parâmetros!K201</f>
        <v>12</v>
      </c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104"/>
      <c r="B213" s="56">
        <f>Parâmetros!K202</f>
        <v>9</v>
      </c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104"/>
      <c r="B214" s="56">
        <f>Parâmetros!K203</f>
        <v>8</v>
      </c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104"/>
      <c r="B215" s="56">
        <f>Parâmetros!K204</f>
        <v>6</v>
      </c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104"/>
      <c r="B216" s="56">
        <f>Parâmetros!K205</f>
        <v>7</v>
      </c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104"/>
      <c r="B217" s="56">
        <f>Parâmetros!K206</f>
        <v>7</v>
      </c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104"/>
      <c r="B218" s="56">
        <f>Parâmetros!K207</f>
        <v>8</v>
      </c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104"/>
      <c r="B219" s="56">
        <f>Parâmetros!K208</f>
        <v>9</v>
      </c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104"/>
      <c r="B220" s="56">
        <f>Parâmetros!K209</f>
        <v>6</v>
      </c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104"/>
      <c r="B221" s="56">
        <f>Parâmetros!K210</f>
        <v>5</v>
      </c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104"/>
      <c r="B222" s="56">
        <f>Parâmetros!K211</f>
        <v>8</v>
      </c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104"/>
      <c r="B223" s="56">
        <f>Parâmetros!K212</f>
        <v>5</v>
      </c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104"/>
      <c r="B224" s="56">
        <f>Parâmetros!K213</f>
        <v>5</v>
      </c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104"/>
      <c r="B225" s="56">
        <f>Parâmetros!K214</f>
        <v>6</v>
      </c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104"/>
      <c r="B226" s="56">
        <f>Parâmetros!K215</f>
        <v>4</v>
      </c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104"/>
      <c r="B227" s="56">
        <f>Parâmetros!K216</f>
        <v>2</v>
      </c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104"/>
      <c r="B228" s="56">
        <f>Parâmetros!K217</f>
        <v>1</v>
      </c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104"/>
      <c r="B229" s="56">
        <f>Parâmetros!K218</f>
        <v>0</v>
      </c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104"/>
      <c r="B230" s="56">
        <f>Parâmetros!K219</f>
        <v>3</v>
      </c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104"/>
      <c r="B231" s="56">
        <f>Parâmetros!K220</f>
        <v>6</v>
      </c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104"/>
      <c r="B232" s="56">
        <f>Parâmetros!K221</f>
        <v>4</v>
      </c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104"/>
      <c r="B233" s="56">
        <f>Parâmetros!K222</f>
        <v>8</v>
      </c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104"/>
      <c r="B234" s="56">
        <f>Parâmetros!K223</f>
        <v>11</v>
      </c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104"/>
      <c r="B235" s="56">
        <f>Parâmetros!K224</f>
        <v>10</v>
      </c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104"/>
      <c r="B236" s="56">
        <f>Parâmetros!K225</f>
        <v>6</v>
      </c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104"/>
      <c r="B237" s="56">
        <f>Parâmetros!K226</f>
        <v>7</v>
      </c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104"/>
      <c r="B238" s="56">
        <f>Parâmetros!K227</f>
        <v>7</v>
      </c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104"/>
      <c r="B239" s="56">
        <f>Parâmetros!K228</f>
        <v>5</v>
      </c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104"/>
      <c r="B240" s="56">
        <f>Parâmetros!K229</f>
        <v>3</v>
      </c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104"/>
      <c r="B241" s="56">
        <f>Parâmetros!K230</f>
        <v>5</v>
      </c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104"/>
      <c r="B242" s="56">
        <f>Parâmetros!K231</f>
        <v>5</v>
      </c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104"/>
      <c r="B243" s="56">
        <f>Parâmetros!K232</f>
        <v>4</v>
      </c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104"/>
      <c r="B244" s="56">
        <f>Parâmetros!K233</f>
        <v>9</v>
      </c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104"/>
      <c r="B245" s="56">
        <f>Parâmetros!K234</f>
        <v>7</v>
      </c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104"/>
      <c r="B246" s="56">
        <f>Parâmetros!K235</f>
        <v>5</v>
      </c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104"/>
      <c r="B247" s="56">
        <f>Parâmetros!K236</f>
        <v>7</v>
      </c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104"/>
      <c r="B248" s="56">
        <f>Parâmetros!K237</f>
        <v>13</v>
      </c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104"/>
      <c r="B249" s="56">
        <f>Parâmetros!K238</f>
        <v>12</v>
      </c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104"/>
      <c r="B250" s="56">
        <f>Parâmetros!K239</f>
        <v>8</v>
      </c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104"/>
      <c r="B251" s="56">
        <f>Parâmetros!K240</f>
        <v>8</v>
      </c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104"/>
      <c r="B252" s="56">
        <f>Parâmetros!K241</f>
        <v>9</v>
      </c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104"/>
      <c r="B253" s="56">
        <f>Parâmetros!K242</f>
        <v>6</v>
      </c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104"/>
      <c r="B254" s="56">
        <f>Parâmetros!K243</f>
        <v>6</v>
      </c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104"/>
      <c r="B255" s="56">
        <f>Parâmetros!K244</f>
        <v>6</v>
      </c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104"/>
      <c r="B256" s="56">
        <f>Parâmetros!K245</f>
        <v>3</v>
      </c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104"/>
      <c r="B257" s="56">
        <f>Parâmetros!K246</f>
        <v>4</v>
      </c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104"/>
      <c r="B258" s="56">
        <f>Parâmetros!K247</f>
        <v>11</v>
      </c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104"/>
      <c r="B259" s="56">
        <f>Parâmetros!K248</f>
        <v>13</v>
      </c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104"/>
      <c r="B260" s="56">
        <f>Parâmetros!K249</f>
        <v>10</v>
      </c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104"/>
      <c r="B261" s="56">
        <f>Parâmetros!K250</f>
        <v>9</v>
      </c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104"/>
      <c r="B262" s="56">
        <f>Parâmetros!K251</f>
        <v>8</v>
      </c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104"/>
      <c r="B263" s="56">
        <f>Parâmetros!K252</f>
        <v>6</v>
      </c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104"/>
      <c r="B264" s="56">
        <f>Parâmetros!K253</f>
        <v>3</v>
      </c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104"/>
      <c r="B265" s="56">
        <f>Parâmetros!K254</f>
        <v>6</v>
      </c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104"/>
      <c r="B266" s="56">
        <f>Parâmetros!K255</f>
        <v>7</v>
      </c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104"/>
      <c r="B267" s="56">
        <f>Parâmetros!K256</f>
        <v>10</v>
      </c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104"/>
      <c r="B268" s="56">
        <f>Parâmetros!K257</f>
        <v>6</v>
      </c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104"/>
      <c r="B269" s="56">
        <f>Parâmetros!K258</f>
        <v>4</v>
      </c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104"/>
      <c r="B270" s="56">
        <f>Parâmetros!K259</f>
        <v>5</v>
      </c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104"/>
      <c r="B271" s="56">
        <f>Parâmetros!K260</f>
        <v>9</v>
      </c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104"/>
      <c r="B272" s="56">
        <f>Parâmetros!K261</f>
        <v>8</v>
      </c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104"/>
      <c r="B273" s="56">
        <f>Parâmetros!K262</f>
        <v>12</v>
      </c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104"/>
      <c r="B274" s="56">
        <f>Parâmetros!K263</f>
        <v>7</v>
      </c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104"/>
      <c r="B275" s="56">
        <f>Parâmetros!K264</f>
        <v>6</v>
      </c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104"/>
      <c r="B276" s="56">
        <f>Parâmetros!K265</f>
        <v>8</v>
      </c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104"/>
      <c r="B277" s="56">
        <f>Parâmetros!K266</f>
        <v>8</v>
      </c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104"/>
      <c r="B278" s="56">
        <f>Parâmetros!K267</f>
        <v>7</v>
      </c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104"/>
      <c r="B279" s="56">
        <f>Parâmetros!K268</f>
        <v>6</v>
      </c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104"/>
      <c r="B280" s="56">
        <f>Parâmetros!K269</f>
        <v>9</v>
      </c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104"/>
      <c r="B281" s="56">
        <f>Parâmetros!K270</f>
        <v>8</v>
      </c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104"/>
      <c r="B282" s="56">
        <f>Parâmetros!K271</f>
        <v>8</v>
      </c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104"/>
      <c r="B283" s="56">
        <f>Parâmetros!K272</f>
        <v>9</v>
      </c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104"/>
      <c r="B284" s="56">
        <f>Parâmetros!K273</f>
        <v>10</v>
      </c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104"/>
      <c r="B285" s="56">
        <f>Parâmetros!K274</f>
        <v>5</v>
      </c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104"/>
      <c r="B286" s="56">
        <f>Parâmetros!K275</f>
        <v>5</v>
      </c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104"/>
      <c r="B287" s="56">
        <f>Parâmetros!K276</f>
        <v>4</v>
      </c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104"/>
      <c r="B288" s="56">
        <f>Parâmetros!K277</f>
        <v>9</v>
      </c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104"/>
      <c r="B289" s="56">
        <f>Parâmetros!K278</f>
        <v>8</v>
      </c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104"/>
      <c r="B290" s="56">
        <f>Parâmetros!K279</f>
        <v>8</v>
      </c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104"/>
      <c r="B291" s="56">
        <f>Parâmetros!K280</f>
        <v>5</v>
      </c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104"/>
      <c r="B292" s="56">
        <f>Parâmetros!K281</f>
        <v>4</v>
      </c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104"/>
      <c r="B293" s="56">
        <f>Parâmetros!K282</f>
        <v>6</v>
      </c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104"/>
      <c r="B294" s="56">
        <f>Parâmetros!K283</f>
        <v>6</v>
      </c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104"/>
      <c r="B295" s="56">
        <f>Parâmetros!K284</f>
        <v>12</v>
      </c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104"/>
      <c r="B296" s="56">
        <f>Parâmetros!K285</f>
        <v>11</v>
      </c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104"/>
      <c r="B297" s="56">
        <f>Parâmetros!K286</f>
        <v>12</v>
      </c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104"/>
      <c r="B298" s="56">
        <f>Parâmetros!K287</f>
        <v>10</v>
      </c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104"/>
      <c r="B299" s="56">
        <f>Parâmetros!K288</f>
        <v>8</v>
      </c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104"/>
      <c r="B300" s="56">
        <f>Parâmetros!K289</f>
        <v>9</v>
      </c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104"/>
      <c r="B301" s="56">
        <f>Parâmetros!K290</f>
        <v>9</v>
      </c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104"/>
      <c r="B302" s="56">
        <f>Parâmetros!K291</f>
        <v>6</v>
      </c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104"/>
      <c r="B303" s="56">
        <f>Parâmetros!K292</f>
        <v>10</v>
      </c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104"/>
      <c r="B304" s="56">
        <f>Parâmetros!K293</f>
        <v>7</v>
      </c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104"/>
      <c r="B305" s="56">
        <f>Parâmetros!K294</f>
        <v>3</v>
      </c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104"/>
      <c r="B306" s="56">
        <f>Parâmetros!K295</f>
        <v>6</v>
      </c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104"/>
      <c r="B307" s="56">
        <f>Parâmetros!K296</f>
        <v>10</v>
      </c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104"/>
      <c r="B308" s="56">
        <f>Parâmetros!K297</f>
        <v>9</v>
      </c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104"/>
      <c r="B309" s="56">
        <f>Parâmetros!K298</f>
        <v>8</v>
      </c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104"/>
      <c r="B310" s="56">
        <f>Parâmetros!K299</f>
        <v>8</v>
      </c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104"/>
      <c r="B311" s="56">
        <f>Parâmetros!K300</f>
        <v>4</v>
      </c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104"/>
      <c r="B312" s="56">
        <f>Parâmetros!K301</f>
        <v>0</v>
      </c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104"/>
      <c r="B313" s="56">
        <f>Parâmetros!K302</f>
        <v>4</v>
      </c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104"/>
      <c r="B314" s="56">
        <f>Parâmetros!K303</f>
        <v>4</v>
      </c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104"/>
      <c r="B315" s="56">
        <f>Parâmetros!K304</f>
        <v>5</v>
      </c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104"/>
      <c r="B316" s="56">
        <f>Parâmetros!K305</f>
        <v>7</v>
      </c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104"/>
      <c r="B317" s="56">
        <f>Parâmetros!K306</f>
        <v>11</v>
      </c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104"/>
      <c r="B318" s="56">
        <f>Parâmetros!K307</f>
        <v>9</v>
      </c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104"/>
      <c r="B319" s="56">
        <f>Parâmetros!K308</f>
        <v>7</v>
      </c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104"/>
      <c r="B320" s="56">
        <f>Parâmetros!K309</f>
        <v>5</v>
      </c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104"/>
      <c r="B321" s="56">
        <f>Parâmetros!K310</f>
        <v>9</v>
      </c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104"/>
      <c r="B322" s="56">
        <f>Parâmetros!K311</f>
        <v>10</v>
      </c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104"/>
      <c r="B323" s="56">
        <f>Parâmetros!K312</f>
        <v>11</v>
      </c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104"/>
      <c r="B324" s="56">
        <f>Parâmetros!K313</f>
        <v>8</v>
      </c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104"/>
      <c r="B325" s="56">
        <f>Parâmetros!K314</f>
        <v>8</v>
      </c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104"/>
      <c r="B326" s="56">
        <f>Parâmetros!K315</f>
        <v>7</v>
      </c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104"/>
      <c r="B327" s="56">
        <f>Parâmetros!K316</f>
        <v>12</v>
      </c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104"/>
      <c r="B328" s="56">
        <f>Parâmetros!K317</f>
        <v>8</v>
      </c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104"/>
      <c r="B329" s="56">
        <f>Parâmetros!K318</f>
        <v>8</v>
      </c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104"/>
      <c r="B330" s="56">
        <f>Parâmetros!K319</f>
        <v>5</v>
      </c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104"/>
      <c r="B331" s="56">
        <f>Parâmetros!K320</f>
        <v>6</v>
      </c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104"/>
      <c r="B332" s="56">
        <f>Parâmetros!K321</f>
        <v>8</v>
      </c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104"/>
      <c r="B333" s="56">
        <f>Parâmetros!K322</f>
        <v>7</v>
      </c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104"/>
      <c r="B334" s="56">
        <f>Parâmetros!K323</f>
        <v>8</v>
      </c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104"/>
      <c r="B335" s="56">
        <f>Parâmetros!K324</f>
        <v>10</v>
      </c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104"/>
      <c r="B336" s="56">
        <f>Parâmetros!K325</f>
        <v>7</v>
      </c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104"/>
      <c r="B337" s="56">
        <f>Parâmetros!K326</f>
        <v>8</v>
      </c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104"/>
      <c r="B338" s="56">
        <f>Parâmetros!K327</f>
        <v>9</v>
      </c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104"/>
      <c r="B339" s="56">
        <f>Parâmetros!K328</f>
        <v>9</v>
      </c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104"/>
      <c r="B340" s="56">
        <f>Parâmetros!K329</f>
        <v>9</v>
      </c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104"/>
      <c r="B341" s="56">
        <f>Parâmetros!K330</f>
        <v>7</v>
      </c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104"/>
      <c r="B342" s="56">
        <f>Parâmetros!K331</f>
        <v>6</v>
      </c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104"/>
      <c r="B343" s="56">
        <f>Parâmetros!K332</f>
        <v>8</v>
      </c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104"/>
      <c r="B344" s="56">
        <f>Parâmetros!K333</f>
        <v>14</v>
      </c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104"/>
      <c r="B345" s="56">
        <f>Parâmetros!K334</f>
        <v>10</v>
      </c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104"/>
      <c r="B346" s="56">
        <f>Parâmetros!K335</f>
        <v>6</v>
      </c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104"/>
      <c r="B347" s="56">
        <f>Parâmetros!K336</f>
        <v>3</v>
      </c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104"/>
      <c r="B348" s="56">
        <f>Parâmetros!K337</f>
        <v>11</v>
      </c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104"/>
      <c r="B349" s="56">
        <f>Parâmetros!K338</f>
        <v>5</v>
      </c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104"/>
      <c r="B350" s="56">
        <f>Parâmetros!K339</f>
        <v>1</v>
      </c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104"/>
      <c r="B351" s="56">
        <f>Parâmetros!K340</f>
        <v>3</v>
      </c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104"/>
      <c r="B352" s="56">
        <f>Parâmetros!K341</f>
        <v>9</v>
      </c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104"/>
      <c r="B353" s="56">
        <f>Parâmetros!K342</f>
        <v>6</v>
      </c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104"/>
      <c r="B354" s="56">
        <f>Parâmetros!K343</f>
        <v>6</v>
      </c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104"/>
      <c r="B355" s="56">
        <f>Parâmetros!K344</f>
        <v>9</v>
      </c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104"/>
      <c r="B356" s="56">
        <f>Parâmetros!K345</f>
        <v>9</v>
      </c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104"/>
      <c r="B357" s="56">
        <f>Parâmetros!K346</f>
        <v>10</v>
      </c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104"/>
      <c r="B358" s="56">
        <f>Parâmetros!K347</f>
        <v>8</v>
      </c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104"/>
      <c r="B359" s="56">
        <f>Parâmetros!K348</f>
        <v>8</v>
      </c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104"/>
      <c r="B360" s="56">
        <f>Parâmetros!K349</f>
        <v>5</v>
      </c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104"/>
      <c r="B361" s="56">
        <f>Parâmetros!K350</f>
        <v>6</v>
      </c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104"/>
      <c r="B362" s="56">
        <f>Parâmetros!K351</f>
        <v>6</v>
      </c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104"/>
      <c r="B363" s="56">
        <f>Parâmetros!K352</f>
        <v>5</v>
      </c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104"/>
      <c r="B364" s="56">
        <f>Parâmetros!K353</f>
        <v>5</v>
      </c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104"/>
      <c r="B365" s="56">
        <f>Parâmetros!K354</f>
        <v>8</v>
      </c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104"/>
      <c r="B366" s="56">
        <f>Parâmetros!K355</f>
        <v>7</v>
      </c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104"/>
      <c r="B367" s="56">
        <f>Parâmetros!K356</f>
        <v>6</v>
      </c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104"/>
      <c r="B368" s="56">
        <f>Parâmetros!K357</f>
        <v>4</v>
      </c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104"/>
      <c r="B369" s="56">
        <f>Parâmetros!K358</f>
        <v>4</v>
      </c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104"/>
      <c r="B370" s="56">
        <f>Parâmetros!K359</f>
        <v>4</v>
      </c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104"/>
      <c r="B371" s="56">
        <f>Parâmetros!K360</f>
        <v>5</v>
      </c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104"/>
      <c r="B372" s="56">
        <f>Parâmetros!K361</f>
        <v>3</v>
      </c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104"/>
      <c r="B373" s="56">
        <f>Parâmetros!K362</f>
        <v>4</v>
      </c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104"/>
      <c r="B374" s="56">
        <f>Parâmetros!K363</f>
        <v>2</v>
      </c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104"/>
      <c r="B375" s="56">
        <f>Parâmetros!K364</f>
        <v>3</v>
      </c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104"/>
      <c r="B376" s="56">
        <f>Parâmetros!K365</f>
        <v>6</v>
      </c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104"/>
      <c r="B377" s="56">
        <f>Parâmetros!K366</f>
        <v>9</v>
      </c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104"/>
      <c r="B378" s="56">
        <f>Parâmetros!K367</f>
        <v>5</v>
      </c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104"/>
      <c r="B379" s="56">
        <f>Parâmetros!K368</f>
        <v>3</v>
      </c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104"/>
      <c r="B380" s="56">
        <f>Parâmetros!K369</f>
        <v>6</v>
      </c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104"/>
      <c r="B381" s="56">
        <f>Parâmetros!K370</f>
        <v>6</v>
      </c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104"/>
      <c r="B382" s="56">
        <f>Parâmetros!K371</f>
        <v>5</v>
      </c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104"/>
      <c r="B383" s="56">
        <f>Parâmetros!K372</f>
        <v>8</v>
      </c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104"/>
      <c r="B384" s="56">
        <f>Parâmetros!K373</f>
        <v>5</v>
      </c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104"/>
      <c r="B385" s="56">
        <f>Parâmetros!K374</f>
        <v>3</v>
      </c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104"/>
      <c r="B386" s="56">
        <f>Parâmetros!K375</f>
        <v>4</v>
      </c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104"/>
      <c r="B387" s="56">
        <f>Parâmetros!K376</f>
        <v>4</v>
      </c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104"/>
      <c r="B388" s="56">
        <f>Parâmetros!K377</f>
        <v>7</v>
      </c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104"/>
      <c r="B389" s="56">
        <f>Parâmetros!K378</f>
        <v>9</v>
      </c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104"/>
      <c r="B390" s="56">
        <f>Parâmetros!K379</f>
        <v>7</v>
      </c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104"/>
      <c r="B391" s="56">
        <f>Parâmetros!K380</f>
        <v>6</v>
      </c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104"/>
      <c r="B392" s="56">
        <f>Parâmetros!K381</f>
        <v>6</v>
      </c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104"/>
      <c r="B393" s="56">
        <f>Parâmetros!K382</f>
        <v>8</v>
      </c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104"/>
      <c r="B394" s="56">
        <f>Parâmetros!K383</f>
        <v>9</v>
      </c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104"/>
      <c r="B395" s="56">
        <f>Parâmetros!K384</f>
        <v>9</v>
      </c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104"/>
      <c r="B396" s="56">
        <f>Parâmetros!K385</f>
        <v>10</v>
      </c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104"/>
      <c r="B397" s="56">
        <f>Parâmetros!K386</f>
        <v>9</v>
      </c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104"/>
      <c r="B398" s="56">
        <f>Parâmetros!K387</f>
        <v>7</v>
      </c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104"/>
      <c r="B399" s="56">
        <f>Parâmetros!K388</f>
        <v>8</v>
      </c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104"/>
      <c r="B400" s="56">
        <f>Parâmetros!K389</f>
        <v>7</v>
      </c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104"/>
      <c r="B401" s="56">
        <f>Parâmetros!K390</f>
        <v>8</v>
      </c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104"/>
      <c r="B402" s="56">
        <f>Parâmetros!K391</f>
        <v>10</v>
      </c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104"/>
      <c r="B403" s="56">
        <f>Parâmetros!K392</f>
        <v>8</v>
      </c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104"/>
      <c r="B404" s="56">
        <f>Parâmetros!K393</f>
        <v>15</v>
      </c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104"/>
      <c r="B405" s="56">
        <f>Parâmetros!K394</f>
        <v>10</v>
      </c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104"/>
      <c r="B406" s="56">
        <f>Parâmetros!K395</f>
        <v>9</v>
      </c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104"/>
      <c r="B407" s="56">
        <f>Parâmetros!K396</f>
        <v>6</v>
      </c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104"/>
      <c r="B408" s="56">
        <f>Parâmetros!K397</f>
        <v>8</v>
      </c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104"/>
      <c r="B409" s="56">
        <f>Parâmetros!K398</f>
        <v>9</v>
      </c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104"/>
      <c r="B410" s="56">
        <f>Parâmetros!K399</f>
        <v>7</v>
      </c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104"/>
      <c r="B411" s="56">
        <f>Parâmetros!K400</f>
        <v>15</v>
      </c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104"/>
      <c r="B412" s="122"/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104"/>
      <c r="B413" s="56">
        <f>Parâmetros!K402</f>
        <v>3</v>
      </c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104"/>
      <c r="B414" s="56">
        <f>Parâmetros!K403</f>
        <v>10</v>
      </c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104"/>
      <c r="B415" s="56">
        <f>Parâmetros!K404</f>
        <v>11</v>
      </c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104"/>
      <c r="B416" s="56">
        <f>Parâmetros!K405</f>
        <v>10</v>
      </c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104"/>
      <c r="B417" s="56">
        <f>Parâmetros!K406</f>
        <v>16</v>
      </c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104"/>
      <c r="B418" s="56">
        <f>Parâmetros!K407</f>
        <v>7</v>
      </c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104"/>
      <c r="B419" s="56">
        <f>Parâmetros!K408</f>
        <v>12</v>
      </c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104"/>
      <c r="B420" s="56">
        <f>Parâmetros!K409</f>
        <v>8</v>
      </c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104"/>
      <c r="B421" s="56">
        <f>Parâmetros!K410</f>
        <v>9</v>
      </c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104"/>
      <c r="B422" s="56">
        <f>Parâmetros!K411</f>
        <v>11</v>
      </c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104"/>
      <c r="B423" s="56">
        <f>Parâmetros!K412</f>
        <v>10</v>
      </c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104"/>
      <c r="B424" s="56">
        <f>Parâmetros!K413</f>
        <v>15</v>
      </c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104"/>
      <c r="B425" s="56">
        <f>Parâmetros!K414</f>
        <v>15</v>
      </c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104"/>
      <c r="B426" s="56">
        <f>Parâmetros!K415</f>
        <v>9</v>
      </c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104"/>
      <c r="B427" s="56">
        <f>Parâmetros!K416</f>
        <v>14</v>
      </c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104"/>
      <c r="B428" s="56">
        <f>Parâmetros!K417</f>
        <v>13</v>
      </c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104"/>
      <c r="B429" s="56">
        <f>Parâmetros!K418</f>
        <v>11</v>
      </c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104"/>
      <c r="B430" s="56">
        <f>Parâmetros!K419</f>
        <v>9</v>
      </c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104"/>
      <c r="B431" s="56">
        <f>Parâmetros!K420</f>
        <v>16</v>
      </c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104"/>
      <c r="B432" s="56">
        <f>Parâmetros!K421</f>
        <v>6</v>
      </c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104"/>
      <c r="B433" s="56">
        <f>Parâmetros!K422</f>
        <v>10</v>
      </c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104"/>
      <c r="B434" s="56">
        <f>Parâmetros!K423</f>
        <v>12</v>
      </c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104"/>
      <c r="B435" s="56">
        <f>Parâmetros!K424</f>
        <v>10</v>
      </c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104"/>
      <c r="B436" s="56">
        <f>Parâmetros!K425</f>
        <v>10</v>
      </c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104"/>
      <c r="B437" s="56">
        <f>Parâmetros!K426</f>
        <v>10</v>
      </c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104"/>
      <c r="B438" s="56">
        <f>Parâmetros!K427</f>
        <v>12</v>
      </c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104"/>
      <c r="B439" s="56">
        <f>Parâmetros!K428</f>
        <v>11</v>
      </c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104"/>
      <c r="B440" s="56">
        <f>Parâmetros!K429</f>
        <v>16</v>
      </c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104"/>
      <c r="B441" s="56">
        <f>Parâmetros!K430</f>
        <v>14</v>
      </c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104"/>
      <c r="B442" s="56">
        <f>Parâmetros!K431</f>
        <v>9</v>
      </c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104"/>
      <c r="B443" s="56">
        <f>Parâmetros!K432</f>
        <v>10</v>
      </c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104"/>
      <c r="B444" s="56">
        <f>Parâmetros!K433</f>
        <v>13</v>
      </c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104"/>
      <c r="B445" s="56">
        <f>Parâmetros!K434</f>
        <v>11</v>
      </c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104"/>
      <c r="B446" s="56">
        <f>Parâmetros!K435</f>
        <v>8</v>
      </c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104"/>
      <c r="B447" s="56">
        <f>Parâmetros!K436</f>
        <v>13</v>
      </c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104"/>
      <c r="B448" s="56">
        <f>Parâmetros!K437</f>
        <v>11</v>
      </c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104"/>
      <c r="B449" s="56">
        <f>Parâmetros!K438</f>
        <v>10</v>
      </c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104"/>
      <c r="B450" s="56">
        <f>Parâmetros!K439</f>
        <v>10</v>
      </c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104"/>
      <c r="B451" s="56">
        <f>Parâmetros!K440</f>
        <v>14</v>
      </c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104"/>
      <c r="B452" s="56">
        <f>Parâmetros!K441</f>
        <v>13</v>
      </c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104"/>
      <c r="B453" s="56">
        <f>Parâmetros!K442</f>
        <v>11</v>
      </c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104"/>
      <c r="B454" s="56">
        <f>Parâmetros!K443</f>
        <v>12</v>
      </c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104"/>
      <c r="B455" s="56">
        <f>Parâmetros!K444</f>
        <v>13</v>
      </c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104"/>
      <c r="B456" s="56">
        <f>Parâmetros!K445</f>
        <v>11</v>
      </c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104"/>
      <c r="B457" s="56">
        <f>Parâmetros!K446</f>
        <v>8</v>
      </c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104"/>
      <c r="B458" s="56">
        <f>Parâmetros!K447</f>
        <v>7</v>
      </c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104"/>
      <c r="B459" s="56">
        <f>Parâmetros!K448</f>
        <v>9</v>
      </c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104"/>
      <c r="B460" s="56">
        <f>Parâmetros!K449</f>
        <v>8</v>
      </c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104"/>
      <c r="B461" s="56">
        <f>Parâmetros!K450</f>
        <v>10</v>
      </c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104"/>
      <c r="B462" s="56">
        <f>Parâmetros!K451</f>
        <v>11</v>
      </c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104"/>
      <c r="B463" s="56">
        <f>Parâmetros!K452</f>
        <v>10</v>
      </c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104"/>
      <c r="B464" s="56">
        <f>Parâmetros!K453</f>
        <v>11</v>
      </c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104"/>
      <c r="B465" s="56">
        <f>Parâmetros!K454</f>
        <v>13</v>
      </c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104"/>
      <c r="B466" s="56">
        <f>Parâmetros!K455</f>
        <v>10</v>
      </c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104"/>
      <c r="B467" s="56">
        <f>Parâmetros!K456</f>
        <v>12</v>
      </c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104"/>
      <c r="B468" s="56">
        <f>Parâmetros!K457</f>
        <v>11</v>
      </c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104"/>
      <c r="B469" s="56">
        <f>Parâmetros!K458</f>
        <v>10</v>
      </c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104"/>
      <c r="B470" s="56">
        <f>Parâmetros!K459</f>
        <v>11</v>
      </c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104"/>
      <c r="B471" s="56">
        <f>Parâmetros!K460</f>
        <v>11</v>
      </c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104"/>
      <c r="B472" s="56">
        <f>Parâmetros!K461</f>
        <v>10</v>
      </c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104"/>
      <c r="B473" s="56">
        <f>Parâmetros!K462</f>
        <v>12</v>
      </c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104"/>
      <c r="B474" s="56">
        <f>Parâmetros!K463</f>
        <v>17</v>
      </c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104"/>
      <c r="B475" s="56">
        <f>Parâmetros!K464</f>
        <v>10</v>
      </c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104"/>
      <c r="B476" s="56">
        <f>Parâmetros!K465</f>
        <v>11</v>
      </c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104"/>
      <c r="B477" s="56">
        <f>Parâmetros!K466</f>
        <v>11</v>
      </c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104"/>
      <c r="B478" s="56">
        <f>Parâmetros!K467</f>
        <v>9</v>
      </c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104"/>
      <c r="B479" s="56">
        <f>Parâmetros!K468</f>
        <v>14</v>
      </c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104"/>
      <c r="B480" s="56">
        <f>Parâmetros!K469</f>
        <v>12</v>
      </c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104"/>
      <c r="B481" s="56">
        <f>Parâmetros!K470</f>
        <v>8</v>
      </c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104"/>
      <c r="B482" s="56">
        <f>Parâmetros!K471</f>
        <v>12</v>
      </c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104"/>
      <c r="B483" s="56">
        <f>Parâmetros!K472</f>
        <v>11</v>
      </c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104"/>
      <c r="B484" s="56">
        <f>Parâmetros!K473</f>
        <v>9</v>
      </c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104"/>
      <c r="B485" s="56">
        <f>Parâmetros!K474</f>
        <v>10</v>
      </c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104"/>
      <c r="B486" s="56">
        <f>Parâmetros!K475</f>
        <v>11</v>
      </c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104"/>
      <c r="B487" s="56">
        <f>Parâmetros!K476</f>
        <v>10</v>
      </c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104"/>
      <c r="B488" s="56">
        <f>Parâmetros!K477</f>
        <v>10</v>
      </c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104"/>
      <c r="B489" s="56">
        <f>Parâmetros!K478</f>
        <v>9</v>
      </c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104"/>
      <c r="B490" s="56">
        <f>Parâmetros!K479</f>
        <v>10</v>
      </c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104"/>
      <c r="B491" s="56">
        <f>Parâmetros!K480</f>
        <v>7</v>
      </c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104"/>
      <c r="B492" s="56">
        <f>Parâmetros!K481</f>
        <v>9</v>
      </c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104"/>
      <c r="B493" s="56">
        <f>Parâmetros!K482</f>
        <v>10</v>
      </c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104"/>
      <c r="B494" s="56">
        <f>Parâmetros!K483</f>
        <v>10</v>
      </c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104"/>
      <c r="B495" s="56">
        <f>Parâmetros!K484</f>
        <v>8</v>
      </c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104"/>
      <c r="B496" s="56">
        <f>Parâmetros!K485</f>
        <v>9</v>
      </c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104"/>
      <c r="B497" s="56">
        <f>Parâmetros!K486</f>
        <v>9</v>
      </c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104"/>
      <c r="B498" s="56">
        <f>Parâmetros!K487</f>
        <v>9</v>
      </c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104"/>
      <c r="B499" s="56">
        <f>Parâmetros!K488</f>
        <v>16</v>
      </c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104"/>
      <c r="B500" s="56">
        <f>Parâmetros!K489</f>
        <v>9</v>
      </c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104"/>
      <c r="B501" s="56">
        <f>Parâmetros!K490</f>
        <v>10</v>
      </c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104"/>
      <c r="B502" s="56">
        <f>Parâmetros!K491</f>
        <v>11</v>
      </c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104"/>
      <c r="B503" s="56">
        <f>Parâmetros!K492</f>
        <v>15</v>
      </c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104"/>
      <c r="B504" s="56">
        <f>Parâmetros!K493</f>
        <v>12</v>
      </c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104"/>
      <c r="B505" s="56">
        <f>Parâmetros!K494</f>
        <v>9</v>
      </c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104"/>
      <c r="B506" s="56">
        <f>Parâmetros!K495</f>
        <v>7</v>
      </c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104"/>
      <c r="B507" s="56">
        <f>Parâmetros!K496</f>
        <v>8</v>
      </c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104"/>
      <c r="B508" s="56">
        <f>Parâmetros!K497</f>
        <v>9</v>
      </c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104"/>
      <c r="B509" s="56">
        <f>Parâmetros!K498</f>
        <v>10</v>
      </c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104"/>
      <c r="B510" s="56">
        <f>Parâmetros!K499</f>
        <v>12</v>
      </c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104"/>
      <c r="B511" s="56">
        <f>Parâmetros!K500</f>
        <v>12</v>
      </c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104"/>
      <c r="B512" s="56">
        <f>Parâmetros!K501</f>
        <v>13</v>
      </c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104"/>
      <c r="B513" s="56">
        <f>Parâmetros!K502</f>
        <v>14</v>
      </c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104"/>
      <c r="B514" s="56">
        <f>Parâmetros!K503</f>
        <v>8</v>
      </c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104"/>
      <c r="B515" s="56">
        <f>Parâmetros!K504</f>
        <v>10</v>
      </c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104"/>
      <c r="B516" s="56">
        <f>Parâmetros!K505</f>
        <v>9</v>
      </c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104"/>
      <c r="B517" s="56">
        <f>Parâmetros!K506</f>
        <v>15</v>
      </c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104"/>
      <c r="B518" s="56">
        <f>Parâmetros!K507</f>
        <v>12</v>
      </c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104"/>
      <c r="B519" s="56">
        <f>Parâmetros!K508</f>
        <v>15</v>
      </c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104"/>
      <c r="B520" s="56">
        <f>Parâmetros!K509</f>
        <v>10</v>
      </c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104"/>
      <c r="B521" s="56">
        <f>Parâmetros!K510</f>
        <v>9</v>
      </c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104"/>
      <c r="B522" s="56">
        <f>Parâmetros!K511</f>
        <v>12</v>
      </c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104"/>
      <c r="B523" s="56">
        <f>Parâmetros!K512</f>
        <v>12</v>
      </c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104"/>
      <c r="B524" s="56">
        <f>Parâmetros!K513</f>
        <v>19</v>
      </c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104"/>
      <c r="B525" s="56">
        <f>Parâmetros!K514</f>
        <v>15</v>
      </c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104"/>
      <c r="B526" s="56">
        <f>Parâmetros!K515</f>
        <v>13</v>
      </c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104"/>
      <c r="B527" s="56">
        <f>Parâmetros!K516</f>
        <v>10</v>
      </c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104"/>
      <c r="B528" s="56">
        <f>Parâmetros!K517</f>
        <v>10</v>
      </c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104"/>
      <c r="B529" s="56">
        <f>Parâmetros!K518</f>
        <v>8</v>
      </c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104"/>
      <c r="B530" s="56">
        <f>Parâmetros!K519</f>
        <v>15</v>
      </c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104"/>
      <c r="B531" s="56">
        <f>Parâmetros!K520</f>
        <v>15</v>
      </c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104"/>
      <c r="B532" s="56">
        <f>Parâmetros!K521</f>
        <v>9</v>
      </c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104"/>
      <c r="B533" s="56">
        <f>Parâmetros!K522</f>
        <v>8</v>
      </c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104"/>
      <c r="B534" s="56">
        <f>Parâmetros!K523</f>
        <v>8</v>
      </c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104"/>
      <c r="B535" s="56">
        <f>Parâmetros!K524</f>
        <v>14</v>
      </c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104"/>
      <c r="B536" s="56">
        <f>Parâmetros!K525</f>
        <v>11</v>
      </c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104"/>
      <c r="B537" s="56">
        <f>Parâmetros!K526</f>
        <v>14</v>
      </c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104"/>
      <c r="B538" s="56">
        <f>Parâmetros!K527</f>
        <v>11</v>
      </c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104"/>
      <c r="B539" s="56">
        <f>Parâmetros!K528</f>
        <v>15</v>
      </c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104"/>
      <c r="B540" s="56">
        <f>Parâmetros!K529</f>
        <v>9</v>
      </c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104"/>
      <c r="B541" s="56">
        <f>Parâmetros!K530</f>
        <v>8</v>
      </c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104"/>
      <c r="B542" s="56">
        <f>Parâmetros!K531</f>
        <v>13</v>
      </c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104"/>
      <c r="B543" s="56">
        <f>Parâmetros!K532</f>
        <v>10</v>
      </c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104"/>
      <c r="B544" s="56">
        <f>Parâmetros!K533</f>
        <v>12</v>
      </c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104"/>
      <c r="B545" s="56">
        <f>Parâmetros!K534</f>
        <v>12</v>
      </c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104"/>
      <c r="B546" s="56">
        <f>Parâmetros!K535</f>
        <v>14</v>
      </c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104"/>
      <c r="B547" s="56">
        <f>Parâmetros!K536</f>
        <v>17</v>
      </c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104"/>
      <c r="B548" s="56">
        <f>Parâmetros!K537</f>
        <v>15</v>
      </c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104"/>
      <c r="B549" s="56">
        <f>Parâmetros!K538</f>
        <v>18</v>
      </c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104"/>
      <c r="B550" s="56">
        <f>Parâmetros!K539</f>
        <v>15</v>
      </c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104"/>
      <c r="B551" s="56">
        <f>Parâmetros!K540</f>
        <v>14</v>
      </c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104"/>
      <c r="B552" s="56">
        <f>Parâmetros!K541</f>
        <v>14</v>
      </c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104"/>
      <c r="B553" s="56">
        <f>Parâmetros!K542</f>
        <v>11</v>
      </c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104"/>
      <c r="B554" s="56">
        <f>Parâmetros!K543</f>
        <v>12</v>
      </c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104"/>
      <c r="B555" s="56">
        <f>Parâmetros!K544</f>
        <v>10</v>
      </c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104"/>
      <c r="B556" s="56">
        <f>Parâmetros!K545</f>
        <v>10</v>
      </c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104"/>
      <c r="B557" s="56">
        <f>Parâmetros!K546</f>
        <v>9</v>
      </c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104"/>
      <c r="B558" s="56">
        <f>Parâmetros!K547</f>
        <v>8</v>
      </c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104"/>
      <c r="B559" s="56">
        <f>Parâmetros!K548</f>
        <v>10</v>
      </c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104"/>
      <c r="B560" s="56">
        <f>Parâmetros!K549</f>
        <v>19</v>
      </c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104"/>
      <c r="B561" s="56">
        <f>Parâmetros!K550</f>
        <v>11</v>
      </c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104"/>
      <c r="B562" s="56">
        <f>Parâmetros!K551</f>
        <v>8</v>
      </c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104"/>
      <c r="B563" s="56">
        <f>Parâmetros!K552</f>
        <v>12</v>
      </c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104"/>
      <c r="B564" s="56">
        <f>Parâmetros!K553</f>
        <v>10</v>
      </c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104"/>
      <c r="B565" s="56">
        <f>Parâmetros!K554</f>
        <v>10</v>
      </c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104"/>
      <c r="B566" s="56">
        <f>Parâmetros!K555</f>
        <v>9</v>
      </c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104"/>
      <c r="B567" s="56">
        <f>Parâmetros!K556</f>
        <v>11</v>
      </c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104"/>
      <c r="B568" s="56">
        <f>Parâmetros!K557</f>
        <v>10</v>
      </c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104"/>
      <c r="B569" s="56">
        <f>Parâmetros!K558</f>
        <v>12</v>
      </c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104"/>
      <c r="B570" s="56">
        <f>Parâmetros!K559</f>
        <v>9</v>
      </c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104"/>
      <c r="B571" s="56">
        <f>Parâmetros!K560</f>
        <v>12</v>
      </c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104"/>
      <c r="B572" s="56">
        <f>Parâmetros!K561</f>
        <v>17</v>
      </c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104"/>
      <c r="B573" s="56">
        <f>Parâmetros!K562</f>
        <v>11</v>
      </c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104"/>
      <c r="B574" s="56">
        <f>Parâmetros!K563</f>
        <v>8</v>
      </c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104"/>
      <c r="B575" s="56">
        <f>Parâmetros!K564</f>
        <v>13</v>
      </c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104"/>
      <c r="B576" s="56">
        <f>Parâmetros!K565</f>
        <v>10</v>
      </c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104"/>
      <c r="B577" s="56">
        <f>Parâmetros!K566</f>
        <v>8</v>
      </c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104"/>
      <c r="B578" s="56">
        <f>Parâmetros!K567</f>
        <v>10</v>
      </c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104"/>
      <c r="B579" s="56">
        <f>Parâmetros!K568</f>
        <v>13</v>
      </c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104"/>
      <c r="B580" s="56">
        <f>Parâmetros!K569</f>
        <v>13</v>
      </c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104"/>
      <c r="B581" s="56">
        <f>Parâmetros!K570</f>
        <v>12</v>
      </c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104"/>
      <c r="B582" s="56">
        <f>Parâmetros!K571</f>
        <v>16</v>
      </c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104"/>
      <c r="B583" s="56">
        <f>Parâmetros!K572</f>
        <v>13</v>
      </c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104"/>
      <c r="B584" s="56">
        <f>Parâmetros!K573</f>
        <v>15</v>
      </c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104"/>
      <c r="B585" s="56">
        <f>Parâmetros!K574</f>
        <v>11</v>
      </c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104"/>
      <c r="B586" s="56">
        <f>Parâmetros!K575</f>
        <v>14</v>
      </c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104"/>
      <c r="B587" s="56">
        <f>Parâmetros!K576</f>
        <v>16</v>
      </c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104"/>
      <c r="B588" s="56">
        <f>Parâmetros!K577</f>
        <v>10</v>
      </c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104"/>
      <c r="B589" s="56">
        <f>Parâmetros!K578</f>
        <v>16</v>
      </c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104"/>
      <c r="B590" s="56">
        <f>Parâmetros!K579</f>
        <v>10</v>
      </c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104"/>
      <c r="B591" s="56">
        <f>Parâmetros!K580</f>
        <v>9</v>
      </c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104"/>
      <c r="B592" s="56">
        <f>Parâmetros!K581</f>
        <v>7</v>
      </c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104"/>
      <c r="B593" s="56">
        <f>Parâmetros!K582</f>
        <v>9</v>
      </c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104"/>
      <c r="B594" s="56">
        <f>Parâmetros!K583</f>
        <v>13</v>
      </c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104"/>
      <c r="B595" s="56">
        <f>Parâmetros!K584</f>
        <v>13</v>
      </c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104"/>
      <c r="B596" s="56">
        <f>Parâmetros!K585</f>
        <v>15</v>
      </c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104"/>
      <c r="B597" s="56">
        <f>Parâmetros!K586</f>
        <v>11</v>
      </c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104"/>
      <c r="B598" s="56">
        <f>Parâmetros!K587</f>
        <v>12</v>
      </c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104"/>
      <c r="B599" s="56">
        <f>Parâmetros!K588</f>
        <v>10</v>
      </c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104"/>
      <c r="B600" s="56">
        <f>Parâmetros!K589</f>
        <v>10</v>
      </c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104"/>
      <c r="B601" s="56">
        <f>Parâmetros!K590</f>
        <v>14</v>
      </c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104"/>
      <c r="B602" s="56">
        <f>Parâmetros!K591</f>
        <v>10</v>
      </c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104"/>
      <c r="B603" s="56">
        <f>Parâmetros!K592</f>
        <v>10</v>
      </c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104"/>
      <c r="B604" s="56">
        <f>Parâmetros!K593</f>
        <v>10</v>
      </c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104"/>
      <c r="B605" s="56">
        <f>Parâmetros!K594</f>
        <v>18</v>
      </c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104"/>
      <c r="B606" s="56">
        <f>Parâmetros!K595</f>
        <v>13</v>
      </c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104"/>
      <c r="B607" s="56">
        <f>Parâmetros!K596</f>
        <v>11</v>
      </c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104"/>
      <c r="B608" s="56">
        <f>Parâmetros!K597</f>
        <v>23</v>
      </c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104"/>
      <c r="B609" s="56">
        <f>Parâmetros!K598</f>
        <v>15</v>
      </c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104"/>
      <c r="B610" s="56">
        <f>Parâmetros!K599</f>
        <v>17</v>
      </c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104"/>
      <c r="B611" s="56">
        <f>Parâmetros!K600</f>
        <v>12</v>
      </c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104"/>
      <c r="B612" s="56">
        <f>Parâmetros!K601</f>
        <v>10</v>
      </c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104"/>
      <c r="B613" s="56">
        <f>Parâmetros!K602</f>
        <v>8</v>
      </c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104"/>
      <c r="B614" s="56">
        <f>Parâmetros!K603</f>
        <v>12</v>
      </c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104"/>
      <c r="B615" s="56">
        <f>Parâmetros!K604</f>
        <v>12</v>
      </c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104"/>
      <c r="B616" s="56">
        <f>Parâmetros!K605</f>
        <v>10</v>
      </c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104"/>
      <c r="B617" s="56">
        <f>Parâmetros!K606</f>
        <v>9</v>
      </c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104"/>
      <c r="B618" s="56">
        <f>Parâmetros!K607</f>
        <v>13</v>
      </c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104"/>
      <c r="B619" s="56">
        <f>Parâmetros!K608</f>
        <v>11</v>
      </c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104"/>
      <c r="B620" s="56">
        <f>Parâmetros!K609</f>
        <v>12</v>
      </c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104"/>
      <c r="B621" s="56">
        <f>Parâmetros!K610</f>
        <v>11</v>
      </c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104"/>
      <c r="B622" s="56">
        <f>Parâmetros!K611</f>
        <v>17</v>
      </c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104"/>
      <c r="B623" s="56">
        <f>Parâmetros!K612</f>
        <v>13</v>
      </c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104"/>
      <c r="B624" s="56">
        <f>Parâmetros!K613</f>
        <v>11</v>
      </c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104"/>
      <c r="B625" s="56">
        <f>Parâmetros!K614</f>
        <v>9</v>
      </c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104"/>
      <c r="B626" s="56">
        <f>Parâmetros!K615</f>
        <v>8</v>
      </c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104"/>
      <c r="B627" s="56">
        <f>Parâmetros!K616</f>
        <v>12</v>
      </c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104"/>
      <c r="B628" s="56">
        <f>Parâmetros!K617</f>
        <v>15</v>
      </c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104"/>
      <c r="B629" s="56">
        <f>Parâmetros!K618</f>
        <v>5</v>
      </c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104"/>
      <c r="B630" s="56">
        <f>Parâmetros!K619</f>
        <v>10</v>
      </c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104"/>
      <c r="B631" s="56">
        <f>Parâmetros!K620</f>
        <v>12</v>
      </c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104"/>
      <c r="B632" s="56">
        <f>Parâmetros!K621</f>
        <v>10</v>
      </c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104"/>
      <c r="B633" s="56">
        <f>Parâmetros!K622</f>
        <v>10</v>
      </c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104"/>
      <c r="B634" s="56">
        <f>Parâmetros!K623</f>
        <v>10</v>
      </c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104"/>
      <c r="B635" s="56">
        <f>Parâmetros!K624</f>
        <v>13</v>
      </c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104"/>
      <c r="B636" s="56">
        <f>Parâmetros!K625</f>
        <v>14</v>
      </c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104"/>
      <c r="B637" s="56">
        <f>Parâmetros!K626</f>
        <v>16</v>
      </c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104"/>
      <c r="B638" s="56">
        <f>Parâmetros!K627</f>
        <v>7</v>
      </c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104"/>
      <c r="B639" s="56">
        <f>Parâmetros!K628</f>
        <v>14</v>
      </c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104"/>
      <c r="B640" s="56">
        <f>Parâmetros!K629</f>
        <v>10</v>
      </c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104"/>
      <c r="B641" s="56">
        <f>Parâmetros!K630</f>
        <v>10</v>
      </c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104"/>
      <c r="B642" s="56">
        <f>Parâmetros!K631</f>
        <v>12</v>
      </c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104"/>
      <c r="B643" s="56">
        <f>Parâmetros!K632</f>
        <v>12</v>
      </c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104"/>
      <c r="B644" s="56">
        <f>Parâmetros!K633</f>
        <v>14</v>
      </c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104"/>
      <c r="B645" s="56">
        <f>Parâmetros!K634</f>
        <v>15</v>
      </c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104"/>
      <c r="B646" s="56">
        <f>Parâmetros!K635</f>
        <v>14</v>
      </c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104"/>
      <c r="B647" s="56">
        <f>Parâmetros!K636</f>
        <v>15</v>
      </c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104"/>
      <c r="B648" s="56">
        <f>Parâmetros!K637</f>
        <v>15</v>
      </c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104"/>
      <c r="B649" s="56">
        <f>Parâmetros!K638</f>
        <v>14</v>
      </c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104"/>
      <c r="B650" s="56">
        <f>Parâmetros!K639</f>
        <v>17</v>
      </c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104"/>
      <c r="B651" s="56">
        <f>Parâmetros!K640</f>
        <v>13</v>
      </c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104"/>
      <c r="B652" s="56">
        <f>Parâmetros!K641</f>
        <v>14</v>
      </c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104"/>
      <c r="B653" s="56">
        <f>Parâmetros!K642</f>
        <v>17</v>
      </c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104"/>
      <c r="B654" s="56">
        <f>Parâmetros!K643</f>
        <v>13</v>
      </c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104"/>
      <c r="B655" s="56">
        <f>Parâmetros!K644</f>
        <v>16</v>
      </c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104"/>
      <c r="B656" s="56">
        <f>Parâmetros!K645</f>
        <v>13</v>
      </c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104"/>
      <c r="B657" s="56">
        <f>Parâmetros!K646</f>
        <v>14</v>
      </c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104"/>
      <c r="B658" s="56">
        <f>Parâmetros!K647</f>
        <v>17</v>
      </c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104"/>
      <c r="B659" s="56">
        <f>Parâmetros!K648</f>
        <v>17</v>
      </c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104"/>
      <c r="B660" s="56">
        <f>Parâmetros!K649</f>
        <v>14</v>
      </c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104"/>
      <c r="B661" s="56">
        <f>Parâmetros!K650</f>
        <v>12</v>
      </c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104"/>
      <c r="B662" s="56">
        <f>Parâmetros!K651</f>
        <v>11</v>
      </c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104"/>
      <c r="B663" s="56">
        <f>Parâmetros!K652</f>
        <v>8</v>
      </c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104"/>
      <c r="B664" s="56">
        <f>Parâmetros!K653</f>
        <v>10</v>
      </c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104"/>
      <c r="B665" s="56">
        <f>Parâmetros!K654</f>
        <v>13</v>
      </c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104"/>
      <c r="B666" s="56">
        <f>Parâmetros!K655</f>
        <v>11</v>
      </c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104"/>
      <c r="B667" s="56">
        <f>Parâmetros!K656</f>
        <v>14</v>
      </c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104"/>
      <c r="B668" s="56">
        <f>Parâmetros!K657</f>
        <v>18</v>
      </c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104"/>
      <c r="B669" s="56">
        <f>Parâmetros!K658</f>
        <v>15</v>
      </c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104"/>
      <c r="B670" s="56">
        <f>Parâmetros!K659</f>
        <v>14</v>
      </c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104"/>
      <c r="B671" s="56">
        <f>Parâmetros!K660</f>
        <v>15</v>
      </c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104"/>
      <c r="B672" s="56">
        <f>Parâmetros!K661</f>
        <v>11</v>
      </c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104"/>
      <c r="B673" s="56">
        <f>Parâmetros!K662</f>
        <v>17</v>
      </c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104"/>
      <c r="B674" s="56">
        <f>Parâmetros!K663</f>
        <v>14</v>
      </c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104"/>
      <c r="B675" s="56">
        <f>Parâmetros!K664</f>
        <v>14</v>
      </c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104"/>
      <c r="B676" s="56">
        <f>Parâmetros!K665</f>
        <v>16</v>
      </c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104"/>
      <c r="B677" s="56">
        <f>Parâmetros!K666</f>
        <v>15</v>
      </c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104"/>
      <c r="B678" s="56">
        <f>Parâmetros!K667</f>
        <v>13</v>
      </c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104"/>
      <c r="B679" s="56">
        <f>Parâmetros!K668</f>
        <v>14</v>
      </c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104"/>
      <c r="B680" s="56">
        <f>Parâmetros!K669</f>
        <v>19</v>
      </c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104"/>
      <c r="B681" s="56">
        <f>Parâmetros!K670</f>
        <v>22</v>
      </c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104"/>
      <c r="B682" s="56">
        <f>Parâmetros!K671</f>
        <v>14</v>
      </c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104"/>
      <c r="B683" s="56">
        <f>Parâmetros!K672</f>
        <v>13</v>
      </c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104"/>
      <c r="B684" s="56">
        <f>Parâmetros!K673</f>
        <v>11</v>
      </c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104"/>
      <c r="B685" s="56">
        <f>Parâmetros!K674</f>
        <v>14</v>
      </c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104"/>
      <c r="B686" s="56">
        <f>Parâmetros!K675</f>
        <v>12</v>
      </c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104"/>
      <c r="B687" s="56">
        <f>Parâmetros!K676</f>
        <v>12</v>
      </c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104"/>
      <c r="B688" s="56">
        <f>Parâmetros!K677</f>
        <v>13</v>
      </c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104"/>
      <c r="B689" s="56">
        <f>Parâmetros!K678</f>
        <v>9</v>
      </c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104"/>
      <c r="B690" s="56">
        <f>Parâmetros!K679</f>
        <v>14</v>
      </c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104"/>
      <c r="B691" s="56">
        <f>Parâmetros!K680</f>
        <v>17</v>
      </c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104"/>
      <c r="B692" s="56">
        <f>Parâmetros!K681</f>
        <v>21</v>
      </c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104"/>
      <c r="B693" s="56">
        <f>Parâmetros!K682</f>
        <v>21</v>
      </c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104"/>
      <c r="B694" s="56">
        <f>Parâmetros!K683</f>
        <v>20</v>
      </c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104"/>
      <c r="B695" s="56">
        <f>Parâmetros!K684</f>
        <v>11</v>
      </c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104"/>
      <c r="B696" s="56">
        <f>Parâmetros!K685</f>
        <v>14</v>
      </c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104"/>
      <c r="B697" s="56">
        <f>Parâmetros!K686</f>
        <v>13</v>
      </c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104"/>
      <c r="B698" s="56">
        <f>Parâmetros!K687</f>
        <v>11</v>
      </c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104"/>
      <c r="B699" s="56">
        <f>Parâmetros!K688</f>
        <v>10</v>
      </c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104"/>
      <c r="B700" s="56">
        <f>Parâmetros!K689</f>
        <v>12</v>
      </c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104"/>
      <c r="B701" s="56">
        <f>Parâmetros!K690</f>
        <v>14</v>
      </c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104"/>
      <c r="B702" s="56">
        <f>Parâmetros!K691</f>
        <v>16</v>
      </c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104"/>
      <c r="B703" s="56">
        <f>Parâmetros!K692</f>
        <v>18</v>
      </c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104"/>
      <c r="B704" s="56">
        <f>Parâmetros!K693</f>
        <v>11</v>
      </c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104"/>
      <c r="B705" s="56">
        <f>Parâmetros!K694</f>
        <v>12</v>
      </c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104"/>
      <c r="B706" s="56">
        <f>Parâmetros!K695</f>
        <v>15</v>
      </c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104"/>
      <c r="B707" s="56">
        <f>Parâmetros!K696</f>
        <v>14</v>
      </c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104"/>
      <c r="B708" s="56">
        <f>Parâmetros!K697</f>
        <v>12</v>
      </c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104"/>
      <c r="B709" s="56">
        <f>Parâmetros!K698</f>
        <v>12</v>
      </c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104"/>
      <c r="B710" s="56">
        <f>Parâmetros!K699</f>
        <v>11</v>
      </c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104"/>
      <c r="B711" s="56">
        <f>Parâmetros!K700</f>
        <v>10</v>
      </c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104"/>
      <c r="B712" s="56">
        <f>Parâmetros!K701</f>
        <v>9</v>
      </c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104"/>
      <c r="B713" s="56">
        <f>Parâmetros!K702</f>
        <v>10</v>
      </c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104"/>
      <c r="B714" s="56">
        <f>Parâmetros!K703</f>
        <v>14</v>
      </c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104"/>
      <c r="B715" s="56">
        <f>Parâmetros!K704</f>
        <v>10</v>
      </c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104"/>
      <c r="B716" s="56">
        <f>Parâmetros!K705</f>
        <v>13</v>
      </c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104"/>
      <c r="B717" s="56">
        <f>Parâmetros!K706</f>
        <v>11</v>
      </c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104"/>
      <c r="B718" s="121"/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104"/>
      <c r="B719" s="56">
        <f>Parâmetros!K708</f>
        <v>6</v>
      </c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104"/>
      <c r="B720" s="56">
        <f>Parâmetros!K709</f>
        <v>5</v>
      </c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104"/>
      <c r="B721" s="56">
        <f>Parâmetros!K710</f>
        <v>10</v>
      </c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104"/>
      <c r="B722" s="56">
        <f>Parâmetros!K711</f>
        <v>6</v>
      </c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104"/>
      <c r="B723" s="56">
        <f>Parâmetros!K712</f>
        <v>6</v>
      </c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104"/>
      <c r="B724" s="56">
        <f>Parâmetros!K713</f>
        <v>8</v>
      </c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104"/>
      <c r="B725" s="56">
        <f>Parâmetros!K714</f>
        <v>6</v>
      </c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104"/>
      <c r="B726" s="56">
        <f>Parâmetros!K715</f>
        <v>8</v>
      </c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104"/>
      <c r="B727" s="56">
        <f>Parâmetros!K716</f>
        <v>8</v>
      </c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104"/>
      <c r="B728" s="56">
        <f>Parâmetros!K717</f>
        <v>7</v>
      </c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104"/>
      <c r="B729" s="56">
        <f>Parâmetros!K718</f>
        <v>19</v>
      </c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104"/>
      <c r="B730" s="56">
        <f>Parâmetros!K719</f>
        <v>16</v>
      </c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104"/>
      <c r="B731" s="56">
        <f>Parâmetros!K720</f>
        <v>16</v>
      </c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104"/>
      <c r="B732" s="56">
        <f>Parâmetros!K721</f>
        <v>14</v>
      </c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104"/>
      <c r="B733" s="56">
        <f>Parâmetros!K722</f>
        <v>11</v>
      </c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104"/>
      <c r="B734" s="56">
        <f>Parâmetros!K723</f>
        <v>7</v>
      </c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104"/>
      <c r="B735" s="56">
        <f>Parâmetros!K724</f>
        <v>9</v>
      </c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104"/>
      <c r="B736" s="56">
        <f>Parâmetros!K725</f>
        <v>10</v>
      </c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104"/>
      <c r="B737" s="56">
        <f>Parâmetros!K726</f>
        <v>9</v>
      </c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104"/>
      <c r="B738" s="56">
        <f>Parâmetros!K727</f>
        <v>13</v>
      </c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104"/>
      <c r="B739" s="56">
        <f>Parâmetros!K728</f>
        <v>8</v>
      </c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104"/>
      <c r="B740" s="56">
        <f>Parâmetros!K729</f>
        <v>6</v>
      </c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104"/>
      <c r="B741" s="56">
        <f>Parâmetros!K730</f>
        <v>9</v>
      </c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104"/>
      <c r="B742" s="56">
        <f>Parâmetros!K731</f>
        <v>15</v>
      </c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104"/>
      <c r="B743" s="56">
        <f>Parâmetros!K732</f>
        <v>12</v>
      </c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104"/>
      <c r="B744" s="56">
        <f>Parâmetros!K733</f>
        <v>11</v>
      </c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104"/>
      <c r="B745" s="56">
        <f>Parâmetros!K734</f>
        <v>9</v>
      </c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104"/>
      <c r="B746" s="56">
        <f>Parâmetros!K735</f>
        <v>9</v>
      </c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104"/>
      <c r="B747" s="56">
        <f>Parâmetros!K736</f>
        <v>13</v>
      </c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104"/>
      <c r="B748" s="56">
        <f>Parâmetros!K737</f>
        <v>12</v>
      </c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104"/>
      <c r="B749" s="56">
        <f>Parâmetros!K738</f>
        <v>10</v>
      </c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104"/>
      <c r="B750" s="56">
        <f>Parâmetros!K739</f>
        <v>16</v>
      </c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104"/>
      <c r="B751" s="56">
        <f>Parâmetros!K740</f>
        <v>23</v>
      </c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104"/>
      <c r="B752" s="56">
        <f>Parâmetros!K741</f>
        <v>17</v>
      </c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104"/>
      <c r="B753" s="56">
        <f>Parâmetros!K742</f>
        <v>17</v>
      </c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104"/>
      <c r="B754" s="56">
        <f>Parâmetros!K743</f>
        <v>13</v>
      </c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104"/>
      <c r="B755" s="56">
        <f>Parâmetros!K744</f>
        <v>10</v>
      </c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10"/>
      <c r="B756" s="66">
        <f>Parâmetros!K745</f>
        <v>11</v>
      </c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8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8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8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8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8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8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8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8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8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8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8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8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8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8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8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8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8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8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b/GyDyFGUkNCL1S9QUWm9bG4duLUQurDOsHOBvf0L0Pwik5ex8/3QZAhgJzHTBcT8oR4VWs91s4LZC3ZleWqJg==" saltValue="qY/a8fltKZAiIoMh88dEDA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E22:M27"/>
  <sheetViews>
    <sheetView zoomScale="80" zoomScaleNormal="80" zoomScalePageLayoutView="50" workbookViewId="0">
      <selection activeCell="AB27" sqref="AB27"/>
    </sheetView>
  </sheetViews>
  <sheetFormatPr defaultColWidth="8.85546875" defaultRowHeight="15"/>
  <cols>
    <col min="7" max="7" width="10.85546875" customWidth="1"/>
    <col min="11" max="11" width="11.85546875" customWidth="1"/>
  </cols>
  <sheetData>
    <row r="22" spans="5:13" ht="10.5" customHeight="1"/>
    <row r="23" spans="5:13" ht="143.25" customHeight="1" thickBot="1"/>
    <row r="24" spans="5:13" ht="15.75" customHeight="1">
      <c r="E24" s="205" t="s">
        <v>110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PM2,5'!AB11</f>
        <v>1</v>
      </c>
      <c r="F27" s="79"/>
      <c r="G27" s="79">
        <f>'CALC. PM2,5'!AD11</f>
        <v>0</v>
      </c>
      <c r="H27" s="79"/>
      <c r="I27" s="79">
        <f>'CALC. PM2,5'!AF11</f>
        <v>0</v>
      </c>
      <c r="J27" s="79"/>
      <c r="K27" s="79">
        <f>'CALC. PM2,5'!AH11</f>
        <v>0</v>
      </c>
      <c r="L27" s="79"/>
      <c r="M27" s="80">
        <f>'CALC. PM2,5'!AJ11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I32" sqref="AI32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6" style="34" customWidth="1"/>
    <col min="4" max="4" width="14.140625" style="34" hidden="1" customWidth="1"/>
    <col min="5" max="5" width="14" style="34" hidden="1" customWidth="1"/>
    <col min="6" max="6" width="12" style="34" hidden="1" customWidth="1"/>
    <col min="7" max="7" width="11.85546875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18" width="9.140625" hidden="1" customWidth="1"/>
    <col min="19" max="19" width="10.140625" hidden="1" customWidth="1"/>
    <col min="20" max="20" width="10.28515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6.5" customHeight="1" thickBot="1">
      <c r="A1" s="188" t="s">
        <v>111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39" ht="15.75" thickBot="1">
      <c r="A2" s="33" t="s">
        <v>112</v>
      </c>
      <c r="AB2" s="189" t="s">
        <v>99</v>
      </c>
      <c r="AC2" s="190"/>
      <c r="AD2" s="190"/>
      <c r="AE2" s="190"/>
      <c r="AF2" s="190"/>
      <c r="AG2" s="190"/>
      <c r="AH2" s="191"/>
      <c r="AI2" s="192">
        <v>31</v>
      </c>
      <c r="AJ2" s="193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50</v>
      </c>
      <c r="D4" s="38">
        <v>100</v>
      </c>
      <c r="E4" s="38">
        <v>150</v>
      </c>
      <c r="F4" s="38">
        <v>250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50</v>
      </c>
      <c r="C5" s="38">
        <v>100</v>
      </c>
      <c r="D5" s="38">
        <v>150</v>
      </c>
      <c r="E5" s="38">
        <v>250</v>
      </c>
      <c r="F5" s="38">
        <v>999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100</v>
      </c>
      <c r="Q8" s="40"/>
      <c r="R8" s="194" t="s">
        <v>61</v>
      </c>
      <c r="S8" s="194"/>
      <c r="T8" s="194"/>
      <c r="U8" s="194"/>
      <c r="V8" s="194"/>
      <c r="W8" s="194"/>
      <c r="X8" s="194"/>
      <c r="Y8" s="194"/>
      <c r="Z8" s="19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194"/>
      <c r="S9" s="194"/>
      <c r="T9" s="194"/>
      <c r="U9" s="194"/>
      <c r="V9" s="194"/>
      <c r="W9" s="194"/>
      <c r="X9" s="194"/>
      <c r="Y9" s="194"/>
      <c r="Z9" s="19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195" t="s">
        <v>62</v>
      </c>
      <c r="B10" s="197" t="s">
        <v>63</v>
      </c>
      <c r="C10" s="197" t="s">
        <v>101</v>
      </c>
      <c r="N10" s="201" t="s">
        <v>66</v>
      </c>
      <c r="O10" s="211" t="s">
        <v>113</v>
      </c>
      <c r="Q10" s="40"/>
      <c r="R10" s="194"/>
      <c r="S10" s="194"/>
      <c r="T10" s="194"/>
      <c r="U10" s="194"/>
      <c r="V10" s="194"/>
      <c r="W10" s="194"/>
      <c r="X10" s="194"/>
      <c r="Y10" s="194"/>
      <c r="Z10" s="194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196"/>
      <c r="B11" s="198"/>
      <c r="C11" s="198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2"/>
      <c r="O11" s="212"/>
      <c r="Q11" s="40"/>
      <c r="R11" s="194"/>
      <c r="S11" s="194"/>
      <c r="T11" s="194"/>
      <c r="U11" s="194"/>
      <c r="V11" s="194"/>
      <c r="W11" s="194"/>
      <c r="X11" s="194"/>
      <c r="Y11" s="194"/>
      <c r="Z11" s="194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196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3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44166</v>
      </c>
      <c r="B13" s="49">
        <f>Parâmetros!J2</f>
        <v>26</v>
      </c>
      <c r="C13" s="96">
        <f>AVERAGE(B13:B36)</f>
        <v>28.478260869565219</v>
      </c>
      <c r="D13" s="97">
        <f t="shared" ref="D13:D43" si="0">(((C13-$B$4)/($B$5-$B$4))*($B$7-$B$6))+$B$6</f>
        <v>22.782608695652176</v>
      </c>
      <c r="E13" s="98" t="str">
        <f>IF(AND(D13&lt;40.008,D13&gt;=0),"1","0")</f>
        <v>1</v>
      </c>
      <c r="F13" s="99">
        <f t="shared" ref="F13:F43" si="1">(((C13-$C$4)/($C$5-$C$4))*($C$7-$C$6))+$C$6</f>
        <v>24.213043478260872</v>
      </c>
      <c r="G13" s="98" t="str">
        <f>IF(AND(F13&lt;80.007,F13&gt;41),"1","0")</f>
        <v>0</v>
      </c>
      <c r="H13" s="99">
        <f t="shared" ref="H13:H43" si="2">(((C13-$D$4)/($D$5-$D$4))*($D$7-$D$6))+$D$6</f>
        <v>25.213043478260872</v>
      </c>
      <c r="I13" s="98" t="str">
        <f>IF(AND(H13&lt;120.007,H13&gt;81),"1","0")</f>
        <v>0</v>
      </c>
      <c r="J13" s="99">
        <f t="shared" ref="J13:J43" si="3">(((C13-$E$4)/($E$5-$E$4))*($E$7-$E$6))+$E$6</f>
        <v>24.997826086956522</v>
      </c>
      <c r="K13" s="98" t="str">
        <f>IF(AND(J13&lt;200.007,J13&gt;121),"1","0")</f>
        <v>0</v>
      </c>
      <c r="L13" s="99">
        <f t="shared" ref="L13:L43" si="4">(((C13-$F$4)/($F$5-$F$4))*($F$7-$F$6))+$F$6</f>
        <v>142.44018111104663</v>
      </c>
      <c r="M13" s="48" t="str">
        <f>IF(AND(L13&lt;399.67673,L13&gt;201),"1","0")</f>
        <v>0</v>
      </c>
      <c r="N13" s="52">
        <f t="shared" ref="N13:N43" si="5">(D13*E13)+(F13*G13)+(H13*I13)+(J13*K13)+(L13*M13)</f>
        <v>22.782608695652176</v>
      </c>
      <c r="O13" s="59">
        <v>120</v>
      </c>
      <c r="Q13" s="53" t="str">
        <f>IF(AND(N13&lt;40.5,N13&gt;=0),"1","0")</f>
        <v>1</v>
      </c>
      <c r="R13" s="53">
        <f t="shared" ref="R13:R43" si="6">Q13*1</f>
        <v>1</v>
      </c>
      <c r="S13" s="53" t="str">
        <f>IF(AND(N13&lt;80.5,N13&gt;=40.5),"1","0")</f>
        <v>0</v>
      </c>
      <c r="T13" s="53">
        <f t="shared" ref="T13:T43" si="7">S13*1</f>
        <v>0</v>
      </c>
      <c r="U13" s="53" t="str">
        <f>IF(AND(N13&lt;120.5,N13&gt;=80.5),"1","0")</f>
        <v>0</v>
      </c>
      <c r="V13" s="53">
        <f t="shared" ref="V13:V43" si="8">U13*1</f>
        <v>0</v>
      </c>
      <c r="W13" s="53" t="str">
        <f>IF(AND(N13&lt;200.5,N13&gt;=120.5),"1","0")</f>
        <v>0</v>
      </c>
      <c r="X13" s="53">
        <f t="shared" ref="X13:X43" si="9">W13*1</f>
        <v>0</v>
      </c>
      <c r="Y13" s="53" t="str">
        <f>IF(AND(N13&lt;999,N13&gt;=200.5),"1","0")</f>
        <v>0</v>
      </c>
      <c r="Z13" s="53">
        <f t="shared" ref="Z13:Z43" si="10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44167</v>
      </c>
      <c r="B14" s="56">
        <f>Parâmetros!J3</f>
        <v>25</v>
      </c>
      <c r="C14" s="87">
        <f>AVERAGE(B37:B60)</f>
        <v>23.727272727272727</v>
      </c>
      <c r="D14" s="91">
        <f t="shared" si="0"/>
        <v>18.981818181818181</v>
      </c>
      <c r="E14" s="42" t="str">
        <f t="shared" ref="E14:E43" si="11">IF(AND(D14&lt;40.008,D14&gt;=0),"1","0")</f>
        <v>1</v>
      </c>
      <c r="F14" s="51">
        <f t="shared" si="1"/>
        <v>20.507272727272724</v>
      </c>
      <c r="G14" s="42" t="str">
        <f t="shared" ref="G14:G43" si="12">IF(AND(F14&lt;80.007,F14&gt;41),"1","0")</f>
        <v>0</v>
      </c>
      <c r="H14" s="51">
        <f t="shared" si="2"/>
        <v>21.507272727272721</v>
      </c>
      <c r="I14" s="42" t="str">
        <f t="shared" ref="I14:I43" si="13">IF(AND(H14&lt;120.007,H14&gt;81),"1","0")</f>
        <v>0</v>
      </c>
      <c r="J14" s="51">
        <f t="shared" si="3"/>
        <v>21.24454545454546</v>
      </c>
      <c r="K14" s="42" t="str">
        <f t="shared" ref="K14:K43" si="14">IF(AND(J14&lt;200.007,J14&gt;121),"1","0")</f>
        <v>0</v>
      </c>
      <c r="L14" s="51">
        <f t="shared" si="4"/>
        <v>141.18424566088117</v>
      </c>
      <c r="M14" s="55" t="str">
        <f t="shared" ref="M14:M43" si="15">IF(AND(L14&lt;399.67673,L14&gt;201),"1","0")</f>
        <v>0</v>
      </c>
      <c r="N14" s="58">
        <f t="shared" si="5"/>
        <v>18.981818181818181</v>
      </c>
      <c r="O14" s="59">
        <v>120</v>
      </c>
      <c r="Q14" s="53" t="str">
        <f t="shared" ref="Q14:Q43" si="16">IF(AND(N14&lt;40.5,N14&gt;=0),"1","0")</f>
        <v>1</v>
      </c>
      <c r="R14" s="53">
        <f t="shared" si="6"/>
        <v>1</v>
      </c>
      <c r="S14" s="53" t="str">
        <f t="shared" ref="S14:S43" si="17">IF(AND(N14&lt;80.5,N14&gt;=40.5),"1","0")</f>
        <v>0</v>
      </c>
      <c r="T14" s="53">
        <f t="shared" si="7"/>
        <v>0</v>
      </c>
      <c r="U14" s="53" t="str">
        <f t="shared" ref="U14:U43" si="18">IF(AND(N14&lt;120.5,N14&gt;=80.5),"1","0")</f>
        <v>0</v>
      </c>
      <c r="V14" s="53">
        <f t="shared" si="8"/>
        <v>0</v>
      </c>
      <c r="W14" s="53" t="str">
        <f t="shared" ref="W14:W43" si="19">IF(AND(N14&lt;200.5,N14&gt;=120.5),"1","0")</f>
        <v>0</v>
      </c>
      <c r="X14" s="53">
        <f t="shared" si="9"/>
        <v>0</v>
      </c>
      <c r="Y14" s="53" t="str">
        <f t="shared" ref="Y14:Y43" si="20">IF(AND(N14&lt;999,N14&gt;=200.5),"1","0")</f>
        <v>0</v>
      </c>
      <c r="Z14" s="53">
        <f t="shared" si="10"/>
        <v>0</v>
      </c>
      <c r="AA14" s="34"/>
      <c r="AB14" s="176" t="s">
        <v>103</v>
      </c>
      <c r="AC14" s="177"/>
      <c r="AD14" s="177"/>
      <c r="AE14" s="177"/>
      <c r="AF14" s="177"/>
      <c r="AG14" s="177"/>
      <c r="AH14" s="177"/>
      <c r="AI14" s="177"/>
      <c r="AJ14" s="177"/>
      <c r="AK14" s="177"/>
      <c r="AL14" s="178"/>
      <c r="AM14" s="34"/>
    </row>
    <row r="15" spans="1:39">
      <c r="A15" s="54">
        <f>'CALC. O3'!A15</f>
        <v>44168</v>
      </c>
      <c r="B15" s="56">
        <f>Parâmetros!J4</f>
        <v>27</v>
      </c>
      <c r="C15" s="87">
        <f>AVERAGE(B61:B84)</f>
        <v>22.333333333333332</v>
      </c>
      <c r="D15" s="91">
        <f t="shared" si="0"/>
        <v>17.866666666666667</v>
      </c>
      <c r="E15" s="42" t="str">
        <f t="shared" si="11"/>
        <v>1</v>
      </c>
      <c r="F15" s="51">
        <f t="shared" si="1"/>
        <v>19.419999999999998</v>
      </c>
      <c r="G15" s="42" t="str">
        <f t="shared" si="12"/>
        <v>0</v>
      </c>
      <c r="H15" s="51">
        <f t="shared" si="2"/>
        <v>20.419999999999995</v>
      </c>
      <c r="I15" s="42" t="str">
        <f t="shared" si="13"/>
        <v>0</v>
      </c>
      <c r="J15" s="51">
        <f t="shared" si="3"/>
        <v>20.143333333333331</v>
      </c>
      <c r="K15" s="42" t="str">
        <f t="shared" si="14"/>
        <v>0</v>
      </c>
      <c r="L15" s="51">
        <f t="shared" si="4"/>
        <v>140.81575433911883</v>
      </c>
      <c r="M15" s="55" t="str">
        <f t="shared" si="15"/>
        <v>0</v>
      </c>
      <c r="N15" s="58">
        <f t="shared" si="5"/>
        <v>17.866666666666667</v>
      </c>
      <c r="O15" s="59">
        <v>120</v>
      </c>
      <c r="Q15" s="53" t="str">
        <f t="shared" si="16"/>
        <v>1</v>
      </c>
      <c r="R15" s="53">
        <f t="shared" si="6"/>
        <v>1</v>
      </c>
      <c r="S15" s="53" t="str">
        <f t="shared" si="17"/>
        <v>0</v>
      </c>
      <c r="T15" s="53">
        <f t="shared" si="7"/>
        <v>0</v>
      </c>
      <c r="U15" s="53" t="str">
        <f t="shared" si="18"/>
        <v>0</v>
      </c>
      <c r="V15" s="53">
        <f t="shared" si="8"/>
        <v>0</v>
      </c>
      <c r="W15" s="53" t="str">
        <f t="shared" si="19"/>
        <v>0</v>
      </c>
      <c r="X15" s="53">
        <f t="shared" si="9"/>
        <v>0</v>
      </c>
      <c r="Y15" s="53" t="str">
        <f t="shared" si="20"/>
        <v>0</v>
      </c>
      <c r="Z15" s="53">
        <f t="shared" si="10"/>
        <v>0</v>
      </c>
      <c r="AA15" s="34"/>
      <c r="AB15" s="179"/>
      <c r="AC15" s="180"/>
      <c r="AD15" s="180"/>
      <c r="AE15" s="180"/>
      <c r="AF15" s="180"/>
      <c r="AG15" s="180"/>
      <c r="AH15" s="180"/>
      <c r="AI15" s="180"/>
      <c r="AJ15" s="180"/>
      <c r="AK15" s="180"/>
      <c r="AL15" s="181"/>
      <c r="AM15" s="34"/>
    </row>
    <row r="16" spans="1:39">
      <c r="A16" s="54">
        <f>'CALC. O3'!A16</f>
        <v>44169</v>
      </c>
      <c r="B16" s="56">
        <f>Parâmetros!J5</f>
        <v>24</v>
      </c>
      <c r="C16" s="87">
        <f>AVERAGE(B85:B108)</f>
        <v>25.166666666666668</v>
      </c>
      <c r="D16" s="91">
        <f t="shared" si="0"/>
        <v>20.133333333333336</v>
      </c>
      <c r="E16" s="42" t="str">
        <f t="shared" si="11"/>
        <v>1</v>
      </c>
      <c r="F16" s="51">
        <f t="shared" si="1"/>
        <v>21.630000000000003</v>
      </c>
      <c r="G16" s="42" t="str">
        <f t="shared" si="12"/>
        <v>0</v>
      </c>
      <c r="H16" s="51">
        <f t="shared" si="2"/>
        <v>22.630000000000003</v>
      </c>
      <c r="I16" s="42" t="str">
        <f t="shared" si="13"/>
        <v>0</v>
      </c>
      <c r="J16" s="51">
        <f t="shared" si="3"/>
        <v>22.381666666666675</v>
      </c>
      <c r="K16" s="42" t="str">
        <f t="shared" si="14"/>
        <v>0</v>
      </c>
      <c r="L16" s="51">
        <f t="shared" si="4"/>
        <v>141.56475300400535</v>
      </c>
      <c r="M16" s="55" t="str">
        <f t="shared" si="15"/>
        <v>0</v>
      </c>
      <c r="N16" s="58">
        <f t="shared" si="5"/>
        <v>20.133333333333336</v>
      </c>
      <c r="O16" s="59">
        <v>120</v>
      </c>
      <c r="Q16" s="53" t="str">
        <f t="shared" si="16"/>
        <v>1</v>
      </c>
      <c r="R16" s="53">
        <f t="shared" si="6"/>
        <v>1</v>
      </c>
      <c r="S16" s="53" t="str">
        <f t="shared" si="17"/>
        <v>0</v>
      </c>
      <c r="T16" s="53">
        <f t="shared" si="7"/>
        <v>0</v>
      </c>
      <c r="U16" s="53" t="str">
        <f t="shared" si="18"/>
        <v>0</v>
      </c>
      <c r="V16" s="53">
        <f t="shared" si="8"/>
        <v>0</v>
      </c>
      <c r="W16" s="53" t="str">
        <f t="shared" si="19"/>
        <v>0</v>
      </c>
      <c r="X16" s="53">
        <f t="shared" si="9"/>
        <v>0</v>
      </c>
      <c r="Y16" s="53" t="str">
        <f t="shared" si="20"/>
        <v>0</v>
      </c>
      <c r="Z16" s="53">
        <f t="shared" si="10"/>
        <v>0</v>
      </c>
      <c r="AA16" s="34"/>
      <c r="AB16" s="179"/>
      <c r="AC16" s="180"/>
      <c r="AD16" s="180"/>
      <c r="AE16" s="180"/>
      <c r="AF16" s="180"/>
      <c r="AG16" s="180"/>
      <c r="AH16" s="180"/>
      <c r="AI16" s="180"/>
      <c r="AJ16" s="180"/>
      <c r="AK16" s="180"/>
      <c r="AL16" s="181"/>
      <c r="AM16" s="34"/>
    </row>
    <row r="17" spans="1:39">
      <c r="A17" s="54">
        <f>'CALC. O3'!A17</f>
        <v>44170</v>
      </c>
      <c r="B17" s="56">
        <f>Parâmetros!J6</f>
        <v>30</v>
      </c>
      <c r="C17" s="87">
        <f>AVERAGE(B109:B132)</f>
        <v>26.416666666666668</v>
      </c>
      <c r="D17" s="91">
        <f t="shared" si="0"/>
        <v>21.133333333333333</v>
      </c>
      <c r="E17" s="42" t="str">
        <f t="shared" si="11"/>
        <v>1</v>
      </c>
      <c r="F17" s="51">
        <f t="shared" si="1"/>
        <v>22.605</v>
      </c>
      <c r="G17" s="42" t="str">
        <f t="shared" si="12"/>
        <v>0</v>
      </c>
      <c r="H17" s="51">
        <f t="shared" si="2"/>
        <v>23.604999999999997</v>
      </c>
      <c r="I17" s="42" t="str">
        <f t="shared" si="13"/>
        <v>0</v>
      </c>
      <c r="J17" s="51">
        <f t="shared" si="3"/>
        <v>23.369166666666672</v>
      </c>
      <c r="K17" s="42" t="str">
        <f t="shared" si="14"/>
        <v>0</v>
      </c>
      <c r="L17" s="51">
        <f t="shared" si="4"/>
        <v>141.89519359145527</v>
      </c>
      <c r="M17" s="55" t="str">
        <f t="shared" si="15"/>
        <v>0</v>
      </c>
      <c r="N17" s="58">
        <f t="shared" si="5"/>
        <v>21.133333333333333</v>
      </c>
      <c r="O17" s="59">
        <v>120</v>
      </c>
      <c r="Q17" s="53" t="str">
        <f t="shared" si="16"/>
        <v>1</v>
      </c>
      <c r="R17" s="53">
        <f t="shared" si="6"/>
        <v>1</v>
      </c>
      <c r="S17" s="53" t="str">
        <f t="shared" si="17"/>
        <v>0</v>
      </c>
      <c r="T17" s="53">
        <f t="shared" si="7"/>
        <v>0</v>
      </c>
      <c r="U17" s="53" t="str">
        <f t="shared" si="18"/>
        <v>0</v>
      </c>
      <c r="V17" s="53">
        <f t="shared" si="8"/>
        <v>0</v>
      </c>
      <c r="W17" s="53" t="str">
        <f t="shared" si="19"/>
        <v>0</v>
      </c>
      <c r="X17" s="53">
        <f t="shared" si="9"/>
        <v>0</v>
      </c>
      <c r="Y17" s="53" t="str">
        <f t="shared" si="20"/>
        <v>0</v>
      </c>
      <c r="Z17" s="53">
        <f t="shared" si="10"/>
        <v>0</v>
      </c>
      <c r="AA17" s="34"/>
      <c r="AB17" s="179"/>
      <c r="AC17" s="180"/>
      <c r="AD17" s="180"/>
      <c r="AE17" s="180"/>
      <c r="AF17" s="180"/>
      <c r="AG17" s="180"/>
      <c r="AH17" s="180"/>
      <c r="AI17" s="180"/>
      <c r="AJ17" s="180"/>
      <c r="AK17" s="180"/>
      <c r="AL17" s="181"/>
      <c r="AM17" s="34"/>
    </row>
    <row r="18" spans="1:39">
      <c r="A18" s="54">
        <f>'CALC. O3'!A18</f>
        <v>44171</v>
      </c>
      <c r="B18" s="56">
        <f>Parâmetros!J7</f>
        <v>27</v>
      </c>
      <c r="C18" s="87">
        <f>AVERAGE(B133:B156)</f>
        <v>24.541666666666668</v>
      </c>
      <c r="D18" s="91">
        <f t="shared" si="0"/>
        <v>19.633333333333333</v>
      </c>
      <c r="E18" s="42" t="str">
        <f t="shared" si="11"/>
        <v>1</v>
      </c>
      <c r="F18" s="51">
        <f t="shared" si="1"/>
        <v>21.142500000000002</v>
      </c>
      <c r="G18" s="42" t="str">
        <f t="shared" si="12"/>
        <v>0</v>
      </c>
      <c r="H18" s="51">
        <f t="shared" si="2"/>
        <v>22.142500000000005</v>
      </c>
      <c r="I18" s="42" t="str">
        <f t="shared" si="13"/>
        <v>0</v>
      </c>
      <c r="J18" s="51">
        <f t="shared" si="3"/>
        <v>21.887916666666669</v>
      </c>
      <c r="K18" s="42" t="str">
        <f t="shared" si="14"/>
        <v>0</v>
      </c>
      <c r="L18" s="51">
        <f t="shared" si="4"/>
        <v>141.39953271028037</v>
      </c>
      <c r="M18" s="55" t="str">
        <f t="shared" si="15"/>
        <v>0</v>
      </c>
      <c r="N18" s="58">
        <f t="shared" si="5"/>
        <v>19.633333333333333</v>
      </c>
      <c r="O18" s="59">
        <v>120</v>
      </c>
      <c r="Q18" s="53" t="str">
        <f t="shared" si="16"/>
        <v>1</v>
      </c>
      <c r="R18" s="53">
        <f t="shared" si="6"/>
        <v>1</v>
      </c>
      <c r="S18" s="53" t="str">
        <f t="shared" si="17"/>
        <v>0</v>
      </c>
      <c r="T18" s="53">
        <f t="shared" si="7"/>
        <v>0</v>
      </c>
      <c r="U18" s="53" t="str">
        <f t="shared" si="18"/>
        <v>0</v>
      </c>
      <c r="V18" s="53">
        <f t="shared" si="8"/>
        <v>0</v>
      </c>
      <c r="W18" s="53" t="str">
        <f t="shared" si="19"/>
        <v>0</v>
      </c>
      <c r="X18" s="53">
        <f t="shared" si="9"/>
        <v>0</v>
      </c>
      <c r="Y18" s="53" t="str">
        <f t="shared" si="20"/>
        <v>0</v>
      </c>
      <c r="Z18" s="53">
        <f t="shared" si="10"/>
        <v>0</v>
      </c>
      <c r="AA18" s="34"/>
      <c r="AB18" s="179"/>
      <c r="AC18" s="180"/>
      <c r="AD18" s="180"/>
      <c r="AE18" s="180"/>
      <c r="AF18" s="180"/>
      <c r="AG18" s="180"/>
      <c r="AH18" s="180"/>
      <c r="AI18" s="180"/>
      <c r="AJ18" s="180"/>
      <c r="AK18" s="180"/>
      <c r="AL18" s="181"/>
      <c r="AM18" s="34"/>
    </row>
    <row r="19" spans="1:39" ht="15.75" thickBot="1">
      <c r="A19" s="54">
        <f>'CALC. O3'!A19</f>
        <v>44172</v>
      </c>
      <c r="B19" s="56">
        <f>Parâmetros!J8</f>
        <v>27</v>
      </c>
      <c r="C19" s="87">
        <f>AVERAGE(B157:B180)</f>
        <v>21.958333333333332</v>
      </c>
      <c r="D19" s="91">
        <f t="shared" si="0"/>
        <v>17.566666666666666</v>
      </c>
      <c r="E19" s="42" t="str">
        <f t="shared" si="11"/>
        <v>1</v>
      </c>
      <c r="F19" s="51">
        <f t="shared" si="1"/>
        <v>19.127499999999998</v>
      </c>
      <c r="G19" s="42" t="str">
        <f t="shared" si="12"/>
        <v>0</v>
      </c>
      <c r="H19" s="51">
        <f t="shared" si="2"/>
        <v>20.127499999999991</v>
      </c>
      <c r="I19" s="42" t="str">
        <f t="shared" si="13"/>
        <v>0</v>
      </c>
      <c r="J19" s="51">
        <f t="shared" si="3"/>
        <v>19.847083333333345</v>
      </c>
      <c r="K19" s="42" t="str">
        <f t="shared" si="14"/>
        <v>0</v>
      </c>
      <c r="L19" s="51">
        <f t="shared" si="4"/>
        <v>140.71662216288385</v>
      </c>
      <c r="M19" s="55" t="str">
        <f t="shared" si="15"/>
        <v>0</v>
      </c>
      <c r="N19" s="58">
        <f t="shared" si="5"/>
        <v>17.566666666666666</v>
      </c>
      <c r="O19" s="59">
        <v>120</v>
      </c>
      <c r="Q19" s="53" t="str">
        <f t="shared" si="16"/>
        <v>1</v>
      </c>
      <c r="R19" s="53">
        <f t="shared" si="6"/>
        <v>1</v>
      </c>
      <c r="S19" s="53" t="str">
        <f t="shared" si="17"/>
        <v>0</v>
      </c>
      <c r="T19" s="53">
        <f t="shared" si="7"/>
        <v>0</v>
      </c>
      <c r="U19" s="53" t="str">
        <f t="shared" si="18"/>
        <v>0</v>
      </c>
      <c r="V19" s="53">
        <f t="shared" si="8"/>
        <v>0</v>
      </c>
      <c r="W19" s="53" t="str">
        <f t="shared" si="19"/>
        <v>0</v>
      </c>
      <c r="X19" s="53">
        <f t="shared" si="9"/>
        <v>0</v>
      </c>
      <c r="Y19" s="53" t="str">
        <f t="shared" si="20"/>
        <v>0</v>
      </c>
      <c r="Z19" s="53">
        <f t="shared" si="10"/>
        <v>0</v>
      </c>
      <c r="AA19" s="34"/>
      <c r="AB19" s="18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4"/>
      <c r="AM19" s="34"/>
    </row>
    <row r="20" spans="1:39" ht="15.75" thickBot="1">
      <c r="A20" s="54">
        <f>'CALC. O3'!A20</f>
        <v>44173</v>
      </c>
      <c r="B20" s="56">
        <f>Parâmetros!J9</f>
        <v>25</v>
      </c>
      <c r="C20" s="87">
        <f>AVERAGE(B181:B204)</f>
        <v>25.083333333333332</v>
      </c>
      <c r="D20" s="91">
        <f t="shared" si="0"/>
        <v>20.066666666666663</v>
      </c>
      <c r="E20" s="42" t="str">
        <f t="shared" si="11"/>
        <v>1</v>
      </c>
      <c r="F20" s="51">
        <f t="shared" si="1"/>
        <v>21.564999999999998</v>
      </c>
      <c r="G20" s="42" t="str">
        <f t="shared" si="12"/>
        <v>0</v>
      </c>
      <c r="H20" s="51">
        <f t="shared" si="2"/>
        <v>22.564999999999991</v>
      </c>
      <c r="I20" s="42" t="str">
        <f t="shared" si="13"/>
        <v>0</v>
      </c>
      <c r="J20" s="51">
        <f t="shared" si="3"/>
        <v>22.31583333333333</v>
      </c>
      <c r="K20" s="42" t="str">
        <f t="shared" si="14"/>
        <v>0</v>
      </c>
      <c r="L20" s="51">
        <f t="shared" si="4"/>
        <v>141.54272363150869</v>
      </c>
      <c r="M20" s="55" t="str">
        <f t="shared" si="15"/>
        <v>0</v>
      </c>
      <c r="N20" s="58">
        <f t="shared" si="5"/>
        <v>20.066666666666663</v>
      </c>
      <c r="O20" s="59">
        <v>120</v>
      </c>
      <c r="Q20" s="53" t="str">
        <f t="shared" si="16"/>
        <v>1</v>
      </c>
      <c r="R20" s="53">
        <f t="shared" si="6"/>
        <v>1</v>
      </c>
      <c r="S20" s="53" t="str">
        <f t="shared" si="17"/>
        <v>0</v>
      </c>
      <c r="T20" s="53">
        <f t="shared" si="7"/>
        <v>0</v>
      </c>
      <c r="U20" s="53" t="str">
        <f t="shared" si="18"/>
        <v>0</v>
      </c>
      <c r="V20" s="53">
        <f t="shared" si="8"/>
        <v>0</v>
      </c>
      <c r="W20" s="53" t="str">
        <f t="shared" si="19"/>
        <v>0</v>
      </c>
      <c r="X20" s="53">
        <f t="shared" si="9"/>
        <v>0</v>
      </c>
      <c r="Y20" s="53" t="str">
        <f t="shared" si="20"/>
        <v>0</v>
      </c>
      <c r="Z20" s="53">
        <f t="shared" si="10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44174</v>
      </c>
      <c r="B21" s="56">
        <f>Parâmetros!J10</f>
        <v>33</v>
      </c>
      <c r="C21" s="87">
        <f>AVERAGE(B205:B228)</f>
        <v>25</v>
      </c>
      <c r="D21" s="91">
        <f t="shared" si="0"/>
        <v>20</v>
      </c>
      <c r="E21" s="42" t="str">
        <f t="shared" si="11"/>
        <v>1</v>
      </c>
      <c r="F21" s="51">
        <f t="shared" si="1"/>
        <v>21.5</v>
      </c>
      <c r="G21" s="42" t="str">
        <f t="shared" si="12"/>
        <v>0</v>
      </c>
      <c r="H21" s="51">
        <f t="shared" si="2"/>
        <v>22.5</v>
      </c>
      <c r="I21" s="42" t="str">
        <f t="shared" si="13"/>
        <v>0</v>
      </c>
      <c r="J21" s="51">
        <f t="shared" si="3"/>
        <v>22.25</v>
      </c>
      <c r="K21" s="42" t="str">
        <f t="shared" si="14"/>
        <v>0</v>
      </c>
      <c r="L21" s="51">
        <f t="shared" si="4"/>
        <v>141.52069425901203</v>
      </c>
      <c r="M21" s="55" t="str">
        <f t="shared" si="15"/>
        <v>0</v>
      </c>
      <c r="N21" s="58">
        <f t="shared" si="5"/>
        <v>20</v>
      </c>
      <c r="O21" s="59">
        <v>120</v>
      </c>
      <c r="Q21" s="53" t="str">
        <f t="shared" si="16"/>
        <v>1</v>
      </c>
      <c r="R21" s="53">
        <f t="shared" si="6"/>
        <v>1</v>
      </c>
      <c r="S21" s="53" t="str">
        <f t="shared" si="17"/>
        <v>0</v>
      </c>
      <c r="T21" s="53">
        <f t="shared" si="7"/>
        <v>0</v>
      </c>
      <c r="U21" s="53" t="str">
        <f t="shared" si="18"/>
        <v>0</v>
      </c>
      <c r="V21" s="53">
        <f t="shared" si="8"/>
        <v>0</v>
      </c>
      <c r="W21" s="53" t="str">
        <f t="shared" si="19"/>
        <v>0</v>
      </c>
      <c r="X21" s="53">
        <f t="shared" si="9"/>
        <v>0</v>
      </c>
      <c r="Y21" s="53" t="str">
        <f t="shared" si="20"/>
        <v>0</v>
      </c>
      <c r="Z21" s="53">
        <f t="shared" si="10"/>
        <v>0</v>
      </c>
      <c r="AA21" s="34"/>
      <c r="AB21" s="185" t="s">
        <v>80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7"/>
      <c r="AM21" s="34"/>
    </row>
    <row r="22" spans="1:39">
      <c r="A22" s="54">
        <f>'CALC. O3'!A22</f>
        <v>44175</v>
      </c>
      <c r="B22" s="56">
        <f>Parâmetros!J11</f>
        <v>31</v>
      </c>
      <c r="C22" s="87">
        <f>AVERAGE(B229:B252)</f>
        <v>19.208333333333332</v>
      </c>
      <c r="D22" s="91">
        <f t="shared" si="0"/>
        <v>15.366666666666667</v>
      </c>
      <c r="E22" s="42" t="str">
        <f t="shared" si="11"/>
        <v>1</v>
      </c>
      <c r="F22" s="51">
        <f t="shared" si="1"/>
        <v>16.982499999999998</v>
      </c>
      <c r="G22" s="42" t="str">
        <f t="shared" si="12"/>
        <v>0</v>
      </c>
      <c r="H22" s="51">
        <f t="shared" si="2"/>
        <v>17.982499999999995</v>
      </c>
      <c r="I22" s="42" t="str">
        <f t="shared" si="13"/>
        <v>0</v>
      </c>
      <c r="J22" s="51">
        <f t="shared" si="3"/>
        <v>17.674583333333331</v>
      </c>
      <c r="K22" s="42" t="str">
        <f t="shared" si="14"/>
        <v>0</v>
      </c>
      <c r="L22" s="51">
        <f t="shared" si="4"/>
        <v>139.98965287049398</v>
      </c>
      <c r="M22" s="55" t="str">
        <f t="shared" si="15"/>
        <v>0</v>
      </c>
      <c r="N22" s="58">
        <f t="shared" si="5"/>
        <v>15.366666666666667</v>
      </c>
      <c r="O22" s="59">
        <v>120</v>
      </c>
      <c r="Q22" s="53" t="str">
        <f t="shared" si="16"/>
        <v>1</v>
      </c>
      <c r="R22" s="53">
        <f t="shared" si="6"/>
        <v>1</v>
      </c>
      <c r="S22" s="53" t="str">
        <f t="shared" si="17"/>
        <v>0</v>
      </c>
      <c r="T22" s="53">
        <f t="shared" si="7"/>
        <v>0</v>
      </c>
      <c r="U22" s="53" t="str">
        <f t="shared" si="18"/>
        <v>0</v>
      </c>
      <c r="V22" s="53">
        <f t="shared" si="8"/>
        <v>0</v>
      </c>
      <c r="W22" s="53" t="str">
        <f t="shared" si="19"/>
        <v>0</v>
      </c>
      <c r="X22" s="53">
        <f t="shared" si="9"/>
        <v>0</v>
      </c>
      <c r="Y22" s="53" t="str">
        <f t="shared" si="20"/>
        <v>0</v>
      </c>
      <c r="Z22" s="53">
        <f t="shared" si="10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44176</v>
      </c>
      <c r="B23" s="56">
        <f>Parâmetros!J12</f>
        <v>25</v>
      </c>
      <c r="C23" s="87">
        <f>AVERAGE(B253:B276)</f>
        <v>23.291666666666668</v>
      </c>
      <c r="D23" s="91">
        <f t="shared" si="0"/>
        <v>18.633333333333336</v>
      </c>
      <c r="E23" s="42" t="str">
        <f t="shared" si="11"/>
        <v>1</v>
      </c>
      <c r="F23" s="51">
        <f t="shared" si="1"/>
        <v>20.1675</v>
      </c>
      <c r="G23" s="42" t="str">
        <f t="shared" si="12"/>
        <v>0</v>
      </c>
      <c r="H23" s="51">
        <f t="shared" si="2"/>
        <v>21.167499999999997</v>
      </c>
      <c r="I23" s="42" t="str">
        <f t="shared" si="13"/>
        <v>0</v>
      </c>
      <c r="J23" s="51">
        <f t="shared" si="3"/>
        <v>20.900416666666672</v>
      </c>
      <c r="K23" s="42" t="str">
        <f t="shared" si="14"/>
        <v>0</v>
      </c>
      <c r="L23" s="51">
        <f t="shared" si="4"/>
        <v>141.06909212283043</v>
      </c>
      <c r="M23" s="55" t="str">
        <f t="shared" si="15"/>
        <v>0</v>
      </c>
      <c r="N23" s="58">
        <f t="shared" si="5"/>
        <v>18.633333333333336</v>
      </c>
      <c r="O23" s="59">
        <v>120</v>
      </c>
      <c r="Q23" s="53" t="str">
        <f t="shared" si="16"/>
        <v>1</v>
      </c>
      <c r="R23" s="53">
        <f t="shared" si="6"/>
        <v>1</v>
      </c>
      <c r="S23" s="53" t="str">
        <f t="shared" si="17"/>
        <v>0</v>
      </c>
      <c r="T23" s="53">
        <f t="shared" si="7"/>
        <v>0</v>
      </c>
      <c r="U23" s="53" t="str">
        <f t="shared" si="18"/>
        <v>0</v>
      </c>
      <c r="V23" s="53">
        <f t="shared" si="8"/>
        <v>0</v>
      </c>
      <c r="W23" s="53" t="str">
        <f t="shared" si="19"/>
        <v>0</v>
      </c>
      <c r="X23" s="53">
        <f t="shared" si="9"/>
        <v>0</v>
      </c>
      <c r="Y23" s="53" t="str">
        <f t="shared" si="20"/>
        <v>0</v>
      </c>
      <c r="Z23" s="53">
        <f t="shared" si="10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44177</v>
      </c>
      <c r="B24" s="56">
        <f>Parâmetros!J13</f>
        <v>30</v>
      </c>
      <c r="C24" s="87">
        <f>AVERAGE(B277:B300)</f>
        <v>24.125</v>
      </c>
      <c r="D24" s="91">
        <f t="shared" si="0"/>
        <v>19.3</v>
      </c>
      <c r="E24" s="42" t="str">
        <f t="shared" si="11"/>
        <v>1</v>
      </c>
      <c r="F24" s="51">
        <f t="shared" si="1"/>
        <v>20.817500000000003</v>
      </c>
      <c r="G24" s="42" t="str">
        <f t="shared" si="12"/>
        <v>0</v>
      </c>
      <c r="H24" s="51">
        <f t="shared" si="2"/>
        <v>21.817499999999995</v>
      </c>
      <c r="I24" s="42" t="str">
        <f t="shared" si="13"/>
        <v>0</v>
      </c>
      <c r="J24" s="51">
        <f t="shared" si="3"/>
        <v>21.558750000000003</v>
      </c>
      <c r="K24" s="42" t="str">
        <f t="shared" si="14"/>
        <v>0</v>
      </c>
      <c r="L24" s="51">
        <f t="shared" si="4"/>
        <v>141.28938584779706</v>
      </c>
      <c r="M24" s="55" t="str">
        <f t="shared" si="15"/>
        <v>0</v>
      </c>
      <c r="N24" s="58">
        <f t="shared" si="5"/>
        <v>19.3</v>
      </c>
      <c r="O24" s="59">
        <v>120</v>
      </c>
      <c r="Q24" s="53" t="str">
        <f t="shared" si="16"/>
        <v>1</v>
      </c>
      <c r="R24" s="53">
        <f t="shared" si="6"/>
        <v>1</v>
      </c>
      <c r="S24" s="53" t="str">
        <f t="shared" si="17"/>
        <v>0</v>
      </c>
      <c r="T24" s="53">
        <f t="shared" si="7"/>
        <v>0</v>
      </c>
      <c r="U24" s="53" t="str">
        <f t="shared" si="18"/>
        <v>0</v>
      </c>
      <c r="V24" s="53">
        <f t="shared" si="8"/>
        <v>0</v>
      </c>
      <c r="W24" s="53" t="str">
        <f t="shared" si="19"/>
        <v>0</v>
      </c>
      <c r="X24" s="53">
        <f t="shared" si="9"/>
        <v>0</v>
      </c>
      <c r="Y24" s="53" t="str">
        <f t="shared" si="20"/>
        <v>0</v>
      </c>
      <c r="Z24" s="53">
        <f t="shared" si="10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44178</v>
      </c>
      <c r="B25" s="56">
        <f>Parâmetros!J14</f>
        <v>25</v>
      </c>
      <c r="C25" s="87">
        <f>AVERAGE(B301:B324)</f>
        <v>24.125</v>
      </c>
      <c r="D25" s="91">
        <f t="shared" si="0"/>
        <v>19.3</v>
      </c>
      <c r="E25" s="42" t="str">
        <f t="shared" si="11"/>
        <v>1</v>
      </c>
      <c r="F25" s="51">
        <f t="shared" si="1"/>
        <v>20.817500000000003</v>
      </c>
      <c r="G25" s="42" t="str">
        <f t="shared" si="12"/>
        <v>0</v>
      </c>
      <c r="H25" s="51">
        <f t="shared" si="2"/>
        <v>21.817499999999995</v>
      </c>
      <c r="I25" s="42" t="str">
        <f t="shared" si="13"/>
        <v>0</v>
      </c>
      <c r="J25" s="51">
        <f t="shared" si="3"/>
        <v>21.558750000000003</v>
      </c>
      <c r="K25" s="42" t="str">
        <f t="shared" si="14"/>
        <v>0</v>
      </c>
      <c r="L25" s="51">
        <f t="shared" si="4"/>
        <v>141.28938584779706</v>
      </c>
      <c r="M25" s="55" t="str">
        <f t="shared" si="15"/>
        <v>0</v>
      </c>
      <c r="N25" s="58">
        <f t="shared" si="5"/>
        <v>19.3</v>
      </c>
      <c r="O25" s="59">
        <v>120</v>
      </c>
      <c r="Q25" s="53" t="str">
        <f t="shared" si="16"/>
        <v>1</v>
      </c>
      <c r="R25" s="53">
        <f t="shared" si="6"/>
        <v>1</v>
      </c>
      <c r="S25" s="53" t="str">
        <f t="shared" si="17"/>
        <v>0</v>
      </c>
      <c r="T25" s="53">
        <f t="shared" si="7"/>
        <v>0</v>
      </c>
      <c r="U25" s="53" t="str">
        <f t="shared" si="18"/>
        <v>0</v>
      </c>
      <c r="V25" s="53">
        <f t="shared" si="8"/>
        <v>0</v>
      </c>
      <c r="W25" s="53" t="str">
        <f t="shared" si="19"/>
        <v>0</v>
      </c>
      <c r="X25" s="53">
        <f t="shared" si="9"/>
        <v>0</v>
      </c>
      <c r="Y25" s="53" t="str">
        <f t="shared" si="20"/>
        <v>0</v>
      </c>
      <c r="Z25" s="53">
        <f t="shared" si="10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44179</v>
      </c>
      <c r="B26" s="56">
        <f>Parâmetros!J15</f>
        <v>29</v>
      </c>
      <c r="C26" s="87">
        <f>AVERAGE(B325:B348)</f>
        <v>24</v>
      </c>
      <c r="D26" s="91">
        <f t="shared" si="0"/>
        <v>19.2</v>
      </c>
      <c r="E26" s="42" t="str">
        <f t="shared" si="11"/>
        <v>1</v>
      </c>
      <c r="F26" s="51">
        <f t="shared" si="1"/>
        <v>20.72</v>
      </c>
      <c r="G26" s="42" t="str">
        <f t="shared" si="12"/>
        <v>0</v>
      </c>
      <c r="H26" s="51">
        <f t="shared" si="2"/>
        <v>21.72</v>
      </c>
      <c r="I26" s="42" t="str">
        <f t="shared" si="13"/>
        <v>0</v>
      </c>
      <c r="J26" s="51">
        <f t="shared" si="3"/>
        <v>21.459999999999994</v>
      </c>
      <c r="K26" s="42" t="str">
        <f t="shared" si="14"/>
        <v>0</v>
      </c>
      <c r="L26" s="51">
        <f t="shared" si="4"/>
        <v>141.25634178905207</v>
      </c>
      <c r="M26" s="55" t="str">
        <f t="shared" si="15"/>
        <v>0</v>
      </c>
      <c r="N26" s="58">
        <f t="shared" si="5"/>
        <v>19.2</v>
      </c>
      <c r="O26" s="59">
        <v>120</v>
      </c>
      <c r="Q26" s="53" t="str">
        <f t="shared" si="16"/>
        <v>1</v>
      </c>
      <c r="R26" s="53">
        <f t="shared" si="6"/>
        <v>1</v>
      </c>
      <c r="S26" s="53" t="str">
        <f t="shared" si="17"/>
        <v>0</v>
      </c>
      <c r="T26" s="53">
        <f t="shared" si="7"/>
        <v>0</v>
      </c>
      <c r="U26" s="53" t="str">
        <f t="shared" si="18"/>
        <v>0</v>
      </c>
      <c r="V26" s="53">
        <f t="shared" si="8"/>
        <v>0</v>
      </c>
      <c r="W26" s="53" t="str">
        <f t="shared" si="19"/>
        <v>0</v>
      </c>
      <c r="X26" s="53">
        <f t="shared" si="9"/>
        <v>0</v>
      </c>
      <c r="Y26" s="53" t="str">
        <f t="shared" si="20"/>
        <v>0</v>
      </c>
      <c r="Z26" s="53">
        <f t="shared" si="10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44180</v>
      </c>
      <c r="B27" s="56">
        <f>Parâmetros!J16</f>
        <v>30</v>
      </c>
      <c r="C27" s="87">
        <f>AVERAGE(B349:B372)</f>
        <v>19.791666666666668</v>
      </c>
      <c r="D27" s="91">
        <f t="shared" si="0"/>
        <v>15.833333333333336</v>
      </c>
      <c r="E27" s="42" t="str">
        <f t="shared" si="11"/>
        <v>1</v>
      </c>
      <c r="F27" s="51">
        <f t="shared" si="1"/>
        <v>17.4375</v>
      </c>
      <c r="G27" s="42" t="str">
        <f t="shared" si="12"/>
        <v>0</v>
      </c>
      <c r="H27" s="51">
        <f t="shared" si="2"/>
        <v>18.437500000000007</v>
      </c>
      <c r="I27" s="42" t="str">
        <f t="shared" si="13"/>
        <v>0</v>
      </c>
      <c r="J27" s="51">
        <f t="shared" si="3"/>
        <v>18.135416666666657</v>
      </c>
      <c r="K27" s="42" t="str">
        <f t="shared" si="14"/>
        <v>0</v>
      </c>
      <c r="L27" s="51">
        <f t="shared" si="4"/>
        <v>140.14385847797061</v>
      </c>
      <c r="M27" s="55" t="str">
        <f t="shared" si="15"/>
        <v>0</v>
      </c>
      <c r="N27" s="58">
        <f t="shared" si="5"/>
        <v>15.833333333333336</v>
      </c>
      <c r="O27" s="59">
        <v>120</v>
      </c>
      <c r="Q27" s="53" t="str">
        <f t="shared" si="16"/>
        <v>1</v>
      </c>
      <c r="R27" s="53">
        <f t="shared" si="6"/>
        <v>1</v>
      </c>
      <c r="S27" s="53" t="str">
        <f t="shared" si="17"/>
        <v>0</v>
      </c>
      <c r="T27" s="53">
        <f t="shared" si="7"/>
        <v>0</v>
      </c>
      <c r="U27" s="53" t="str">
        <f t="shared" si="18"/>
        <v>0</v>
      </c>
      <c r="V27" s="53">
        <f t="shared" si="8"/>
        <v>0</v>
      </c>
      <c r="W27" s="53" t="str">
        <f t="shared" si="19"/>
        <v>0</v>
      </c>
      <c r="X27" s="53">
        <f t="shared" si="9"/>
        <v>0</v>
      </c>
      <c r="Y27" s="53" t="str">
        <f t="shared" si="20"/>
        <v>0</v>
      </c>
      <c r="Z27" s="53">
        <f t="shared" si="10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44181</v>
      </c>
      <c r="B28" s="56">
        <f>Parâmetros!J17</f>
        <v>29</v>
      </c>
      <c r="C28" s="87">
        <f>AVERAGE(B373:B396)</f>
        <v>20.583333333333332</v>
      </c>
      <c r="D28" s="91">
        <f t="shared" si="0"/>
        <v>16.466666666666665</v>
      </c>
      <c r="E28" s="42" t="str">
        <f t="shared" si="11"/>
        <v>1</v>
      </c>
      <c r="F28" s="51">
        <f t="shared" si="1"/>
        <v>18.055</v>
      </c>
      <c r="G28" s="42" t="str">
        <f t="shared" si="12"/>
        <v>0</v>
      </c>
      <c r="H28" s="51">
        <f t="shared" si="2"/>
        <v>19.055</v>
      </c>
      <c r="I28" s="42" t="str">
        <f t="shared" si="13"/>
        <v>0</v>
      </c>
      <c r="J28" s="51">
        <f t="shared" si="3"/>
        <v>18.760833333333352</v>
      </c>
      <c r="K28" s="42" t="str">
        <f t="shared" si="14"/>
        <v>0</v>
      </c>
      <c r="L28" s="51">
        <f t="shared" si="4"/>
        <v>140.35313751668892</v>
      </c>
      <c r="M28" s="55" t="str">
        <f t="shared" si="15"/>
        <v>0</v>
      </c>
      <c r="N28" s="58">
        <f t="shared" si="5"/>
        <v>16.466666666666665</v>
      </c>
      <c r="O28" s="59">
        <v>120</v>
      </c>
      <c r="Q28" s="53" t="str">
        <f t="shared" si="16"/>
        <v>1</v>
      </c>
      <c r="R28" s="53">
        <f t="shared" si="6"/>
        <v>1</v>
      </c>
      <c r="S28" s="53" t="str">
        <f t="shared" si="17"/>
        <v>0</v>
      </c>
      <c r="T28" s="53">
        <f t="shared" si="7"/>
        <v>0</v>
      </c>
      <c r="U28" s="53" t="str">
        <f t="shared" si="18"/>
        <v>0</v>
      </c>
      <c r="V28" s="53">
        <f t="shared" si="8"/>
        <v>0</v>
      </c>
      <c r="W28" s="53" t="str">
        <f t="shared" si="19"/>
        <v>0</v>
      </c>
      <c r="X28" s="53">
        <f t="shared" si="9"/>
        <v>0</v>
      </c>
      <c r="Y28" s="53" t="str">
        <f t="shared" si="20"/>
        <v>0</v>
      </c>
      <c r="Z28" s="53">
        <f t="shared" si="10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44182</v>
      </c>
      <c r="B29" s="56">
        <f>Parâmetros!J18</f>
        <v>28</v>
      </c>
      <c r="C29" s="87">
        <f>AVERAGE(B397:B420)</f>
        <v>25.125</v>
      </c>
      <c r="D29" s="91">
        <f t="shared" si="0"/>
        <v>20.099999999999998</v>
      </c>
      <c r="E29" s="42" t="str">
        <f t="shared" si="11"/>
        <v>1</v>
      </c>
      <c r="F29" s="51">
        <f t="shared" si="1"/>
        <v>21.5975</v>
      </c>
      <c r="G29" s="42" t="str">
        <f t="shared" si="12"/>
        <v>0</v>
      </c>
      <c r="H29" s="51">
        <f t="shared" si="2"/>
        <v>22.597499999999997</v>
      </c>
      <c r="I29" s="42" t="str">
        <f t="shared" si="13"/>
        <v>0</v>
      </c>
      <c r="J29" s="51">
        <f t="shared" si="3"/>
        <v>22.348749999999995</v>
      </c>
      <c r="K29" s="42" t="str">
        <f t="shared" si="14"/>
        <v>0</v>
      </c>
      <c r="L29" s="51">
        <f t="shared" si="4"/>
        <v>141.553738317757</v>
      </c>
      <c r="M29" s="55" t="str">
        <f t="shared" si="15"/>
        <v>0</v>
      </c>
      <c r="N29" s="58">
        <f t="shared" si="5"/>
        <v>20.099999999999998</v>
      </c>
      <c r="O29" s="59">
        <v>120</v>
      </c>
      <c r="Q29" s="53" t="str">
        <f t="shared" si="16"/>
        <v>1</v>
      </c>
      <c r="R29" s="53">
        <f t="shared" si="6"/>
        <v>1</v>
      </c>
      <c r="S29" s="53" t="str">
        <f t="shared" si="17"/>
        <v>0</v>
      </c>
      <c r="T29" s="53">
        <f t="shared" si="7"/>
        <v>0</v>
      </c>
      <c r="U29" s="53" t="str">
        <f t="shared" si="18"/>
        <v>0</v>
      </c>
      <c r="V29" s="53">
        <f t="shared" si="8"/>
        <v>0</v>
      </c>
      <c r="W29" s="53" t="str">
        <f t="shared" si="19"/>
        <v>0</v>
      </c>
      <c r="X29" s="53">
        <f t="shared" si="9"/>
        <v>0</v>
      </c>
      <c r="Y29" s="53" t="str">
        <f t="shared" si="20"/>
        <v>0</v>
      </c>
      <c r="Z29" s="53">
        <f t="shared" si="10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44183</v>
      </c>
      <c r="B30" s="56">
        <f>Parâmetros!J19</f>
        <v>32</v>
      </c>
      <c r="C30" s="87">
        <f>AVERAGE(B421:B444)</f>
        <v>27</v>
      </c>
      <c r="D30" s="91">
        <f t="shared" si="0"/>
        <v>21.6</v>
      </c>
      <c r="E30" s="42" t="str">
        <f t="shared" si="11"/>
        <v>1</v>
      </c>
      <c r="F30" s="51">
        <f t="shared" si="1"/>
        <v>23.06</v>
      </c>
      <c r="G30" s="42" t="str">
        <f t="shared" si="12"/>
        <v>0</v>
      </c>
      <c r="H30" s="51">
        <f t="shared" si="2"/>
        <v>24.060000000000002</v>
      </c>
      <c r="I30" s="42" t="str">
        <f t="shared" si="13"/>
        <v>0</v>
      </c>
      <c r="J30" s="51">
        <f t="shared" si="3"/>
        <v>23.83</v>
      </c>
      <c r="K30" s="42" t="str">
        <f t="shared" si="14"/>
        <v>0</v>
      </c>
      <c r="L30" s="51">
        <f t="shared" si="4"/>
        <v>142.04939919893189</v>
      </c>
      <c r="M30" s="55" t="str">
        <f t="shared" si="15"/>
        <v>0</v>
      </c>
      <c r="N30" s="58">
        <f t="shared" si="5"/>
        <v>21.6</v>
      </c>
      <c r="O30" s="59">
        <v>120</v>
      </c>
      <c r="Q30" s="53" t="str">
        <f t="shared" si="16"/>
        <v>1</v>
      </c>
      <c r="R30" s="53">
        <f t="shared" si="6"/>
        <v>1</v>
      </c>
      <c r="S30" s="53" t="str">
        <f t="shared" si="17"/>
        <v>0</v>
      </c>
      <c r="T30" s="53">
        <f t="shared" si="7"/>
        <v>0</v>
      </c>
      <c r="U30" s="53" t="str">
        <f t="shared" si="18"/>
        <v>0</v>
      </c>
      <c r="V30" s="53">
        <f t="shared" si="8"/>
        <v>0</v>
      </c>
      <c r="W30" s="53" t="str">
        <f t="shared" si="19"/>
        <v>0</v>
      </c>
      <c r="X30" s="53">
        <f t="shared" si="9"/>
        <v>0</v>
      </c>
      <c r="Y30" s="53" t="str">
        <f t="shared" si="20"/>
        <v>0</v>
      </c>
      <c r="Z30" s="53">
        <f t="shared" si="10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44184</v>
      </c>
      <c r="B31" s="56">
        <f>Parâmetros!J20</f>
        <v>32</v>
      </c>
      <c r="C31" s="87">
        <f>AVERAGE(B445:B468)</f>
        <v>24.541666666666668</v>
      </c>
      <c r="D31" s="91">
        <f t="shared" si="0"/>
        <v>19.633333333333333</v>
      </c>
      <c r="E31" s="42" t="str">
        <f t="shared" si="11"/>
        <v>1</v>
      </c>
      <c r="F31" s="51">
        <f t="shared" si="1"/>
        <v>21.142500000000002</v>
      </c>
      <c r="G31" s="42" t="str">
        <f t="shared" si="12"/>
        <v>0</v>
      </c>
      <c r="H31" s="51">
        <f t="shared" si="2"/>
        <v>22.142500000000005</v>
      </c>
      <c r="I31" s="42" t="str">
        <f t="shared" si="13"/>
        <v>0</v>
      </c>
      <c r="J31" s="51">
        <f t="shared" si="3"/>
        <v>21.887916666666669</v>
      </c>
      <c r="K31" s="42" t="str">
        <f t="shared" si="14"/>
        <v>0</v>
      </c>
      <c r="L31" s="51">
        <f t="shared" si="4"/>
        <v>141.39953271028037</v>
      </c>
      <c r="M31" s="55" t="str">
        <f t="shared" si="15"/>
        <v>0</v>
      </c>
      <c r="N31" s="58">
        <f t="shared" si="5"/>
        <v>19.633333333333333</v>
      </c>
      <c r="O31" s="59">
        <v>120</v>
      </c>
      <c r="Q31" s="53" t="str">
        <f t="shared" si="16"/>
        <v>1</v>
      </c>
      <c r="R31" s="53">
        <f t="shared" si="6"/>
        <v>1</v>
      </c>
      <c r="S31" s="53" t="str">
        <f t="shared" si="17"/>
        <v>0</v>
      </c>
      <c r="T31" s="53">
        <f t="shared" si="7"/>
        <v>0</v>
      </c>
      <c r="U31" s="53" t="str">
        <f t="shared" si="18"/>
        <v>0</v>
      </c>
      <c r="V31" s="53">
        <f t="shared" si="8"/>
        <v>0</v>
      </c>
      <c r="W31" s="53" t="str">
        <f t="shared" si="19"/>
        <v>0</v>
      </c>
      <c r="X31" s="53">
        <f t="shared" si="9"/>
        <v>0</v>
      </c>
      <c r="Y31" s="53" t="str">
        <f t="shared" si="20"/>
        <v>0</v>
      </c>
      <c r="Z31" s="53">
        <f t="shared" si="10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44185</v>
      </c>
      <c r="B32" s="56">
        <f>Parâmetros!J21</f>
        <v>29</v>
      </c>
      <c r="C32" s="87">
        <f>AVERAGE(B469:B492)</f>
        <v>24.291666666666668</v>
      </c>
      <c r="D32" s="91">
        <f t="shared" si="0"/>
        <v>19.433333333333334</v>
      </c>
      <c r="E32" s="42" t="str">
        <f t="shared" si="11"/>
        <v>1</v>
      </c>
      <c r="F32" s="51">
        <f t="shared" si="1"/>
        <v>20.947500000000002</v>
      </c>
      <c r="G32" s="42" t="str">
        <f t="shared" si="12"/>
        <v>0</v>
      </c>
      <c r="H32" s="51">
        <f t="shared" si="2"/>
        <v>21.947499999999998</v>
      </c>
      <c r="I32" s="42" t="str">
        <f t="shared" si="13"/>
        <v>0</v>
      </c>
      <c r="J32" s="51">
        <f t="shared" si="3"/>
        <v>21.690416666666664</v>
      </c>
      <c r="K32" s="42" t="str">
        <f t="shared" si="14"/>
        <v>0</v>
      </c>
      <c r="L32" s="51">
        <f t="shared" si="4"/>
        <v>141.33344459279039</v>
      </c>
      <c r="M32" s="55" t="str">
        <f t="shared" si="15"/>
        <v>0</v>
      </c>
      <c r="N32" s="58">
        <f t="shared" si="5"/>
        <v>19.433333333333334</v>
      </c>
      <c r="O32" s="59">
        <v>120</v>
      </c>
      <c r="Q32" s="53" t="str">
        <f t="shared" si="16"/>
        <v>1</v>
      </c>
      <c r="R32" s="53">
        <f t="shared" si="6"/>
        <v>1</v>
      </c>
      <c r="S32" s="53" t="str">
        <f t="shared" si="17"/>
        <v>0</v>
      </c>
      <c r="T32" s="53">
        <f t="shared" si="7"/>
        <v>0</v>
      </c>
      <c r="U32" s="53" t="str">
        <f t="shared" si="18"/>
        <v>0</v>
      </c>
      <c r="V32" s="53">
        <f t="shared" si="8"/>
        <v>0</v>
      </c>
      <c r="W32" s="53" t="str">
        <f t="shared" si="19"/>
        <v>0</v>
      </c>
      <c r="X32" s="53">
        <f t="shared" si="9"/>
        <v>0</v>
      </c>
      <c r="Y32" s="53" t="str">
        <f t="shared" si="20"/>
        <v>0</v>
      </c>
      <c r="Z32" s="53">
        <f t="shared" si="10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44186</v>
      </c>
      <c r="B33" s="56">
        <f>Parâmetros!J22</f>
        <v>34</v>
      </c>
      <c r="C33" s="87">
        <f>AVERAGE(B493:B516)</f>
        <v>26.791666666666668</v>
      </c>
      <c r="D33" s="91">
        <f t="shared" si="0"/>
        <v>21.433333333333337</v>
      </c>
      <c r="E33" s="42" t="str">
        <f t="shared" si="11"/>
        <v>1</v>
      </c>
      <c r="F33" s="51">
        <f t="shared" si="1"/>
        <v>22.897500000000001</v>
      </c>
      <c r="G33" s="42" t="str">
        <f t="shared" si="12"/>
        <v>0</v>
      </c>
      <c r="H33" s="51">
        <f t="shared" si="2"/>
        <v>23.897500000000001</v>
      </c>
      <c r="I33" s="42" t="str">
        <f t="shared" si="13"/>
        <v>0</v>
      </c>
      <c r="J33" s="51">
        <f t="shared" si="3"/>
        <v>23.665416666666673</v>
      </c>
      <c r="K33" s="42" t="str">
        <f t="shared" si="14"/>
        <v>0</v>
      </c>
      <c r="L33" s="51">
        <f t="shared" si="4"/>
        <v>141.99432576769024</v>
      </c>
      <c r="M33" s="55" t="str">
        <f t="shared" si="15"/>
        <v>0</v>
      </c>
      <c r="N33" s="58">
        <f t="shared" si="5"/>
        <v>21.433333333333337</v>
      </c>
      <c r="O33" s="59">
        <v>120</v>
      </c>
      <c r="Q33" s="53" t="str">
        <f t="shared" si="16"/>
        <v>1</v>
      </c>
      <c r="R33" s="53">
        <f t="shared" si="6"/>
        <v>1</v>
      </c>
      <c r="S33" s="53" t="str">
        <f t="shared" si="17"/>
        <v>0</v>
      </c>
      <c r="T33" s="53">
        <f t="shared" si="7"/>
        <v>0</v>
      </c>
      <c r="U33" s="53" t="str">
        <f t="shared" si="18"/>
        <v>0</v>
      </c>
      <c r="V33" s="53">
        <f t="shared" si="8"/>
        <v>0</v>
      </c>
      <c r="W33" s="53" t="str">
        <f t="shared" si="19"/>
        <v>0</v>
      </c>
      <c r="X33" s="53">
        <f t="shared" si="9"/>
        <v>0</v>
      </c>
      <c r="Y33" s="53" t="str">
        <f t="shared" si="20"/>
        <v>0</v>
      </c>
      <c r="Z33" s="53">
        <f t="shared" si="10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44187</v>
      </c>
      <c r="B34" s="56">
        <f>Parâmetros!J23</f>
        <v>29</v>
      </c>
      <c r="C34" s="87">
        <f>AVERAGE(B517:B540)</f>
        <v>29.458333333333332</v>
      </c>
      <c r="D34" s="91">
        <f t="shared" si="0"/>
        <v>23.566666666666663</v>
      </c>
      <c r="E34" s="42" t="str">
        <f t="shared" si="11"/>
        <v>1</v>
      </c>
      <c r="F34" s="51">
        <f t="shared" si="1"/>
        <v>24.977499999999999</v>
      </c>
      <c r="G34" s="42" t="str">
        <f t="shared" si="12"/>
        <v>0</v>
      </c>
      <c r="H34" s="51">
        <f t="shared" si="2"/>
        <v>25.977499999999999</v>
      </c>
      <c r="I34" s="42" t="str">
        <f t="shared" si="13"/>
        <v>0</v>
      </c>
      <c r="J34" s="51">
        <f t="shared" si="3"/>
        <v>25.772083333333327</v>
      </c>
      <c r="K34" s="42" t="str">
        <f t="shared" si="14"/>
        <v>0</v>
      </c>
      <c r="L34" s="51">
        <f t="shared" si="4"/>
        <v>142.69926568758345</v>
      </c>
      <c r="M34" s="55" t="str">
        <f t="shared" si="15"/>
        <v>0</v>
      </c>
      <c r="N34" s="58">
        <f t="shared" si="5"/>
        <v>23.566666666666663</v>
      </c>
      <c r="O34" s="59">
        <v>120</v>
      </c>
      <c r="Q34" s="53" t="str">
        <f t="shared" si="16"/>
        <v>1</v>
      </c>
      <c r="R34" s="53">
        <f t="shared" si="6"/>
        <v>1</v>
      </c>
      <c r="S34" s="53" t="str">
        <f t="shared" si="17"/>
        <v>0</v>
      </c>
      <c r="T34" s="53">
        <f t="shared" si="7"/>
        <v>0</v>
      </c>
      <c r="U34" s="53" t="str">
        <f t="shared" si="18"/>
        <v>0</v>
      </c>
      <c r="V34" s="53">
        <f t="shared" si="8"/>
        <v>0</v>
      </c>
      <c r="W34" s="53" t="str">
        <f t="shared" si="19"/>
        <v>0</v>
      </c>
      <c r="X34" s="53">
        <f t="shared" si="9"/>
        <v>0</v>
      </c>
      <c r="Y34" s="53" t="str">
        <f t="shared" si="20"/>
        <v>0</v>
      </c>
      <c r="Z34" s="53">
        <f t="shared" si="10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44188</v>
      </c>
      <c r="B35" s="56">
        <f>Parâmetros!J24</f>
        <v>28</v>
      </c>
      <c r="C35" s="87">
        <f>AVERAGE(B541:B564)</f>
        <v>28</v>
      </c>
      <c r="D35" s="91">
        <f t="shared" si="0"/>
        <v>22.400000000000002</v>
      </c>
      <c r="E35" s="42" t="str">
        <f t="shared" si="11"/>
        <v>1</v>
      </c>
      <c r="F35" s="51">
        <f t="shared" si="1"/>
        <v>23.84</v>
      </c>
      <c r="G35" s="42" t="str">
        <f t="shared" si="12"/>
        <v>0</v>
      </c>
      <c r="H35" s="51">
        <f t="shared" si="2"/>
        <v>24.840000000000003</v>
      </c>
      <c r="I35" s="42" t="str">
        <f t="shared" si="13"/>
        <v>0</v>
      </c>
      <c r="J35" s="51">
        <f t="shared" si="3"/>
        <v>24.620000000000005</v>
      </c>
      <c r="K35" s="42" t="str">
        <f t="shared" si="14"/>
        <v>0</v>
      </c>
      <c r="L35" s="51">
        <f t="shared" si="4"/>
        <v>142.31375166889185</v>
      </c>
      <c r="M35" s="55" t="str">
        <f t="shared" si="15"/>
        <v>0</v>
      </c>
      <c r="N35" s="58">
        <f t="shared" si="5"/>
        <v>22.400000000000002</v>
      </c>
      <c r="O35" s="59">
        <v>120</v>
      </c>
      <c r="Q35" s="53" t="str">
        <f t="shared" si="16"/>
        <v>1</v>
      </c>
      <c r="R35" s="53">
        <f t="shared" si="6"/>
        <v>1</v>
      </c>
      <c r="S35" s="53" t="str">
        <f t="shared" si="17"/>
        <v>0</v>
      </c>
      <c r="T35" s="53">
        <f t="shared" si="7"/>
        <v>0</v>
      </c>
      <c r="U35" s="53" t="str">
        <f t="shared" si="18"/>
        <v>0</v>
      </c>
      <c r="V35" s="53">
        <f t="shared" si="8"/>
        <v>0</v>
      </c>
      <c r="W35" s="53" t="str">
        <f t="shared" si="19"/>
        <v>0</v>
      </c>
      <c r="X35" s="53">
        <f t="shared" si="9"/>
        <v>0</v>
      </c>
      <c r="Y35" s="53" t="str">
        <f t="shared" si="20"/>
        <v>0</v>
      </c>
      <c r="Z35" s="53">
        <f t="shared" si="10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44189</v>
      </c>
      <c r="B36" s="121"/>
      <c r="C36" s="87">
        <f>AVERAGE(B565:B588)</f>
        <v>27.041666666666668</v>
      </c>
      <c r="D36" s="91">
        <f t="shared" si="0"/>
        <v>21.633333333333336</v>
      </c>
      <c r="E36" s="42" t="str">
        <f t="shared" si="11"/>
        <v>1</v>
      </c>
      <c r="F36" s="51">
        <f t="shared" si="1"/>
        <v>23.092500000000001</v>
      </c>
      <c r="G36" s="42" t="str">
        <f t="shared" si="12"/>
        <v>0</v>
      </c>
      <c r="H36" s="51">
        <f t="shared" si="2"/>
        <v>24.092500000000008</v>
      </c>
      <c r="I36" s="42" t="str">
        <f t="shared" si="13"/>
        <v>0</v>
      </c>
      <c r="J36" s="51">
        <f t="shared" si="3"/>
        <v>23.862916666666678</v>
      </c>
      <c r="K36" s="42" t="str">
        <f t="shared" si="14"/>
        <v>0</v>
      </c>
      <c r="L36" s="51">
        <f t="shared" si="4"/>
        <v>142.06041388518022</v>
      </c>
      <c r="M36" s="55" t="str">
        <f t="shared" si="15"/>
        <v>0</v>
      </c>
      <c r="N36" s="58">
        <f t="shared" si="5"/>
        <v>21.633333333333336</v>
      </c>
      <c r="O36" s="59">
        <v>120</v>
      </c>
      <c r="Q36" s="53" t="str">
        <f t="shared" si="16"/>
        <v>1</v>
      </c>
      <c r="R36" s="53">
        <f t="shared" si="6"/>
        <v>1</v>
      </c>
      <c r="S36" s="53" t="str">
        <f t="shared" si="17"/>
        <v>0</v>
      </c>
      <c r="T36" s="53">
        <f t="shared" si="7"/>
        <v>0</v>
      </c>
      <c r="U36" s="53" t="str">
        <f t="shared" si="18"/>
        <v>0</v>
      </c>
      <c r="V36" s="53">
        <f t="shared" si="8"/>
        <v>0</v>
      </c>
      <c r="W36" s="53" t="str">
        <f t="shared" si="19"/>
        <v>0</v>
      </c>
      <c r="X36" s="53">
        <f t="shared" si="9"/>
        <v>0</v>
      </c>
      <c r="Y36" s="53" t="str">
        <f t="shared" si="20"/>
        <v>0</v>
      </c>
      <c r="Z36" s="53">
        <f t="shared" si="10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44190</v>
      </c>
      <c r="B37" s="56">
        <f>Parâmetros!J26</f>
        <v>24</v>
      </c>
      <c r="C37" s="87">
        <f>AVERAGE(B589:B612)</f>
        <v>27.625</v>
      </c>
      <c r="D37" s="91">
        <f t="shared" si="0"/>
        <v>22.1</v>
      </c>
      <c r="E37" s="42" t="str">
        <f t="shared" si="11"/>
        <v>1</v>
      </c>
      <c r="F37" s="51">
        <f t="shared" si="1"/>
        <v>23.547499999999999</v>
      </c>
      <c r="G37" s="42" t="str">
        <f t="shared" si="12"/>
        <v>0</v>
      </c>
      <c r="H37" s="51">
        <f t="shared" si="2"/>
        <v>24.547499999999999</v>
      </c>
      <c r="I37" s="42" t="str">
        <f t="shared" si="13"/>
        <v>0</v>
      </c>
      <c r="J37" s="51">
        <f t="shared" si="3"/>
        <v>24.323750000000004</v>
      </c>
      <c r="K37" s="42" t="str">
        <f t="shared" si="14"/>
        <v>0</v>
      </c>
      <c r="L37" s="51">
        <f t="shared" si="4"/>
        <v>142.21461949265688</v>
      </c>
      <c r="M37" s="55" t="str">
        <f t="shared" si="15"/>
        <v>0</v>
      </c>
      <c r="N37" s="58">
        <f t="shared" si="5"/>
        <v>22.1</v>
      </c>
      <c r="O37" s="59">
        <v>120</v>
      </c>
      <c r="Q37" s="53" t="str">
        <f t="shared" si="16"/>
        <v>1</v>
      </c>
      <c r="R37" s="53">
        <f t="shared" si="6"/>
        <v>1</v>
      </c>
      <c r="S37" s="53" t="str">
        <f t="shared" si="17"/>
        <v>0</v>
      </c>
      <c r="T37" s="53">
        <f t="shared" si="7"/>
        <v>0</v>
      </c>
      <c r="U37" s="53" t="str">
        <f t="shared" si="18"/>
        <v>0</v>
      </c>
      <c r="V37" s="53">
        <f t="shared" si="8"/>
        <v>0</v>
      </c>
      <c r="W37" s="53" t="str">
        <f t="shared" si="19"/>
        <v>0</v>
      </c>
      <c r="X37" s="53">
        <f t="shared" si="9"/>
        <v>0</v>
      </c>
      <c r="Y37" s="53" t="str">
        <f t="shared" si="20"/>
        <v>0</v>
      </c>
      <c r="Z37" s="53">
        <f t="shared" si="10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44191</v>
      </c>
      <c r="B38" s="56">
        <f>Parâmetros!J27</f>
        <v>27</v>
      </c>
      <c r="C38" s="87">
        <f>AVERAGE(B613:B636)</f>
        <v>28.5</v>
      </c>
      <c r="D38" s="91">
        <f t="shared" si="0"/>
        <v>22.799999999999997</v>
      </c>
      <c r="E38" s="42" t="str">
        <f t="shared" si="11"/>
        <v>1</v>
      </c>
      <c r="F38" s="51">
        <f t="shared" si="1"/>
        <v>24.23</v>
      </c>
      <c r="G38" s="42" t="str">
        <f t="shared" si="12"/>
        <v>0</v>
      </c>
      <c r="H38" s="51">
        <f t="shared" si="2"/>
        <v>25.230000000000004</v>
      </c>
      <c r="I38" s="42" t="str">
        <f t="shared" si="13"/>
        <v>0</v>
      </c>
      <c r="J38" s="51">
        <f t="shared" si="3"/>
        <v>25.015000000000001</v>
      </c>
      <c r="K38" s="42" t="str">
        <f t="shared" si="14"/>
        <v>0</v>
      </c>
      <c r="L38" s="51">
        <f t="shared" si="4"/>
        <v>142.44592790387185</v>
      </c>
      <c r="M38" s="55" t="str">
        <f t="shared" si="15"/>
        <v>0</v>
      </c>
      <c r="N38" s="58">
        <f t="shared" si="5"/>
        <v>22.799999999999997</v>
      </c>
      <c r="O38" s="59">
        <v>120</v>
      </c>
      <c r="Q38" s="53" t="str">
        <f t="shared" si="16"/>
        <v>1</v>
      </c>
      <c r="R38" s="53">
        <f t="shared" si="6"/>
        <v>1</v>
      </c>
      <c r="S38" s="53" t="str">
        <f t="shared" si="17"/>
        <v>0</v>
      </c>
      <c r="T38" s="53">
        <f t="shared" si="7"/>
        <v>0</v>
      </c>
      <c r="U38" s="53" t="str">
        <f t="shared" si="18"/>
        <v>0</v>
      </c>
      <c r="V38" s="53">
        <f t="shared" si="8"/>
        <v>0</v>
      </c>
      <c r="W38" s="53" t="str">
        <f t="shared" si="19"/>
        <v>0</v>
      </c>
      <c r="X38" s="53">
        <f t="shared" si="9"/>
        <v>0</v>
      </c>
      <c r="Y38" s="53" t="str">
        <f t="shared" si="20"/>
        <v>0</v>
      </c>
      <c r="Z38" s="53">
        <f t="shared" si="10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44192</v>
      </c>
      <c r="B39" s="56">
        <f>Parâmetros!J28</f>
        <v>26</v>
      </c>
      <c r="C39" s="87">
        <f>AVERAGE(B637:B660)</f>
        <v>31.333333333333332</v>
      </c>
      <c r="D39" s="91">
        <f t="shared" si="0"/>
        <v>25.066666666666663</v>
      </c>
      <c r="E39" s="42" t="str">
        <f t="shared" si="11"/>
        <v>1</v>
      </c>
      <c r="F39" s="51">
        <f t="shared" si="1"/>
        <v>26.439999999999998</v>
      </c>
      <c r="G39" s="42" t="str">
        <f t="shared" si="12"/>
        <v>0</v>
      </c>
      <c r="H39" s="51">
        <f t="shared" si="2"/>
        <v>27.439999999999991</v>
      </c>
      <c r="I39" s="42" t="str">
        <f t="shared" si="13"/>
        <v>0</v>
      </c>
      <c r="J39" s="51">
        <f t="shared" si="3"/>
        <v>27.25333333333333</v>
      </c>
      <c r="K39" s="42" t="str">
        <f t="shared" si="14"/>
        <v>0</v>
      </c>
      <c r="L39" s="51">
        <f t="shared" si="4"/>
        <v>143.19492656875835</v>
      </c>
      <c r="M39" s="55" t="str">
        <f t="shared" si="15"/>
        <v>0</v>
      </c>
      <c r="N39" s="58">
        <f t="shared" si="5"/>
        <v>25.066666666666663</v>
      </c>
      <c r="O39" s="59">
        <v>120</v>
      </c>
      <c r="Q39" s="53" t="str">
        <f t="shared" si="16"/>
        <v>1</v>
      </c>
      <c r="R39" s="53">
        <f t="shared" si="6"/>
        <v>1</v>
      </c>
      <c r="S39" s="53" t="str">
        <f t="shared" si="17"/>
        <v>0</v>
      </c>
      <c r="T39" s="53">
        <f t="shared" si="7"/>
        <v>0</v>
      </c>
      <c r="U39" s="53" t="str">
        <f t="shared" si="18"/>
        <v>0</v>
      </c>
      <c r="V39" s="53">
        <f t="shared" si="8"/>
        <v>0</v>
      </c>
      <c r="W39" s="53" t="str">
        <f t="shared" si="19"/>
        <v>0</v>
      </c>
      <c r="X39" s="53">
        <f t="shared" si="9"/>
        <v>0</v>
      </c>
      <c r="Y39" s="53" t="str">
        <f t="shared" si="20"/>
        <v>0</v>
      </c>
      <c r="Z39" s="53">
        <f t="shared" si="10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44193</v>
      </c>
      <c r="B40" s="56">
        <f>Parâmetros!J29</f>
        <v>24</v>
      </c>
      <c r="C40" s="87">
        <f>AVERAGE(B661:B684)</f>
        <v>33.583333333333336</v>
      </c>
      <c r="D40" s="91">
        <f t="shared" si="0"/>
        <v>26.866666666666671</v>
      </c>
      <c r="E40" s="42" t="str">
        <f t="shared" si="11"/>
        <v>1</v>
      </c>
      <c r="F40" s="51">
        <f t="shared" si="1"/>
        <v>28.195</v>
      </c>
      <c r="G40" s="42" t="str">
        <f t="shared" si="12"/>
        <v>0</v>
      </c>
      <c r="H40" s="51">
        <f t="shared" si="2"/>
        <v>29.195000000000007</v>
      </c>
      <c r="I40" s="42" t="str">
        <f t="shared" si="13"/>
        <v>0</v>
      </c>
      <c r="J40" s="51">
        <f t="shared" si="3"/>
        <v>29.030833333333334</v>
      </c>
      <c r="K40" s="42" t="str">
        <f t="shared" si="14"/>
        <v>0</v>
      </c>
      <c r="L40" s="51">
        <f t="shared" si="4"/>
        <v>143.78971962616822</v>
      </c>
      <c r="M40" s="55" t="str">
        <f t="shared" si="15"/>
        <v>0</v>
      </c>
      <c r="N40" s="58">
        <f t="shared" si="5"/>
        <v>26.866666666666671</v>
      </c>
      <c r="O40" s="59">
        <v>120</v>
      </c>
      <c r="Q40" s="53" t="str">
        <f t="shared" si="16"/>
        <v>1</v>
      </c>
      <c r="R40" s="53">
        <f t="shared" si="6"/>
        <v>1</v>
      </c>
      <c r="S40" s="53" t="str">
        <f t="shared" si="17"/>
        <v>0</v>
      </c>
      <c r="T40" s="53">
        <f t="shared" si="7"/>
        <v>0</v>
      </c>
      <c r="U40" s="53" t="str">
        <f t="shared" si="18"/>
        <v>0</v>
      </c>
      <c r="V40" s="53">
        <f t="shared" si="8"/>
        <v>0</v>
      </c>
      <c r="W40" s="53" t="str">
        <f t="shared" si="19"/>
        <v>0</v>
      </c>
      <c r="X40" s="53">
        <f t="shared" si="9"/>
        <v>0</v>
      </c>
      <c r="Y40" s="53" t="str">
        <f t="shared" si="20"/>
        <v>0</v>
      </c>
      <c r="Z40" s="53">
        <f t="shared" si="10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44194</v>
      </c>
      <c r="B41" s="56">
        <f>Parâmetros!J30</f>
        <v>21</v>
      </c>
      <c r="C41" s="87">
        <f>AVERAGE(B685:B708)</f>
        <v>34.25</v>
      </c>
      <c r="D41" s="91">
        <f t="shared" si="0"/>
        <v>27.400000000000002</v>
      </c>
      <c r="E41" s="42" t="str">
        <f t="shared" si="11"/>
        <v>1</v>
      </c>
      <c r="F41" s="51">
        <f t="shared" si="1"/>
        <v>28.715</v>
      </c>
      <c r="G41" s="42" t="str">
        <f t="shared" si="12"/>
        <v>0</v>
      </c>
      <c r="H41" s="51">
        <f t="shared" si="2"/>
        <v>29.715000000000003</v>
      </c>
      <c r="I41" s="42" t="str">
        <f t="shared" si="13"/>
        <v>0</v>
      </c>
      <c r="J41" s="51">
        <f t="shared" si="3"/>
        <v>29.557500000000005</v>
      </c>
      <c r="K41" s="42" t="str">
        <f t="shared" si="14"/>
        <v>0</v>
      </c>
      <c r="L41" s="51">
        <f t="shared" si="4"/>
        <v>143.96595460614151</v>
      </c>
      <c r="M41" s="55" t="str">
        <f t="shared" si="15"/>
        <v>0</v>
      </c>
      <c r="N41" s="58">
        <f t="shared" si="5"/>
        <v>27.400000000000002</v>
      </c>
      <c r="O41" s="59">
        <v>120</v>
      </c>
      <c r="Q41" s="53" t="str">
        <f t="shared" si="16"/>
        <v>1</v>
      </c>
      <c r="R41" s="53">
        <f t="shared" si="6"/>
        <v>1</v>
      </c>
      <c r="S41" s="53" t="str">
        <f t="shared" si="17"/>
        <v>0</v>
      </c>
      <c r="T41" s="53">
        <f t="shared" si="7"/>
        <v>0</v>
      </c>
      <c r="U41" s="53" t="str">
        <f t="shared" si="18"/>
        <v>0</v>
      </c>
      <c r="V41" s="53">
        <f t="shared" si="8"/>
        <v>0</v>
      </c>
      <c r="W41" s="53" t="str">
        <f t="shared" si="19"/>
        <v>0</v>
      </c>
      <c r="X41" s="53">
        <f t="shared" si="9"/>
        <v>0</v>
      </c>
      <c r="Y41" s="53" t="str">
        <f t="shared" si="20"/>
        <v>0</v>
      </c>
      <c r="Z41" s="53">
        <f t="shared" si="10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44195</v>
      </c>
      <c r="B42" s="56">
        <f>Parâmetros!J31</f>
        <v>25</v>
      </c>
      <c r="C42" s="87">
        <f>AVERAGE(B709:B732)</f>
        <v>25.136363636363637</v>
      </c>
      <c r="D42" s="91">
        <f t="shared" si="0"/>
        <v>20.109090909090909</v>
      </c>
      <c r="E42" s="42" t="str">
        <f t="shared" si="11"/>
        <v>1</v>
      </c>
      <c r="F42" s="51">
        <f t="shared" si="1"/>
        <v>21.606363636363636</v>
      </c>
      <c r="G42" s="42" t="str">
        <f t="shared" si="12"/>
        <v>0</v>
      </c>
      <c r="H42" s="51">
        <f t="shared" si="2"/>
        <v>22.606363636363646</v>
      </c>
      <c r="I42" s="42" t="str">
        <f t="shared" si="13"/>
        <v>0</v>
      </c>
      <c r="J42" s="51">
        <f t="shared" si="3"/>
        <v>22.357727272727274</v>
      </c>
      <c r="K42" s="42" t="str">
        <f t="shared" si="14"/>
        <v>0</v>
      </c>
      <c r="L42" s="51">
        <f t="shared" si="4"/>
        <v>141.55674232309747</v>
      </c>
      <c r="M42" s="55" t="str">
        <f t="shared" si="15"/>
        <v>0</v>
      </c>
      <c r="N42" s="58">
        <f t="shared" si="5"/>
        <v>20.109090909090909</v>
      </c>
      <c r="O42" s="59">
        <v>120</v>
      </c>
      <c r="Q42" s="53" t="str">
        <f t="shared" si="16"/>
        <v>1</v>
      </c>
      <c r="R42" s="53">
        <f t="shared" si="6"/>
        <v>1</v>
      </c>
      <c r="S42" s="53" t="str">
        <f t="shared" si="17"/>
        <v>0</v>
      </c>
      <c r="T42" s="53">
        <f t="shared" si="7"/>
        <v>0</v>
      </c>
      <c r="U42" s="53" t="str">
        <f t="shared" si="18"/>
        <v>0</v>
      </c>
      <c r="V42" s="53">
        <f t="shared" si="8"/>
        <v>0</v>
      </c>
      <c r="W42" s="53" t="str">
        <f t="shared" si="19"/>
        <v>0</v>
      </c>
      <c r="X42" s="53">
        <f t="shared" si="9"/>
        <v>0</v>
      </c>
      <c r="Y42" s="53" t="str">
        <f t="shared" si="20"/>
        <v>0</v>
      </c>
      <c r="Z42" s="53">
        <f t="shared" si="10"/>
        <v>0</v>
      </c>
      <c r="AA42" s="34"/>
      <c r="AB42" s="100" t="s">
        <v>104</v>
      </c>
      <c r="AC42" s="101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44196</v>
      </c>
      <c r="B43" s="56">
        <f>Parâmetros!J32</f>
        <v>26</v>
      </c>
      <c r="C43" s="93">
        <f>AVERAGE(B733:B756)</f>
        <v>26.25</v>
      </c>
      <c r="D43" s="94">
        <f t="shared" si="0"/>
        <v>21</v>
      </c>
      <c r="E43" s="69" t="str">
        <f t="shared" si="11"/>
        <v>1</v>
      </c>
      <c r="F43" s="95">
        <f t="shared" si="1"/>
        <v>22.475000000000001</v>
      </c>
      <c r="G43" s="69" t="str">
        <f t="shared" si="12"/>
        <v>0</v>
      </c>
      <c r="H43" s="95">
        <f t="shared" si="2"/>
        <v>23.474999999999994</v>
      </c>
      <c r="I43" s="69" t="str">
        <f t="shared" si="13"/>
        <v>0</v>
      </c>
      <c r="J43" s="95">
        <f t="shared" si="3"/>
        <v>23.237499999999997</v>
      </c>
      <c r="K43" s="69" t="str">
        <f t="shared" si="14"/>
        <v>0</v>
      </c>
      <c r="L43" s="95">
        <f t="shared" si="4"/>
        <v>141.85113484646195</v>
      </c>
      <c r="M43" s="68" t="str">
        <f t="shared" si="15"/>
        <v>0</v>
      </c>
      <c r="N43" s="86">
        <f t="shared" si="5"/>
        <v>21</v>
      </c>
      <c r="O43" s="59">
        <v>120</v>
      </c>
      <c r="Q43" s="53" t="str">
        <f t="shared" si="16"/>
        <v>1</v>
      </c>
      <c r="R43" s="53">
        <f t="shared" si="6"/>
        <v>1</v>
      </c>
      <c r="S43" s="53" t="str">
        <f t="shared" si="17"/>
        <v>0</v>
      </c>
      <c r="T43" s="53">
        <f t="shared" si="7"/>
        <v>0</v>
      </c>
      <c r="U43" s="53" t="str">
        <f t="shared" si="18"/>
        <v>0</v>
      </c>
      <c r="V43" s="53">
        <f t="shared" si="8"/>
        <v>0</v>
      </c>
      <c r="W43" s="53" t="str">
        <f t="shared" si="19"/>
        <v>0</v>
      </c>
      <c r="X43" s="53">
        <f t="shared" si="9"/>
        <v>0</v>
      </c>
      <c r="Y43" s="53" t="str">
        <f t="shared" si="20"/>
        <v>0</v>
      </c>
      <c r="Z43" s="53">
        <f t="shared" si="10"/>
        <v>0</v>
      </c>
      <c r="AA43" s="34"/>
      <c r="AB43" s="102" t="s">
        <v>105</v>
      </c>
      <c r="AC43" s="103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104"/>
      <c r="B44" s="56">
        <f>Parâmetros!J33</f>
        <v>23</v>
      </c>
      <c r="C44" s="87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5"/>
      <c r="B45" s="56">
        <f>Parâmetros!J34</f>
        <v>29</v>
      </c>
      <c r="C45" s="87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17"/>
      <c r="B46" s="56">
        <f>Parâmetros!J35</f>
        <v>26</v>
      </c>
      <c r="C46" s="87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7"/>
      <c r="B47" s="56">
        <f>Parâmetros!J36</f>
        <v>26</v>
      </c>
      <c r="C47" s="87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7"/>
      <c r="B48" s="124"/>
      <c r="C48" s="87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7"/>
      <c r="B49" s="124"/>
      <c r="C49" s="87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7"/>
      <c r="B50" s="56">
        <f>Parâmetros!J39</f>
        <v>19</v>
      </c>
      <c r="C50" s="87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7"/>
      <c r="B51" s="56">
        <f>Parâmetros!J40</f>
        <v>25</v>
      </c>
      <c r="C51" s="87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7"/>
      <c r="B52" s="56">
        <f>Parâmetros!J41</f>
        <v>21</v>
      </c>
      <c r="C52" s="87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7"/>
      <c r="B53" s="56">
        <f>Parâmetros!J42</f>
        <v>33</v>
      </c>
      <c r="C53" s="87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7"/>
      <c r="B54" s="56">
        <f>Parâmetros!J43</f>
        <v>26</v>
      </c>
      <c r="C54" s="87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7"/>
      <c r="B55" s="56">
        <f>Parâmetros!J44</f>
        <v>25</v>
      </c>
      <c r="C55" s="87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7"/>
      <c r="B56" s="56">
        <f>Parâmetros!J45</f>
        <v>20</v>
      </c>
      <c r="C56" s="87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7"/>
      <c r="B57" s="56">
        <f>Parâmetros!J46</f>
        <v>20</v>
      </c>
      <c r="C57" s="87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7"/>
      <c r="B58" s="56">
        <f>Parâmetros!J47</f>
        <v>18</v>
      </c>
      <c r="C58" s="87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7"/>
      <c r="B59" s="56">
        <f>Parâmetros!J48</f>
        <v>20</v>
      </c>
      <c r="C59" s="87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7"/>
      <c r="B60" s="56">
        <f>Parâmetros!J49</f>
        <v>18</v>
      </c>
      <c r="C60" s="87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7"/>
      <c r="B61" s="56">
        <f>Parâmetros!J50</f>
        <v>20</v>
      </c>
      <c r="C61" s="87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7"/>
      <c r="B62" s="56">
        <f>Parâmetros!J51</f>
        <v>19</v>
      </c>
      <c r="C62" s="87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7"/>
      <c r="B63" s="56">
        <f>Parâmetros!J52</f>
        <v>24</v>
      </c>
      <c r="C63" s="87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7"/>
      <c r="B64" s="56">
        <f>Parâmetros!J53</f>
        <v>19</v>
      </c>
      <c r="C64" s="87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7"/>
      <c r="B65" s="56">
        <f>Parâmetros!J54</f>
        <v>22</v>
      </c>
      <c r="C65" s="87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7"/>
      <c r="B66" s="56">
        <f>Parâmetros!J55</f>
        <v>22</v>
      </c>
      <c r="C66" s="87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7"/>
      <c r="B67" s="56">
        <f>Parâmetros!J56</f>
        <v>15</v>
      </c>
      <c r="C67" s="87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7"/>
      <c r="B68" s="56">
        <f>Parâmetros!J57</f>
        <v>21</v>
      </c>
      <c r="C68" s="87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7"/>
      <c r="B69" s="56">
        <f>Parâmetros!J58</f>
        <v>27</v>
      </c>
      <c r="C69" s="87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7"/>
      <c r="B70" s="56">
        <f>Parâmetros!J59</f>
        <v>21</v>
      </c>
      <c r="C70" s="87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7"/>
      <c r="B71" s="56">
        <f>Parâmetros!J60</f>
        <v>22</v>
      </c>
      <c r="C71" s="87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7"/>
      <c r="B72" s="56">
        <f>Parâmetros!J61</f>
        <v>23</v>
      </c>
      <c r="C72" s="87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7"/>
      <c r="B73" s="56">
        <f>Parâmetros!J62</f>
        <v>20</v>
      </c>
      <c r="C73" s="87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7"/>
      <c r="B74" s="56">
        <f>Parâmetros!J63</f>
        <v>28</v>
      </c>
      <c r="C74" s="87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7"/>
      <c r="B75" s="56">
        <f>Parâmetros!J64</f>
        <v>22</v>
      </c>
      <c r="C75" s="87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17"/>
      <c r="B76" s="56">
        <f>Parâmetros!J65</f>
        <v>30</v>
      </c>
      <c r="C76" s="87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104"/>
      <c r="B77" s="56">
        <f>Parâmetros!J66</f>
        <v>27</v>
      </c>
      <c r="C77" s="87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104"/>
      <c r="B78" s="56">
        <f>Parâmetros!J67</f>
        <v>27</v>
      </c>
      <c r="C78" s="87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104"/>
      <c r="B79" s="56">
        <f>Parâmetros!J68</f>
        <v>27</v>
      </c>
      <c r="C79" s="87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104"/>
      <c r="B80" s="56">
        <f>Parâmetros!J69</f>
        <v>18</v>
      </c>
      <c r="C80" s="87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104"/>
      <c r="B81" s="56">
        <f>Parâmetros!J70</f>
        <v>18</v>
      </c>
      <c r="C81" s="87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104"/>
      <c r="B82" s="56">
        <f>Parâmetros!J71</f>
        <v>24</v>
      </c>
      <c r="C82" s="87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104"/>
      <c r="B83" s="56">
        <f>Parâmetros!J72</f>
        <v>21</v>
      </c>
      <c r="C83" s="87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104"/>
      <c r="B84" s="56">
        <f>Parâmetros!J73</f>
        <v>19</v>
      </c>
      <c r="C84" s="87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104"/>
      <c r="B85" s="56">
        <f>Parâmetros!J74</f>
        <v>23</v>
      </c>
      <c r="C85" s="87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104"/>
      <c r="B86" s="56">
        <f>Parâmetros!J75</f>
        <v>18</v>
      </c>
      <c r="C86" s="87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104"/>
      <c r="B87" s="56">
        <f>Parâmetros!J76</f>
        <v>23</v>
      </c>
      <c r="C87" s="87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104"/>
      <c r="B88" s="56">
        <f>Parâmetros!J77</f>
        <v>23</v>
      </c>
      <c r="C88" s="87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104"/>
      <c r="B89" s="56">
        <f>Parâmetros!J78</f>
        <v>17</v>
      </c>
      <c r="C89" s="87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104"/>
      <c r="B90" s="56">
        <f>Parâmetros!J79</f>
        <v>17</v>
      </c>
      <c r="C90" s="87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104"/>
      <c r="B91" s="56">
        <f>Parâmetros!J80</f>
        <v>21</v>
      </c>
      <c r="C91" s="87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104"/>
      <c r="B92" s="56">
        <f>Parâmetros!J81</f>
        <v>25</v>
      </c>
      <c r="C92" s="87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104"/>
      <c r="B93" s="56">
        <f>Parâmetros!J82</f>
        <v>25</v>
      </c>
      <c r="C93" s="87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104"/>
      <c r="B94" s="56">
        <f>Parâmetros!J83</f>
        <v>30</v>
      </c>
      <c r="C94" s="87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104"/>
      <c r="B95" s="56">
        <f>Parâmetros!J84</f>
        <v>18</v>
      </c>
      <c r="C95" s="87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104"/>
      <c r="B96" s="56">
        <f>Parâmetros!J85</f>
        <v>25</v>
      </c>
      <c r="C96" s="87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104"/>
      <c r="B97" s="56">
        <f>Parâmetros!J86</f>
        <v>33</v>
      </c>
      <c r="C97" s="87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104"/>
      <c r="B98" s="56">
        <f>Parâmetros!J87</f>
        <v>24</v>
      </c>
      <c r="C98" s="87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104"/>
      <c r="B99" s="56">
        <f>Parâmetros!J88</f>
        <v>24</v>
      </c>
      <c r="C99" s="87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104"/>
      <c r="B100" s="56">
        <f>Parâmetros!J89</f>
        <v>26</v>
      </c>
      <c r="C100" s="87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104"/>
      <c r="B101" s="56">
        <f>Parâmetros!J90</f>
        <v>20</v>
      </c>
      <c r="C101" s="87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104"/>
      <c r="B102" s="56">
        <f>Parâmetros!J91</f>
        <v>28</v>
      </c>
      <c r="C102" s="87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104"/>
      <c r="B103" s="56">
        <f>Parâmetros!J92</f>
        <v>36</v>
      </c>
      <c r="C103" s="87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104"/>
      <c r="B104" s="56">
        <f>Parâmetros!J93</f>
        <v>32</v>
      </c>
      <c r="C104" s="87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104"/>
      <c r="B105" s="56">
        <f>Parâmetros!J94</f>
        <v>29</v>
      </c>
      <c r="C105" s="87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104"/>
      <c r="B106" s="56">
        <f>Parâmetros!J95</f>
        <v>30</v>
      </c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104"/>
      <c r="B107" s="56">
        <f>Parâmetros!J96</f>
        <v>30</v>
      </c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104"/>
      <c r="B108" s="56">
        <f>Parâmetros!J97</f>
        <v>27</v>
      </c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104"/>
      <c r="B109" s="56">
        <f>Parâmetros!J98</f>
        <v>32</v>
      </c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104"/>
      <c r="B110" s="56">
        <f>Parâmetros!J99</f>
        <v>30</v>
      </c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104"/>
      <c r="B111" s="56">
        <f>Parâmetros!J100</f>
        <v>24</v>
      </c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104"/>
      <c r="B112" s="56">
        <f>Parâmetros!J101</f>
        <v>25</v>
      </c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104"/>
      <c r="B113" s="56">
        <f>Parâmetros!J102</f>
        <v>25</v>
      </c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104"/>
      <c r="B114" s="56">
        <f>Parâmetros!J103</f>
        <v>25</v>
      </c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104"/>
      <c r="B115" s="56">
        <f>Parâmetros!J104</f>
        <v>25</v>
      </c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104"/>
      <c r="B116" s="56">
        <f>Parâmetros!J105</f>
        <v>27</v>
      </c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104"/>
      <c r="B117" s="56">
        <f>Parâmetros!J106</f>
        <v>25</v>
      </c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104"/>
      <c r="B118" s="56">
        <f>Parâmetros!J107</f>
        <v>30</v>
      </c>
      <c r="C118" s="109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104"/>
      <c r="B119" s="56">
        <f>Parâmetros!J108</f>
        <v>27</v>
      </c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104"/>
      <c r="B120" s="56">
        <f>Parâmetros!J109</f>
        <v>27</v>
      </c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104"/>
      <c r="B121" s="56">
        <f>Parâmetros!J110</f>
        <v>27</v>
      </c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104"/>
      <c r="B122" s="56">
        <f>Parâmetros!J111</f>
        <v>21</v>
      </c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104"/>
      <c r="B123" s="56">
        <f>Parâmetros!J112</f>
        <v>23</v>
      </c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104"/>
      <c r="B124" s="56">
        <f>Parâmetros!J113</f>
        <v>22</v>
      </c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104"/>
      <c r="B125" s="56">
        <f>Parâmetros!J114</f>
        <v>25</v>
      </c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104"/>
      <c r="B126" s="56">
        <f>Parâmetros!J115</f>
        <v>25</v>
      </c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104"/>
      <c r="B127" s="56">
        <f>Parâmetros!J116</f>
        <v>25</v>
      </c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104"/>
      <c r="B128" s="56">
        <f>Parâmetros!J117</f>
        <v>24</v>
      </c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104"/>
      <c r="B129" s="56">
        <f>Parâmetros!J118</f>
        <v>31</v>
      </c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104"/>
      <c r="B130" s="56">
        <f>Parâmetros!J119</f>
        <v>30</v>
      </c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104"/>
      <c r="B131" s="56">
        <f>Parâmetros!J120</f>
        <v>30</v>
      </c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104"/>
      <c r="B132" s="56">
        <f>Parâmetros!J121</f>
        <v>29</v>
      </c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104"/>
      <c r="B133" s="56">
        <f>Parâmetros!J122</f>
        <v>33</v>
      </c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104"/>
      <c r="B134" s="56">
        <f>Parâmetros!J123</f>
        <v>34</v>
      </c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104"/>
      <c r="B135" s="56">
        <f>Parâmetros!J124</f>
        <v>27</v>
      </c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104"/>
      <c r="B136" s="56">
        <f>Parâmetros!J125</f>
        <v>24</v>
      </c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104"/>
      <c r="B137" s="56">
        <f>Parâmetros!J126</f>
        <v>29</v>
      </c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104"/>
      <c r="B138" s="56">
        <f>Parâmetros!J127</f>
        <v>22</v>
      </c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104"/>
      <c r="B139" s="56">
        <f>Parâmetros!J128</f>
        <v>25</v>
      </c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104"/>
      <c r="B140" s="56">
        <f>Parâmetros!J129</f>
        <v>16</v>
      </c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104"/>
      <c r="B141" s="56">
        <f>Parâmetros!J130</f>
        <v>22</v>
      </c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104"/>
      <c r="B142" s="56">
        <f>Parâmetros!J131</f>
        <v>22</v>
      </c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104"/>
      <c r="B143" s="56">
        <f>Parâmetros!J132</f>
        <v>22</v>
      </c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104"/>
      <c r="B144" s="56">
        <f>Parâmetros!J133</f>
        <v>18</v>
      </c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104"/>
      <c r="B145" s="56">
        <f>Parâmetros!J134</f>
        <v>31</v>
      </c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104"/>
      <c r="B146" s="56">
        <f>Parâmetros!J135</f>
        <v>23</v>
      </c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104"/>
      <c r="B147" s="56">
        <f>Parâmetros!J136</f>
        <v>19</v>
      </c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104"/>
      <c r="B148" s="56">
        <f>Parâmetros!J137</f>
        <v>23</v>
      </c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104"/>
      <c r="B149" s="56">
        <f>Parâmetros!J138</f>
        <v>24</v>
      </c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104"/>
      <c r="B150" s="56">
        <f>Parâmetros!J139</f>
        <v>28</v>
      </c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104"/>
      <c r="B151" s="56">
        <f>Parâmetros!J140</f>
        <v>27</v>
      </c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104"/>
      <c r="B152" s="56">
        <f>Parâmetros!J141</f>
        <v>27</v>
      </c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104"/>
      <c r="B153" s="56">
        <f>Parâmetros!J142</f>
        <v>29</v>
      </c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104"/>
      <c r="B154" s="56">
        <f>Parâmetros!J143</f>
        <v>22</v>
      </c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104"/>
      <c r="B155" s="56">
        <f>Parâmetros!J144</f>
        <v>17</v>
      </c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104"/>
      <c r="B156" s="56">
        <f>Parâmetros!J145</f>
        <v>25</v>
      </c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104"/>
      <c r="B157" s="56">
        <f>Parâmetros!J146</f>
        <v>19</v>
      </c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104"/>
      <c r="B158" s="56">
        <f>Parâmetros!J147</f>
        <v>22</v>
      </c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104"/>
      <c r="B159" s="56">
        <f>Parâmetros!J148</f>
        <v>24</v>
      </c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104"/>
      <c r="B160" s="56">
        <f>Parâmetros!J149</f>
        <v>18</v>
      </c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104"/>
      <c r="B161" s="56">
        <f>Parâmetros!J150</f>
        <v>25</v>
      </c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104"/>
      <c r="B162" s="56">
        <f>Parâmetros!J151</f>
        <v>23</v>
      </c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104"/>
      <c r="B163" s="56">
        <f>Parâmetros!J152</f>
        <v>23</v>
      </c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104"/>
      <c r="B164" s="56">
        <f>Parâmetros!J153</f>
        <v>29</v>
      </c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104"/>
      <c r="B165" s="56">
        <f>Parâmetros!J154</f>
        <v>17</v>
      </c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104"/>
      <c r="B166" s="56">
        <f>Parâmetros!J155</f>
        <v>27</v>
      </c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104"/>
      <c r="B167" s="56">
        <f>Parâmetros!J156</f>
        <v>23</v>
      </c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104"/>
      <c r="B168" s="56">
        <f>Parâmetros!J157</f>
        <v>22</v>
      </c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104"/>
      <c r="B169" s="56">
        <f>Parâmetros!J158</f>
        <v>22</v>
      </c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104"/>
      <c r="B170" s="56">
        <f>Parâmetros!J159</f>
        <v>21</v>
      </c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104"/>
      <c r="B171" s="56">
        <f>Parâmetros!J160</f>
        <v>17</v>
      </c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104"/>
      <c r="B172" s="56">
        <f>Parâmetros!J161</f>
        <v>14</v>
      </c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104"/>
      <c r="B173" s="56">
        <f>Parâmetros!J162</f>
        <v>22</v>
      </c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104"/>
      <c r="B174" s="56">
        <f>Parâmetros!J163</f>
        <v>23</v>
      </c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104"/>
      <c r="B175" s="56">
        <f>Parâmetros!J164</f>
        <v>25</v>
      </c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104"/>
      <c r="B176" s="56">
        <f>Parâmetros!J165</f>
        <v>21</v>
      </c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104"/>
      <c r="B177" s="56">
        <f>Parâmetros!J166</f>
        <v>20</v>
      </c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104"/>
      <c r="B178" s="56">
        <f>Parâmetros!J167</f>
        <v>21</v>
      </c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104"/>
      <c r="B179" s="56">
        <f>Parâmetros!J168</f>
        <v>25</v>
      </c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104"/>
      <c r="B180" s="56">
        <f>Parâmetros!J169</f>
        <v>24</v>
      </c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104"/>
      <c r="B181" s="56">
        <f>Parâmetros!J170</f>
        <v>25</v>
      </c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104"/>
      <c r="B182" s="56">
        <f>Parâmetros!J171</f>
        <v>22</v>
      </c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104"/>
      <c r="B183" s="56">
        <f>Parâmetros!J172</f>
        <v>22</v>
      </c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104"/>
      <c r="B184" s="56">
        <f>Parâmetros!J173</f>
        <v>22</v>
      </c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104"/>
      <c r="B185" s="56">
        <f>Parâmetros!J174</f>
        <v>19</v>
      </c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104"/>
      <c r="B186" s="56">
        <f>Parâmetros!J175</f>
        <v>22</v>
      </c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104"/>
      <c r="B187" s="56">
        <f>Parâmetros!J176</f>
        <v>41</v>
      </c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104"/>
      <c r="B188" s="56">
        <f>Parâmetros!J177</f>
        <v>56</v>
      </c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104"/>
      <c r="B189" s="56">
        <f>Parâmetros!J178</f>
        <v>34</v>
      </c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104"/>
      <c r="B190" s="56">
        <f>Parâmetros!J179</f>
        <v>36</v>
      </c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104"/>
      <c r="B191" s="56">
        <f>Parâmetros!J180</f>
        <v>22</v>
      </c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104"/>
      <c r="B192" s="56">
        <f>Parâmetros!J181</f>
        <v>25</v>
      </c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104"/>
      <c r="B193" s="56">
        <f>Parâmetros!J182</f>
        <v>20</v>
      </c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104"/>
      <c r="B194" s="56">
        <f>Parâmetros!J183</f>
        <v>21</v>
      </c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104"/>
      <c r="B195" s="56">
        <f>Parâmetros!J184</f>
        <v>14</v>
      </c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104"/>
      <c r="B196" s="56">
        <f>Parâmetros!J185</f>
        <v>20</v>
      </c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104"/>
      <c r="B197" s="56">
        <f>Parâmetros!J186</f>
        <v>19</v>
      </c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104"/>
      <c r="B198" s="56">
        <f>Parâmetros!J187</f>
        <v>26</v>
      </c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104"/>
      <c r="B199" s="56">
        <f>Parâmetros!J188</f>
        <v>29</v>
      </c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104"/>
      <c r="B200" s="56">
        <f>Parâmetros!J189</f>
        <v>17</v>
      </c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104"/>
      <c r="B201" s="56">
        <f>Parâmetros!J190</f>
        <v>23</v>
      </c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104"/>
      <c r="B202" s="56">
        <f>Parâmetros!J191</f>
        <v>19</v>
      </c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104"/>
      <c r="B203" s="56">
        <f>Parâmetros!J192</f>
        <v>25</v>
      </c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104"/>
      <c r="B204" s="56">
        <f>Parâmetros!J193</f>
        <v>23</v>
      </c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104"/>
      <c r="B205" s="56">
        <f>Parâmetros!J194</f>
        <v>26</v>
      </c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104"/>
      <c r="B206" s="56">
        <f>Parâmetros!J195</f>
        <v>25</v>
      </c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104"/>
      <c r="B207" s="56">
        <f>Parâmetros!J196</f>
        <v>27</v>
      </c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104"/>
      <c r="B208" s="56">
        <f>Parâmetros!J197</f>
        <v>32</v>
      </c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104"/>
      <c r="B209" s="56">
        <f>Parâmetros!J198</f>
        <v>22</v>
      </c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104"/>
      <c r="B210" s="56">
        <f>Parâmetros!J199</f>
        <v>22</v>
      </c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104"/>
      <c r="B211" s="56">
        <f>Parâmetros!J200</f>
        <v>39</v>
      </c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104"/>
      <c r="B212" s="56">
        <f>Parâmetros!J201</f>
        <v>41</v>
      </c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104"/>
      <c r="B213" s="56">
        <f>Parâmetros!J202</f>
        <v>36</v>
      </c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104"/>
      <c r="B214" s="56">
        <f>Parâmetros!J203</f>
        <v>31</v>
      </c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104"/>
      <c r="B215" s="56">
        <f>Parâmetros!J204</f>
        <v>27</v>
      </c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104"/>
      <c r="B216" s="56">
        <f>Parâmetros!J205</f>
        <v>19</v>
      </c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104"/>
      <c r="B217" s="56">
        <f>Parâmetros!J206</f>
        <v>17</v>
      </c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104"/>
      <c r="B218" s="56">
        <f>Parâmetros!J207</f>
        <v>22</v>
      </c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104"/>
      <c r="B219" s="56">
        <f>Parâmetros!J208</f>
        <v>19</v>
      </c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104"/>
      <c r="B220" s="56">
        <f>Parâmetros!J209</f>
        <v>20</v>
      </c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104"/>
      <c r="B221" s="56">
        <f>Parâmetros!J210</f>
        <v>24</v>
      </c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104"/>
      <c r="B222" s="56">
        <f>Parâmetros!J211</f>
        <v>22</v>
      </c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104"/>
      <c r="B223" s="56">
        <f>Parâmetros!J212</f>
        <v>21</v>
      </c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104"/>
      <c r="B224" s="56">
        <f>Parâmetros!J213</f>
        <v>23</v>
      </c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104"/>
      <c r="B225" s="56">
        <f>Parâmetros!J214</f>
        <v>23</v>
      </c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104"/>
      <c r="B226" s="56">
        <f>Parâmetros!J215</f>
        <v>28</v>
      </c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104"/>
      <c r="B227" s="56">
        <f>Parâmetros!J216</f>
        <v>17</v>
      </c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104"/>
      <c r="B228" s="56">
        <f>Parâmetros!J217</f>
        <v>17</v>
      </c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104"/>
      <c r="B229" s="56">
        <f>Parâmetros!J218</f>
        <v>19</v>
      </c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104"/>
      <c r="B230" s="56">
        <f>Parâmetros!J219</f>
        <v>17</v>
      </c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104"/>
      <c r="B231" s="56">
        <f>Parâmetros!J220</f>
        <v>14</v>
      </c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104"/>
      <c r="B232" s="56">
        <f>Parâmetros!J221</f>
        <v>17</v>
      </c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104"/>
      <c r="B233" s="56">
        <f>Parâmetros!J222</f>
        <v>20</v>
      </c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104"/>
      <c r="B234" s="56">
        <f>Parâmetros!J223</f>
        <v>23</v>
      </c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104"/>
      <c r="B235" s="56">
        <f>Parâmetros!J224</f>
        <v>21</v>
      </c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104"/>
      <c r="B236" s="56">
        <f>Parâmetros!J225</f>
        <v>22</v>
      </c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104"/>
      <c r="B237" s="56">
        <f>Parâmetros!J226</f>
        <v>21</v>
      </c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104"/>
      <c r="B238" s="56">
        <f>Parâmetros!J227</f>
        <v>21</v>
      </c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104"/>
      <c r="B239" s="56">
        <f>Parâmetros!J228</f>
        <v>12</v>
      </c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104"/>
      <c r="B240" s="56">
        <f>Parâmetros!J229</f>
        <v>23</v>
      </c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104"/>
      <c r="B241" s="56">
        <f>Parâmetros!J230</f>
        <v>16</v>
      </c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104"/>
      <c r="B242" s="56">
        <f>Parâmetros!J231</f>
        <v>19</v>
      </c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104"/>
      <c r="B243" s="56">
        <f>Parâmetros!J232</f>
        <v>13</v>
      </c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104"/>
      <c r="B244" s="56">
        <f>Parâmetros!J233</f>
        <v>17</v>
      </c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104"/>
      <c r="B245" s="56">
        <f>Parâmetros!J234</f>
        <v>21</v>
      </c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104"/>
      <c r="B246" s="56">
        <f>Parâmetros!J235</f>
        <v>21</v>
      </c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104"/>
      <c r="B247" s="56">
        <f>Parâmetros!J236</f>
        <v>24</v>
      </c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104"/>
      <c r="B248" s="56">
        <f>Parâmetros!J237</f>
        <v>25</v>
      </c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104"/>
      <c r="B249" s="56">
        <f>Parâmetros!J238</f>
        <v>21</v>
      </c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104"/>
      <c r="B250" s="56">
        <f>Parâmetros!J239</f>
        <v>19</v>
      </c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104"/>
      <c r="B251" s="56">
        <f>Parâmetros!J240</f>
        <v>17</v>
      </c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104"/>
      <c r="B252" s="56">
        <f>Parâmetros!J241</f>
        <v>18</v>
      </c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104"/>
      <c r="B253" s="56">
        <f>Parâmetros!J242</f>
        <v>20</v>
      </c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104"/>
      <c r="B254" s="56">
        <f>Parâmetros!J243</f>
        <v>10</v>
      </c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104"/>
      <c r="B255" s="56">
        <f>Parâmetros!J244</f>
        <v>12</v>
      </c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104"/>
      <c r="B256" s="56">
        <f>Parâmetros!J245</f>
        <v>10</v>
      </c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104"/>
      <c r="B257" s="56">
        <f>Parâmetros!J246</f>
        <v>14</v>
      </c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104"/>
      <c r="B258" s="56">
        <f>Parâmetros!J247</f>
        <v>21</v>
      </c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104"/>
      <c r="B259" s="56">
        <f>Parâmetros!J248</f>
        <v>32</v>
      </c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104"/>
      <c r="B260" s="56">
        <f>Parâmetros!J249</f>
        <v>25</v>
      </c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104"/>
      <c r="B261" s="56">
        <f>Parâmetros!J250</f>
        <v>34</v>
      </c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104"/>
      <c r="B262" s="56">
        <f>Parâmetros!J251</f>
        <v>26</v>
      </c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104"/>
      <c r="B263" s="56">
        <f>Parâmetros!J252</f>
        <v>24</v>
      </c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104"/>
      <c r="B264" s="56">
        <f>Parâmetros!J253</f>
        <v>28</v>
      </c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104"/>
      <c r="B265" s="56">
        <f>Parâmetros!J254</f>
        <v>21</v>
      </c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104"/>
      <c r="B266" s="56">
        <f>Parâmetros!J255</f>
        <v>21</v>
      </c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104"/>
      <c r="B267" s="56">
        <f>Parâmetros!J256</f>
        <v>27</v>
      </c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104"/>
      <c r="B268" s="56">
        <f>Parâmetros!J257</f>
        <v>21</v>
      </c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104"/>
      <c r="B269" s="56">
        <f>Parâmetros!J258</f>
        <v>20</v>
      </c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104"/>
      <c r="B270" s="56">
        <f>Parâmetros!J259</f>
        <v>25</v>
      </c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104"/>
      <c r="B271" s="56">
        <f>Parâmetros!J260</f>
        <v>28</v>
      </c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104"/>
      <c r="B272" s="56">
        <f>Parâmetros!J261</f>
        <v>30</v>
      </c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104"/>
      <c r="B273" s="56">
        <f>Parâmetros!J262</f>
        <v>29</v>
      </c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104"/>
      <c r="B274" s="56">
        <f>Parâmetros!J263</f>
        <v>27</v>
      </c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104"/>
      <c r="B275" s="56">
        <f>Parâmetros!J264</f>
        <v>31</v>
      </c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104"/>
      <c r="B276" s="56">
        <f>Parâmetros!J265</f>
        <v>23</v>
      </c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104"/>
      <c r="B277" s="56">
        <f>Parâmetros!J266</f>
        <v>24</v>
      </c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104"/>
      <c r="B278" s="56">
        <f>Parâmetros!J267</f>
        <v>29</v>
      </c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104"/>
      <c r="B279" s="56">
        <f>Parâmetros!J268</f>
        <v>29</v>
      </c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104"/>
      <c r="B280" s="56">
        <f>Parâmetros!J269</f>
        <v>23</v>
      </c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104"/>
      <c r="B281" s="56">
        <f>Parâmetros!J270</f>
        <v>25</v>
      </c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104"/>
      <c r="B282" s="56">
        <f>Parâmetros!J271</f>
        <v>19</v>
      </c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104"/>
      <c r="B283" s="56">
        <f>Parâmetros!J272</f>
        <v>18</v>
      </c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104"/>
      <c r="B284" s="56">
        <f>Parâmetros!J273</f>
        <v>27</v>
      </c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104"/>
      <c r="B285" s="56">
        <f>Parâmetros!J274</f>
        <v>26</v>
      </c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104"/>
      <c r="B286" s="56">
        <f>Parâmetros!J275</f>
        <v>26</v>
      </c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104"/>
      <c r="B287" s="56">
        <f>Parâmetros!J276</f>
        <v>22</v>
      </c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104"/>
      <c r="B288" s="56">
        <f>Parâmetros!J277</f>
        <v>23</v>
      </c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104"/>
      <c r="B289" s="56">
        <f>Parâmetros!J278</f>
        <v>22</v>
      </c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104"/>
      <c r="B290" s="56">
        <f>Parâmetros!J279</f>
        <v>23</v>
      </c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104"/>
      <c r="B291" s="56">
        <f>Parâmetros!J280</f>
        <v>21</v>
      </c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104"/>
      <c r="B292" s="56">
        <f>Parâmetros!J281</f>
        <v>23</v>
      </c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104"/>
      <c r="B293" s="56">
        <f>Parâmetros!J282</f>
        <v>20</v>
      </c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104"/>
      <c r="B294" s="56">
        <f>Parâmetros!J283</f>
        <v>25</v>
      </c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104"/>
      <c r="B295" s="56">
        <f>Parâmetros!J284</f>
        <v>25</v>
      </c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104"/>
      <c r="B296" s="56">
        <f>Parâmetros!J285</f>
        <v>29</v>
      </c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104"/>
      <c r="B297" s="56">
        <f>Parâmetros!J286</f>
        <v>29</v>
      </c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104"/>
      <c r="B298" s="56">
        <f>Parâmetros!J287</f>
        <v>25</v>
      </c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104"/>
      <c r="B299" s="56">
        <f>Parâmetros!J288</f>
        <v>22</v>
      </c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104"/>
      <c r="B300" s="56">
        <f>Parâmetros!J289</f>
        <v>24</v>
      </c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104"/>
      <c r="B301" s="56">
        <f>Parâmetros!J290</f>
        <v>25</v>
      </c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104"/>
      <c r="B302" s="56">
        <f>Parâmetros!J291</f>
        <v>19</v>
      </c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104"/>
      <c r="B303" s="56">
        <f>Parâmetros!J292</f>
        <v>28</v>
      </c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104"/>
      <c r="B304" s="56">
        <f>Parâmetros!J293</f>
        <v>26</v>
      </c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104"/>
      <c r="B305" s="56">
        <f>Parâmetros!J294</f>
        <v>27</v>
      </c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104"/>
      <c r="B306" s="56">
        <f>Parâmetros!J295</f>
        <v>33</v>
      </c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104"/>
      <c r="B307" s="56">
        <f>Parâmetros!J296</f>
        <v>30</v>
      </c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104"/>
      <c r="B308" s="56">
        <f>Parâmetros!J297</f>
        <v>35</v>
      </c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104"/>
      <c r="B309" s="56">
        <f>Parâmetros!J298</f>
        <v>20</v>
      </c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104"/>
      <c r="B310" s="56">
        <f>Parâmetros!J299</f>
        <v>20</v>
      </c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104"/>
      <c r="B311" s="56">
        <f>Parâmetros!J300</f>
        <v>21</v>
      </c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104"/>
      <c r="B312" s="56">
        <f>Parâmetros!J301</f>
        <v>21</v>
      </c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104"/>
      <c r="B313" s="56">
        <f>Parâmetros!J302</f>
        <v>17</v>
      </c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104"/>
      <c r="B314" s="56">
        <f>Parâmetros!J303</f>
        <v>22</v>
      </c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104"/>
      <c r="B315" s="56">
        <f>Parâmetros!J304</f>
        <v>18</v>
      </c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104"/>
      <c r="B316" s="56">
        <f>Parâmetros!J305</f>
        <v>18</v>
      </c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104"/>
      <c r="B317" s="56">
        <f>Parâmetros!J306</f>
        <v>24</v>
      </c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104"/>
      <c r="B318" s="56">
        <f>Parâmetros!J307</f>
        <v>27</v>
      </c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104"/>
      <c r="B319" s="56">
        <f>Parâmetros!J308</f>
        <v>21</v>
      </c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104"/>
      <c r="B320" s="56">
        <f>Parâmetros!J309</f>
        <v>27</v>
      </c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104"/>
      <c r="B321" s="56">
        <f>Parâmetros!J310</f>
        <v>19</v>
      </c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104"/>
      <c r="B322" s="56">
        <f>Parâmetros!J311</f>
        <v>31</v>
      </c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104"/>
      <c r="B323" s="56">
        <f>Parâmetros!J312</f>
        <v>23</v>
      </c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104"/>
      <c r="B324" s="56">
        <f>Parâmetros!J313</f>
        <v>27</v>
      </c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104"/>
      <c r="B325" s="56">
        <f>Parâmetros!J314</f>
        <v>22</v>
      </c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104"/>
      <c r="B326" s="56">
        <f>Parâmetros!J315</f>
        <v>29</v>
      </c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104"/>
      <c r="B327" s="56">
        <f>Parâmetros!J316</f>
        <v>27</v>
      </c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104"/>
      <c r="B328" s="56">
        <f>Parâmetros!J317</f>
        <v>27</v>
      </c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104"/>
      <c r="B329" s="56">
        <f>Parâmetros!J318</f>
        <v>28</v>
      </c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104"/>
      <c r="B330" s="56">
        <f>Parâmetros!J319</f>
        <v>23</v>
      </c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104"/>
      <c r="B331" s="56">
        <f>Parâmetros!J320</f>
        <v>28</v>
      </c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104"/>
      <c r="B332" s="56">
        <f>Parâmetros!J321</f>
        <v>23</v>
      </c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104"/>
      <c r="B333" s="56">
        <f>Parâmetros!J322</f>
        <v>25</v>
      </c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104"/>
      <c r="B334" s="56">
        <f>Parâmetros!J323</f>
        <v>31</v>
      </c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104"/>
      <c r="B335" s="56">
        <f>Parâmetros!J324</f>
        <v>24</v>
      </c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104"/>
      <c r="B336" s="56">
        <f>Parâmetros!J325</f>
        <v>23</v>
      </c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104"/>
      <c r="B337" s="56">
        <f>Parâmetros!J326</f>
        <v>18</v>
      </c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104"/>
      <c r="B338" s="56">
        <f>Parâmetros!J327</f>
        <v>17</v>
      </c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104"/>
      <c r="B339" s="56">
        <f>Parâmetros!J328</f>
        <v>26</v>
      </c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104"/>
      <c r="B340" s="56">
        <f>Parâmetros!J329</f>
        <v>26</v>
      </c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104"/>
      <c r="B341" s="56">
        <f>Parâmetros!J330</f>
        <v>19</v>
      </c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104"/>
      <c r="B342" s="56">
        <f>Parâmetros!J331</f>
        <v>22</v>
      </c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104"/>
      <c r="B343" s="56">
        <f>Parâmetros!J332</f>
        <v>24</v>
      </c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104"/>
      <c r="B344" s="56">
        <f>Parâmetros!J333</f>
        <v>30</v>
      </c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104"/>
      <c r="B345" s="56">
        <f>Parâmetros!J334</f>
        <v>24</v>
      </c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104"/>
      <c r="B346" s="56">
        <f>Parâmetros!J335</f>
        <v>25</v>
      </c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104"/>
      <c r="B347" s="56">
        <f>Parâmetros!J336</f>
        <v>15</v>
      </c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104"/>
      <c r="B348" s="56">
        <f>Parâmetros!J337</f>
        <v>20</v>
      </c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104"/>
      <c r="B349" s="56">
        <f>Parâmetros!J338</f>
        <v>19</v>
      </c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104"/>
      <c r="B350" s="56">
        <f>Parâmetros!J339</f>
        <v>15</v>
      </c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104"/>
      <c r="B351" s="56">
        <f>Parâmetros!J340</f>
        <v>20</v>
      </c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104"/>
      <c r="B352" s="56">
        <f>Parâmetros!J341</f>
        <v>21</v>
      </c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104"/>
      <c r="B353" s="56">
        <f>Parâmetros!J342</f>
        <v>13</v>
      </c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104"/>
      <c r="B354" s="56">
        <f>Parâmetros!J343</f>
        <v>21</v>
      </c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104"/>
      <c r="B355" s="56">
        <f>Parâmetros!J344</f>
        <v>22</v>
      </c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104"/>
      <c r="B356" s="56">
        <f>Parâmetros!J345</f>
        <v>20</v>
      </c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104"/>
      <c r="B357" s="56">
        <f>Parâmetros!J346</f>
        <v>22</v>
      </c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104"/>
      <c r="B358" s="56">
        <f>Parâmetros!J347</f>
        <v>25</v>
      </c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104"/>
      <c r="B359" s="56">
        <f>Parâmetros!J348</f>
        <v>19</v>
      </c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104"/>
      <c r="B360" s="56">
        <f>Parâmetros!J349</f>
        <v>22</v>
      </c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104"/>
      <c r="B361" s="56">
        <f>Parâmetros!J350</f>
        <v>11</v>
      </c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104"/>
      <c r="B362" s="56">
        <f>Parâmetros!J351</f>
        <v>17</v>
      </c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104"/>
      <c r="B363" s="56">
        <f>Parâmetros!J352</f>
        <v>20</v>
      </c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104"/>
      <c r="B364" s="56">
        <f>Parâmetros!J353</f>
        <v>21</v>
      </c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104"/>
      <c r="B365" s="56">
        <f>Parâmetros!J354</f>
        <v>20</v>
      </c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104"/>
      <c r="B366" s="56">
        <f>Parâmetros!J355</f>
        <v>26</v>
      </c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104"/>
      <c r="B367" s="56">
        <f>Parâmetros!J356</f>
        <v>18</v>
      </c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104"/>
      <c r="B368" s="56">
        <f>Parâmetros!J357</f>
        <v>21</v>
      </c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104"/>
      <c r="B369" s="56">
        <f>Parâmetros!J358</f>
        <v>20</v>
      </c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104"/>
      <c r="B370" s="56">
        <f>Parâmetros!J359</f>
        <v>21</v>
      </c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104"/>
      <c r="B371" s="56">
        <f>Parâmetros!J360</f>
        <v>19</v>
      </c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104"/>
      <c r="B372" s="56">
        <f>Parâmetros!J361</f>
        <v>22</v>
      </c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104"/>
      <c r="B373" s="56">
        <f>Parâmetros!J362</f>
        <v>19</v>
      </c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104"/>
      <c r="B374" s="56">
        <f>Parâmetros!J363</f>
        <v>25</v>
      </c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104"/>
      <c r="B375" s="56">
        <f>Parâmetros!J364</f>
        <v>14</v>
      </c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104"/>
      <c r="B376" s="56">
        <f>Parâmetros!J365</f>
        <v>22</v>
      </c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104"/>
      <c r="B377" s="56">
        <f>Parâmetros!J366</f>
        <v>21</v>
      </c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104"/>
      <c r="B378" s="56">
        <f>Parâmetros!J367</f>
        <v>18</v>
      </c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104"/>
      <c r="B379" s="56">
        <f>Parâmetros!J368</f>
        <v>20</v>
      </c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104"/>
      <c r="B380" s="56">
        <f>Parâmetros!J369</f>
        <v>22</v>
      </c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104"/>
      <c r="B381" s="56">
        <f>Parâmetros!J370</f>
        <v>20</v>
      </c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104"/>
      <c r="B382" s="56">
        <f>Parâmetros!J371</f>
        <v>22</v>
      </c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104"/>
      <c r="B383" s="56">
        <f>Parâmetros!J372</f>
        <v>10</v>
      </c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104"/>
      <c r="B384" s="56">
        <f>Parâmetros!J373</f>
        <v>15</v>
      </c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104"/>
      <c r="B385" s="56">
        <f>Parâmetros!J374</f>
        <v>20</v>
      </c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104"/>
      <c r="B386" s="56">
        <f>Parâmetros!J375</f>
        <v>21</v>
      </c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104"/>
      <c r="B387" s="56">
        <f>Parâmetros!J376</f>
        <v>23</v>
      </c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104"/>
      <c r="B388" s="56">
        <f>Parâmetros!J377</f>
        <v>21</v>
      </c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104"/>
      <c r="B389" s="56">
        <f>Parâmetros!J378</f>
        <v>20</v>
      </c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104"/>
      <c r="B390" s="56">
        <f>Parâmetros!J379</f>
        <v>21</v>
      </c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104"/>
      <c r="B391" s="56">
        <f>Parâmetros!J380</f>
        <v>23</v>
      </c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104"/>
      <c r="B392" s="56">
        <f>Parâmetros!J381</f>
        <v>22</v>
      </c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104"/>
      <c r="B393" s="56">
        <f>Parâmetros!J382</f>
        <v>27</v>
      </c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104"/>
      <c r="B394" s="56">
        <f>Parâmetros!J383</f>
        <v>23</v>
      </c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104"/>
      <c r="B395" s="56">
        <f>Parâmetros!J384</f>
        <v>22</v>
      </c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104"/>
      <c r="B396" s="56">
        <f>Parâmetros!J385</f>
        <v>23</v>
      </c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104"/>
      <c r="B397" s="56">
        <f>Parâmetros!J386</f>
        <v>31</v>
      </c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104"/>
      <c r="B398" s="56">
        <f>Parâmetros!J387</f>
        <v>17</v>
      </c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104"/>
      <c r="B399" s="56">
        <f>Parâmetros!J388</f>
        <v>24</v>
      </c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104"/>
      <c r="B400" s="56">
        <f>Parâmetros!J389</f>
        <v>17</v>
      </c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104"/>
      <c r="B401" s="56">
        <f>Parâmetros!J390</f>
        <v>24</v>
      </c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104"/>
      <c r="B402" s="56">
        <f>Parâmetros!J391</f>
        <v>25</v>
      </c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104"/>
      <c r="B403" s="56">
        <f>Parâmetros!J392</f>
        <v>28</v>
      </c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104"/>
      <c r="B404" s="56">
        <f>Parâmetros!J393</f>
        <v>26</v>
      </c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104"/>
      <c r="B405" s="56">
        <f>Parâmetros!J394</f>
        <v>32</v>
      </c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104"/>
      <c r="B406" s="56">
        <f>Parâmetros!J395</f>
        <v>29</v>
      </c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104"/>
      <c r="B407" s="56">
        <f>Parâmetros!J396</f>
        <v>27</v>
      </c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104"/>
      <c r="B408" s="56">
        <f>Parâmetros!J397</f>
        <v>20</v>
      </c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104"/>
      <c r="B409" s="56">
        <f>Parâmetros!J398</f>
        <v>24</v>
      </c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104"/>
      <c r="B410" s="56">
        <f>Parâmetros!J399</f>
        <v>23</v>
      </c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104"/>
      <c r="B411" s="56">
        <f>Parâmetros!J400</f>
        <v>27</v>
      </c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104"/>
      <c r="B412" s="56">
        <f>Parâmetros!J401</f>
        <v>21</v>
      </c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104"/>
      <c r="B413" s="56">
        <f>Parâmetros!J402</f>
        <v>25</v>
      </c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104"/>
      <c r="B414" s="56">
        <f>Parâmetros!J403</f>
        <v>26</v>
      </c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104"/>
      <c r="B415" s="56">
        <f>Parâmetros!J404</f>
        <v>28</v>
      </c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104"/>
      <c r="B416" s="56">
        <f>Parâmetros!J405</f>
        <v>30</v>
      </c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104"/>
      <c r="B417" s="56">
        <f>Parâmetros!J406</f>
        <v>20</v>
      </c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104"/>
      <c r="B418" s="56">
        <f>Parâmetros!J407</f>
        <v>27</v>
      </c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104"/>
      <c r="B419" s="56">
        <f>Parâmetros!J408</f>
        <v>23</v>
      </c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104"/>
      <c r="B420" s="56">
        <f>Parâmetros!J409</f>
        <v>29</v>
      </c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104"/>
      <c r="B421" s="56">
        <f>Parâmetros!J410</f>
        <v>27</v>
      </c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104"/>
      <c r="B422" s="56">
        <f>Parâmetros!J411</f>
        <v>27</v>
      </c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104"/>
      <c r="B423" s="56">
        <f>Parâmetros!J412</f>
        <v>24</v>
      </c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104"/>
      <c r="B424" s="56">
        <f>Parâmetros!J413</f>
        <v>27</v>
      </c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104"/>
      <c r="B425" s="56">
        <f>Parâmetros!J414</f>
        <v>24</v>
      </c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104"/>
      <c r="B426" s="56">
        <f>Parâmetros!J415</f>
        <v>25</v>
      </c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104"/>
      <c r="B427" s="56">
        <f>Parâmetros!J416</f>
        <v>27</v>
      </c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104"/>
      <c r="B428" s="56">
        <f>Parâmetros!J417</f>
        <v>24</v>
      </c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104"/>
      <c r="B429" s="56">
        <f>Parâmetros!J418</f>
        <v>26</v>
      </c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104"/>
      <c r="B430" s="56">
        <f>Parâmetros!J419</f>
        <v>23</v>
      </c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104"/>
      <c r="B431" s="56">
        <f>Parâmetros!J420</f>
        <v>27</v>
      </c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104"/>
      <c r="B432" s="56">
        <f>Parâmetros!J421</f>
        <v>27</v>
      </c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104"/>
      <c r="B433" s="56">
        <f>Parâmetros!J422</f>
        <v>30</v>
      </c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104"/>
      <c r="B434" s="56">
        <f>Parâmetros!J423</f>
        <v>25</v>
      </c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104"/>
      <c r="B435" s="56">
        <f>Parâmetros!J424</f>
        <v>26</v>
      </c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104"/>
      <c r="B436" s="56">
        <f>Parâmetros!J425</f>
        <v>29</v>
      </c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104"/>
      <c r="B437" s="56">
        <f>Parâmetros!J426</f>
        <v>27</v>
      </c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104"/>
      <c r="B438" s="56">
        <f>Parâmetros!J427</f>
        <v>27</v>
      </c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104"/>
      <c r="B439" s="56">
        <f>Parâmetros!J428</f>
        <v>28</v>
      </c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104"/>
      <c r="B440" s="56">
        <f>Parâmetros!J429</f>
        <v>34</v>
      </c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104"/>
      <c r="B441" s="56">
        <f>Parâmetros!J430</f>
        <v>25</v>
      </c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104"/>
      <c r="B442" s="56">
        <f>Parâmetros!J431</f>
        <v>34</v>
      </c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104"/>
      <c r="B443" s="56">
        <f>Parâmetros!J432</f>
        <v>31</v>
      </c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104"/>
      <c r="B444" s="56">
        <f>Parâmetros!J433</f>
        <v>24</v>
      </c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104"/>
      <c r="B445" s="56">
        <f>Parâmetros!J434</f>
        <v>27</v>
      </c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104"/>
      <c r="B446" s="56">
        <f>Parâmetros!J435</f>
        <v>25</v>
      </c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104"/>
      <c r="B447" s="56">
        <f>Parâmetros!J436</f>
        <v>25</v>
      </c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104"/>
      <c r="B448" s="56">
        <f>Parâmetros!J437</f>
        <v>26</v>
      </c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104"/>
      <c r="B449" s="56">
        <f>Parâmetros!J438</f>
        <v>21</v>
      </c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104"/>
      <c r="B450" s="56">
        <f>Parâmetros!J439</f>
        <v>23</v>
      </c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104"/>
      <c r="B451" s="56">
        <f>Parâmetros!J440</f>
        <v>35</v>
      </c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104"/>
      <c r="B452" s="56">
        <f>Parâmetros!J441</f>
        <v>26</v>
      </c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104"/>
      <c r="B453" s="56">
        <f>Parâmetros!J442</f>
        <v>21</v>
      </c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104"/>
      <c r="B454" s="56">
        <f>Parâmetros!J443</f>
        <v>26</v>
      </c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104"/>
      <c r="B455" s="56">
        <f>Parâmetros!J444</f>
        <v>24</v>
      </c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104"/>
      <c r="B456" s="56">
        <f>Parâmetros!J445</f>
        <v>24</v>
      </c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104"/>
      <c r="B457" s="56">
        <f>Parâmetros!J446</f>
        <v>23</v>
      </c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104"/>
      <c r="B458" s="56">
        <f>Parâmetros!J447</f>
        <v>21</v>
      </c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104"/>
      <c r="B459" s="56">
        <f>Parâmetros!J448</f>
        <v>23</v>
      </c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104"/>
      <c r="B460" s="56">
        <f>Parâmetros!J449</f>
        <v>23</v>
      </c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104"/>
      <c r="B461" s="56">
        <f>Parâmetros!J450</f>
        <v>21</v>
      </c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104"/>
      <c r="B462" s="56">
        <f>Parâmetros!J451</f>
        <v>26</v>
      </c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104"/>
      <c r="B463" s="56">
        <f>Parâmetros!J452</f>
        <v>25</v>
      </c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104"/>
      <c r="B464" s="56">
        <f>Parâmetros!J453</f>
        <v>25</v>
      </c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104"/>
      <c r="B465" s="56">
        <f>Parâmetros!J454</f>
        <v>29</v>
      </c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104"/>
      <c r="B466" s="56">
        <f>Parâmetros!J455</f>
        <v>27</v>
      </c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104"/>
      <c r="B467" s="56">
        <f>Parâmetros!J456</f>
        <v>20</v>
      </c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104"/>
      <c r="B468" s="56">
        <f>Parâmetros!J457</f>
        <v>23</v>
      </c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104"/>
      <c r="B469" s="56">
        <f>Parâmetros!J458</f>
        <v>22</v>
      </c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104"/>
      <c r="B470" s="56">
        <f>Parâmetros!J459</f>
        <v>26</v>
      </c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104"/>
      <c r="B471" s="56">
        <f>Parâmetros!J460</f>
        <v>30</v>
      </c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104"/>
      <c r="B472" s="56">
        <f>Parâmetros!J461</f>
        <v>27</v>
      </c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104"/>
      <c r="B473" s="56">
        <f>Parâmetros!J462</f>
        <v>27</v>
      </c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104"/>
      <c r="B474" s="56">
        <f>Parâmetros!J463</f>
        <v>23</v>
      </c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104"/>
      <c r="B475" s="56">
        <f>Parâmetros!J464</f>
        <v>23</v>
      </c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104"/>
      <c r="B476" s="56">
        <f>Parâmetros!J465</f>
        <v>25</v>
      </c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104"/>
      <c r="B477" s="56">
        <f>Parâmetros!J466</f>
        <v>25</v>
      </c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104"/>
      <c r="B478" s="56">
        <f>Parâmetros!J467</f>
        <v>29</v>
      </c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104"/>
      <c r="B479" s="56">
        <f>Parâmetros!J468</f>
        <v>23</v>
      </c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104"/>
      <c r="B480" s="56">
        <f>Parâmetros!J469</f>
        <v>28</v>
      </c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104"/>
      <c r="B481" s="56">
        <f>Parâmetros!J470</f>
        <v>24</v>
      </c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104"/>
      <c r="B482" s="56">
        <f>Parâmetros!J471</f>
        <v>27</v>
      </c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104"/>
      <c r="B483" s="56">
        <f>Parâmetros!J472</f>
        <v>26</v>
      </c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104"/>
      <c r="B484" s="56">
        <f>Parâmetros!J473</f>
        <v>24</v>
      </c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104"/>
      <c r="B485" s="56">
        <f>Parâmetros!J474</f>
        <v>18</v>
      </c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104"/>
      <c r="B486" s="56">
        <f>Parâmetros!J475</f>
        <v>20</v>
      </c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104"/>
      <c r="B487" s="56">
        <f>Parâmetros!J476</f>
        <v>23</v>
      </c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104"/>
      <c r="B488" s="56">
        <f>Parâmetros!J477</f>
        <v>23</v>
      </c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104"/>
      <c r="B489" s="56">
        <f>Parâmetros!J478</f>
        <v>23</v>
      </c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104"/>
      <c r="B490" s="56">
        <f>Parâmetros!J479</f>
        <v>23</v>
      </c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104"/>
      <c r="B491" s="56">
        <f>Parâmetros!J480</f>
        <v>22</v>
      </c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104"/>
      <c r="B492" s="56">
        <f>Parâmetros!J481</f>
        <v>22</v>
      </c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104"/>
      <c r="B493" s="56">
        <f>Parâmetros!J482</f>
        <v>25</v>
      </c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104"/>
      <c r="B494" s="56">
        <f>Parâmetros!J483</f>
        <v>26</v>
      </c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104"/>
      <c r="B495" s="56">
        <f>Parâmetros!J484</f>
        <v>23</v>
      </c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104"/>
      <c r="B496" s="56">
        <f>Parâmetros!J485</f>
        <v>21</v>
      </c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104"/>
      <c r="B497" s="56">
        <f>Parâmetros!J486</f>
        <v>26</v>
      </c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104"/>
      <c r="B498" s="56">
        <f>Parâmetros!J487</f>
        <v>22</v>
      </c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104"/>
      <c r="B499" s="56">
        <f>Parâmetros!J488</f>
        <v>28</v>
      </c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104"/>
      <c r="B500" s="56">
        <f>Parâmetros!J489</f>
        <v>25</v>
      </c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104"/>
      <c r="B501" s="56">
        <f>Parâmetros!J490</f>
        <v>20</v>
      </c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104"/>
      <c r="B502" s="56">
        <f>Parâmetros!J491</f>
        <v>23</v>
      </c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104"/>
      <c r="B503" s="56">
        <f>Parâmetros!J492</f>
        <v>25</v>
      </c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104"/>
      <c r="B504" s="56">
        <f>Parâmetros!J493</f>
        <v>31</v>
      </c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104"/>
      <c r="B505" s="56">
        <f>Parâmetros!J494</f>
        <v>23</v>
      </c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104"/>
      <c r="B506" s="56">
        <f>Parâmetros!J495</f>
        <v>27</v>
      </c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104"/>
      <c r="B507" s="56">
        <f>Parâmetros!J496</f>
        <v>29</v>
      </c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104"/>
      <c r="B508" s="56">
        <f>Parâmetros!J497</f>
        <v>26</v>
      </c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104"/>
      <c r="B509" s="56">
        <f>Parâmetros!J498</f>
        <v>29</v>
      </c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104"/>
      <c r="B510" s="56">
        <f>Parâmetros!J499</f>
        <v>29</v>
      </c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104"/>
      <c r="B511" s="56">
        <f>Parâmetros!J500</f>
        <v>34</v>
      </c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104"/>
      <c r="B512" s="56">
        <f>Parâmetros!J501</f>
        <v>28</v>
      </c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104"/>
      <c r="B513" s="56">
        <f>Parâmetros!J502</f>
        <v>31</v>
      </c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104"/>
      <c r="B514" s="56">
        <f>Parâmetros!J503</f>
        <v>31</v>
      </c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104"/>
      <c r="B515" s="56">
        <f>Parâmetros!J504</f>
        <v>32</v>
      </c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104"/>
      <c r="B516" s="56">
        <f>Parâmetros!J505</f>
        <v>29</v>
      </c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104"/>
      <c r="B517" s="56">
        <f>Parâmetros!J506</f>
        <v>33</v>
      </c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104"/>
      <c r="B518" s="56">
        <f>Parâmetros!J507</f>
        <v>28</v>
      </c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104"/>
      <c r="B519" s="56">
        <f>Parâmetros!J508</f>
        <v>23</v>
      </c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104"/>
      <c r="B520" s="56">
        <f>Parâmetros!J509</f>
        <v>30</v>
      </c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104"/>
      <c r="B521" s="56">
        <f>Parâmetros!J510</f>
        <v>27</v>
      </c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104"/>
      <c r="B522" s="56">
        <f>Parâmetros!J511</f>
        <v>28</v>
      </c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104"/>
      <c r="B523" s="56">
        <f>Parâmetros!J512</f>
        <v>29</v>
      </c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104"/>
      <c r="B524" s="56">
        <f>Parâmetros!J513</f>
        <v>28</v>
      </c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104"/>
      <c r="B525" s="56">
        <f>Parâmetros!J514</f>
        <v>36</v>
      </c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104"/>
      <c r="B526" s="56">
        <f>Parâmetros!J515</f>
        <v>30</v>
      </c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104"/>
      <c r="B527" s="56">
        <f>Parâmetros!J516</f>
        <v>25</v>
      </c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104"/>
      <c r="B528" s="56">
        <f>Parâmetros!J517</f>
        <v>31</v>
      </c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104"/>
      <c r="B529" s="56">
        <f>Parâmetros!J518</f>
        <v>28</v>
      </c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104"/>
      <c r="B530" s="56">
        <f>Parâmetros!J519</f>
        <v>28</v>
      </c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104"/>
      <c r="B531" s="56">
        <f>Parâmetros!J520</f>
        <v>28</v>
      </c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104"/>
      <c r="B532" s="56">
        <f>Parâmetros!J521</f>
        <v>23</v>
      </c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104"/>
      <c r="B533" s="56">
        <f>Parâmetros!J522</f>
        <v>31</v>
      </c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104"/>
      <c r="B534" s="56">
        <f>Parâmetros!J523</f>
        <v>30</v>
      </c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104"/>
      <c r="B535" s="56">
        <f>Parâmetros!J524</f>
        <v>37</v>
      </c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104"/>
      <c r="B536" s="56">
        <f>Parâmetros!J525</f>
        <v>30</v>
      </c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104"/>
      <c r="B537" s="56">
        <f>Parâmetros!J526</f>
        <v>36</v>
      </c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104"/>
      <c r="B538" s="56">
        <f>Parâmetros!J527</f>
        <v>31</v>
      </c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104"/>
      <c r="B539" s="56">
        <f>Parâmetros!J528</f>
        <v>26</v>
      </c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104"/>
      <c r="B540" s="56">
        <f>Parâmetros!J529</f>
        <v>31</v>
      </c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104"/>
      <c r="B541" s="56">
        <f>Parâmetros!J530</f>
        <v>25</v>
      </c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104"/>
      <c r="B542" s="56">
        <f>Parâmetros!J531</f>
        <v>26</v>
      </c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104"/>
      <c r="B543" s="56">
        <f>Parâmetros!J532</f>
        <v>30</v>
      </c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104"/>
      <c r="B544" s="56">
        <f>Parâmetros!J533</f>
        <v>26</v>
      </c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104"/>
      <c r="B545" s="56">
        <f>Parâmetros!J534</f>
        <v>27</v>
      </c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104"/>
      <c r="B546" s="56">
        <f>Parâmetros!J535</f>
        <v>31</v>
      </c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104"/>
      <c r="B547" s="56">
        <f>Parâmetros!J536</f>
        <v>29</v>
      </c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104"/>
      <c r="B548" s="56">
        <f>Parâmetros!J537</f>
        <v>33</v>
      </c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104"/>
      <c r="B549" s="56">
        <f>Parâmetros!J538</f>
        <v>27</v>
      </c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104"/>
      <c r="B550" s="56">
        <f>Parâmetros!J539</f>
        <v>29</v>
      </c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104"/>
      <c r="B551" s="56">
        <f>Parâmetros!J540</f>
        <v>22</v>
      </c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104"/>
      <c r="B552" s="56">
        <f>Parâmetros!J541</f>
        <v>27</v>
      </c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104"/>
      <c r="B553" s="56">
        <f>Parâmetros!J542</f>
        <v>29</v>
      </c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104"/>
      <c r="B554" s="56">
        <f>Parâmetros!J543</f>
        <v>23</v>
      </c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104"/>
      <c r="B555" s="56">
        <f>Parâmetros!J544</f>
        <v>28</v>
      </c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104"/>
      <c r="B556" s="56">
        <f>Parâmetros!J545</f>
        <v>26</v>
      </c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104"/>
      <c r="B557" s="56">
        <f>Parâmetros!J546</f>
        <v>27</v>
      </c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104"/>
      <c r="B558" s="56">
        <f>Parâmetros!J547</f>
        <v>30</v>
      </c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104"/>
      <c r="B559" s="56">
        <f>Parâmetros!J548</f>
        <v>30</v>
      </c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104"/>
      <c r="B560" s="56">
        <f>Parâmetros!J549</f>
        <v>34</v>
      </c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104"/>
      <c r="B561" s="56">
        <f>Parâmetros!J550</f>
        <v>29</v>
      </c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104"/>
      <c r="B562" s="56">
        <f>Parâmetros!J551</f>
        <v>29</v>
      </c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104"/>
      <c r="B563" s="56">
        <f>Parâmetros!J552</f>
        <v>28</v>
      </c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104"/>
      <c r="B564" s="56">
        <f>Parâmetros!J553</f>
        <v>27</v>
      </c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104"/>
      <c r="B565" s="56">
        <f>Parâmetros!J554</f>
        <v>30</v>
      </c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104"/>
      <c r="B566" s="56">
        <f>Parâmetros!J555</f>
        <v>29</v>
      </c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104"/>
      <c r="B567" s="56">
        <f>Parâmetros!J556</f>
        <v>24</v>
      </c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104"/>
      <c r="B568" s="56">
        <f>Parâmetros!J557</f>
        <v>22</v>
      </c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104"/>
      <c r="B569" s="56">
        <f>Parâmetros!J558</f>
        <v>26</v>
      </c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104"/>
      <c r="B570" s="56">
        <f>Parâmetros!J559</f>
        <v>21</v>
      </c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104"/>
      <c r="B571" s="56">
        <f>Parâmetros!J560</f>
        <v>33</v>
      </c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104"/>
      <c r="B572" s="56">
        <f>Parâmetros!J561</f>
        <v>26</v>
      </c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104"/>
      <c r="B573" s="56">
        <f>Parâmetros!J562</f>
        <v>28</v>
      </c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104"/>
      <c r="B574" s="56">
        <f>Parâmetros!J563</f>
        <v>30</v>
      </c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104"/>
      <c r="B575" s="56">
        <f>Parâmetros!J564</f>
        <v>25</v>
      </c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104"/>
      <c r="B576" s="56">
        <f>Parâmetros!J565</f>
        <v>26</v>
      </c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104"/>
      <c r="B577" s="56">
        <f>Parâmetros!J566</f>
        <v>28</v>
      </c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104"/>
      <c r="B578" s="56">
        <f>Parâmetros!J567</f>
        <v>27</v>
      </c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104"/>
      <c r="B579" s="56">
        <f>Parâmetros!J568</f>
        <v>27</v>
      </c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104"/>
      <c r="B580" s="56">
        <f>Parâmetros!J569</f>
        <v>29</v>
      </c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104"/>
      <c r="B581" s="56">
        <f>Parâmetros!J570</f>
        <v>26</v>
      </c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104"/>
      <c r="B582" s="56">
        <f>Parâmetros!J571</f>
        <v>25</v>
      </c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104"/>
      <c r="B583" s="56">
        <f>Parâmetros!J572</f>
        <v>23</v>
      </c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104"/>
      <c r="B584" s="56">
        <f>Parâmetros!J573</f>
        <v>25</v>
      </c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104"/>
      <c r="B585" s="56">
        <f>Parâmetros!J574</f>
        <v>36</v>
      </c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104"/>
      <c r="B586" s="56">
        <f>Parâmetros!J575</f>
        <v>26</v>
      </c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104"/>
      <c r="B587" s="56">
        <f>Parâmetros!J576</f>
        <v>28</v>
      </c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104"/>
      <c r="B588" s="56">
        <f>Parâmetros!J577</f>
        <v>29</v>
      </c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104"/>
      <c r="B589" s="56">
        <f>Parâmetros!J578</f>
        <v>22</v>
      </c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104"/>
      <c r="B590" s="56">
        <f>Parâmetros!J579</f>
        <v>28</v>
      </c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104"/>
      <c r="B591" s="56">
        <f>Parâmetros!J580</f>
        <v>25</v>
      </c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104"/>
      <c r="B592" s="56">
        <f>Parâmetros!J581</f>
        <v>21</v>
      </c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104"/>
      <c r="B593" s="56">
        <f>Parâmetros!J582</f>
        <v>23</v>
      </c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104"/>
      <c r="B594" s="56">
        <f>Parâmetros!J583</f>
        <v>27</v>
      </c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104"/>
      <c r="B595" s="56">
        <f>Parâmetros!J584</f>
        <v>27</v>
      </c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104"/>
      <c r="B596" s="56">
        <f>Parâmetros!J585</f>
        <v>27</v>
      </c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104"/>
      <c r="B597" s="56">
        <f>Parâmetros!J586</f>
        <v>28</v>
      </c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104"/>
      <c r="B598" s="56">
        <f>Parâmetros!J587</f>
        <v>28</v>
      </c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104"/>
      <c r="B599" s="56">
        <f>Parâmetros!J588</f>
        <v>27</v>
      </c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104"/>
      <c r="B600" s="56">
        <f>Parâmetros!J589</f>
        <v>27</v>
      </c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104"/>
      <c r="B601" s="56">
        <f>Parâmetros!J590</f>
        <v>24</v>
      </c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104"/>
      <c r="B602" s="56">
        <f>Parâmetros!J591</f>
        <v>29</v>
      </c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104"/>
      <c r="B603" s="56">
        <f>Parâmetros!J592</f>
        <v>29</v>
      </c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104"/>
      <c r="B604" s="56">
        <f>Parâmetros!J593</f>
        <v>27</v>
      </c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104"/>
      <c r="B605" s="56">
        <f>Parâmetros!J594</f>
        <v>25</v>
      </c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104"/>
      <c r="B606" s="56">
        <f>Parâmetros!J595</f>
        <v>29</v>
      </c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104"/>
      <c r="B607" s="56">
        <f>Parâmetros!J596</f>
        <v>27</v>
      </c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104"/>
      <c r="B608" s="56">
        <f>Parâmetros!J597</f>
        <v>42</v>
      </c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104"/>
      <c r="B609" s="56">
        <f>Parâmetros!J598</f>
        <v>30</v>
      </c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104"/>
      <c r="B610" s="56">
        <f>Parâmetros!J599</f>
        <v>34</v>
      </c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104"/>
      <c r="B611" s="56">
        <f>Parâmetros!J600</f>
        <v>28</v>
      </c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104"/>
      <c r="B612" s="56">
        <f>Parâmetros!J601</f>
        <v>29</v>
      </c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104"/>
      <c r="B613" s="56">
        <f>Parâmetros!J602</f>
        <v>26</v>
      </c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104"/>
      <c r="B614" s="56">
        <f>Parâmetros!J603</f>
        <v>26</v>
      </c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104"/>
      <c r="B615" s="56">
        <f>Parâmetros!J604</f>
        <v>27</v>
      </c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104"/>
      <c r="B616" s="56">
        <f>Parâmetros!J605</f>
        <v>22</v>
      </c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104"/>
      <c r="B617" s="56">
        <f>Parâmetros!J606</f>
        <v>24</v>
      </c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104"/>
      <c r="B618" s="56">
        <f>Parâmetros!J607</f>
        <v>28</v>
      </c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104"/>
      <c r="B619" s="56">
        <f>Parâmetros!J608</f>
        <v>29</v>
      </c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104"/>
      <c r="B620" s="56">
        <f>Parâmetros!J609</f>
        <v>39</v>
      </c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104"/>
      <c r="B621" s="56">
        <f>Parâmetros!J610</f>
        <v>27</v>
      </c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104"/>
      <c r="B622" s="56">
        <f>Parâmetros!J611</f>
        <v>27</v>
      </c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104"/>
      <c r="B623" s="56">
        <f>Parâmetros!J612</f>
        <v>32</v>
      </c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104"/>
      <c r="B624" s="56">
        <f>Parâmetros!J613</f>
        <v>31</v>
      </c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104"/>
      <c r="B625" s="56">
        <f>Parâmetros!J614</f>
        <v>29</v>
      </c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104"/>
      <c r="B626" s="56">
        <f>Parâmetros!J615</f>
        <v>29</v>
      </c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104"/>
      <c r="B627" s="56">
        <f>Parâmetros!J616</f>
        <v>27</v>
      </c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104"/>
      <c r="B628" s="56">
        <f>Parâmetros!J617</f>
        <v>27</v>
      </c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104"/>
      <c r="B629" s="56">
        <f>Parâmetros!J618</f>
        <v>26</v>
      </c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104"/>
      <c r="B630" s="56">
        <f>Parâmetros!J619</f>
        <v>31</v>
      </c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104"/>
      <c r="B631" s="56">
        <f>Parâmetros!J620</f>
        <v>26</v>
      </c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104"/>
      <c r="B632" s="56">
        <f>Parâmetros!J621</f>
        <v>32</v>
      </c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104"/>
      <c r="B633" s="56">
        <f>Parâmetros!J622</f>
        <v>29</v>
      </c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104"/>
      <c r="B634" s="56">
        <f>Parâmetros!J623</f>
        <v>31</v>
      </c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104"/>
      <c r="B635" s="56">
        <f>Parâmetros!J624</f>
        <v>32</v>
      </c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104"/>
      <c r="B636" s="56">
        <f>Parâmetros!J625</f>
        <v>27</v>
      </c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104"/>
      <c r="B637" s="56">
        <f>Parâmetros!J626</f>
        <v>31</v>
      </c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104"/>
      <c r="B638" s="56">
        <f>Parâmetros!J627</f>
        <v>26</v>
      </c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104"/>
      <c r="B639" s="56">
        <f>Parâmetros!J628</f>
        <v>27</v>
      </c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104"/>
      <c r="B640" s="56">
        <f>Parâmetros!J629</f>
        <v>31</v>
      </c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104"/>
      <c r="B641" s="56">
        <f>Parâmetros!J630</f>
        <v>27</v>
      </c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104"/>
      <c r="B642" s="56">
        <f>Parâmetros!J631</f>
        <v>33</v>
      </c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104"/>
      <c r="B643" s="56">
        <f>Parâmetros!J632</f>
        <v>31</v>
      </c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104"/>
      <c r="B644" s="56">
        <f>Parâmetros!J633</f>
        <v>32</v>
      </c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104"/>
      <c r="B645" s="56">
        <f>Parâmetros!J634</f>
        <v>28</v>
      </c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104"/>
      <c r="B646" s="56">
        <f>Parâmetros!J635</f>
        <v>29</v>
      </c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104"/>
      <c r="B647" s="56">
        <f>Parâmetros!J636</f>
        <v>26</v>
      </c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104"/>
      <c r="B648" s="56">
        <f>Parâmetros!J637</f>
        <v>24</v>
      </c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104"/>
      <c r="B649" s="56">
        <f>Parâmetros!J638</f>
        <v>36</v>
      </c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104"/>
      <c r="B650" s="56">
        <f>Parâmetros!J639</f>
        <v>32</v>
      </c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104"/>
      <c r="B651" s="56">
        <f>Parâmetros!J640</f>
        <v>26</v>
      </c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104"/>
      <c r="B652" s="56">
        <f>Parâmetros!J641</f>
        <v>27</v>
      </c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104"/>
      <c r="B653" s="56">
        <f>Parâmetros!J642</f>
        <v>36</v>
      </c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104"/>
      <c r="B654" s="56">
        <f>Parâmetros!J643</f>
        <v>37</v>
      </c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104"/>
      <c r="B655" s="56">
        <f>Parâmetros!J644</f>
        <v>37</v>
      </c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104"/>
      <c r="B656" s="56">
        <f>Parâmetros!J645</f>
        <v>34</v>
      </c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104"/>
      <c r="B657" s="56">
        <f>Parâmetros!J646</f>
        <v>35</v>
      </c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104"/>
      <c r="B658" s="56">
        <f>Parâmetros!J647</f>
        <v>35</v>
      </c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104"/>
      <c r="B659" s="56">
        <f>Parâmetros!J648</f>
        <v>38</v>
      </c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104"/>
      <c r="B660" s="56">
        <f>Parâmetros!J649</f>
        <v>34</v>
      </c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104"/>
      <c r="B661" s="56">
        <f>Parâmetros!J650</f>
        <v>35</v>
      </c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104"/>
      <c r="B662" s="56">
        <f>Parâmetros!J651</f>
        <v>32</v>
      </c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104"/>
      <c r="B663" s="56">
        <f>Parâmetros!J652</f>
        <v>27</v>
      </c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104"/>
      <c r="B664" s="56">
        <f>Parâmetros!J653</f>
        <v>32</v>
      </c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104"/>
      <c r="B665" s="56">
        <f>Parâmetros!J654</f>
        <v>27</v>
      </c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104"/>
      <c r="B666" s="56">
        <f>Parâmetros!J655</f>
        <v>29</v>
      </c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104"/>
      <c r="B667" s="56">
        <f>Parâmetros!J656</f>
        <v>32</v>
      </c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104"/>
      <c r="B668" s="56">
        <f>Parâmetros!J657</f>
        <v>45</v>
      </c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104"/>
      <c r="B669" s="56">
        <f>Parâmetros!J658</f>
        <v>41</v>
      </c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104"/>
      <c r="B670" s="56">
        <f>Parâmetros!J659</f>
        <v>33</v>
      </c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104"/>
      <c r="B671" s="56">
        <f>Parâmetros!J660</f>
        <v>36</v>
      </c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104"/>
      <c r="B672" s="56">
        <f>Parâmetros!J661</f>
        <v>36</v>
      </c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104"/>
      <c r="B673" s="56">
        <f>Parâmetros!J662</f>
        <v>33</v>
      </c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104"/>
      <c r="B674" s="56">
        <f>Parâmetros!J663</f>
        <v>27</v>
      </c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104"/>
      <c r="B675" s="56">
        <f>Parâmetros!J664</f>
        <v>31</v>
      </c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104"/>
      <c r="B676" s="56">
        <f>Parâmetros!J665</f>
        <v>31</v>
      </c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104"/>
      <c r="B677" s="56">
        <f>Parâmetros!J666</f>
        <v>30</v>
      </c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104"/>
      <c r="B678" s="56">
        <f>Parâmetros!J667</f>
        <v>31</v>
      </c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104"/>
      <c r="B679" s="56">
        <f>Parâmetros!J668</f>
        <v>34</v>
      </c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104"/>
      <c r="B680" s="56">
        <f>Parâmetros!J669</f>
        <v>43</v>
      </c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104"/>
      <c r="B681" s="56">
        <f>Parâmetros!J670</f>
        <v>43</v>
      </c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104"/>
      <c r="B682" s="56">
        <f>Parâmetros!J671</f>
        <v>32</v>
      </c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104"/>
      <c r="B683" s="56">
        <f>Parâmetros!J672</f>
        <v>30</v>
      </c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104"/>
      <c r="B684" s="56">
        <f>Parâmetros!J673</f>
        <v>36</v>
      </c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104"/>
      <c r="B685" s="56">
        <f>Parâmetros!J674</f>
        <v>35</v>
      </c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104"/>
      <c r="B686" s="56">
        <f>Parâmetros!J675</f>
        <v>37</v>
      </c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104"/>
      <c r="B687" s="56">
        <f>Parâmetros!J676</f>
        <v>37</v>
      </c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104"/>
      <c r="B688" s="56">
        <f>Parâmetros!J677</f>
        <v>37</v>
      </c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104"/>
      <c r="B689" s="56">
        <f>Parâmetros!J678</f>
        <v>37</v>
      </c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104"/>
      <c r="B690" s="56">
        <f>Parâmetros!J679</f>
        <v>32</v>
      </c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104"/>
      <c r="B691" s="56">
        <f>Parâmetros!J680</f>
        <v>36</v>
      </c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104"/>
      <c r="B692" s="56">
        <f>Parâmetros!J681</f>
        <v>54</v>
      </c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104"/>
      <c r="B693" s="56">
        <f>Parâmetros!J682</f>
        <v>50</v>
      </c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104"/>
      <c r="B694" s="56">
        <f>Parâmetros!J683</f>
        <v>39</v>
      </c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104"/>
      <c r="B695" s="56">
        <f>Parâmetros!J684</f>
        <v>37</v>
      </c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104"/>
      <c r="B696" s="56">
        <f>Parâmetros!J685</f>
        <v>38</v>
      </c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104"/>
      <c r="B697" s="56">
        <f>Parâmetros!J686</f>
        <v>36</v>
      </c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104"/>
      <c r="B698" s="56">
        <f>Parâmetros!J687</f>
        <v>30</v>
      </c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104"/>
      <c r="B699" s="56">
        <f>Parâmetros!J688</f>
        <v>24</v>
      </c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104"/>
      <c r="B700" s="56">
        <f>Parâmetros!J689</f>
        <v>29</v>
      </c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104"/>
      <c r="B701" s="56">
        <f>Parâmetros!J690</f>
        <v>20</v>
      </c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104"/>
      <c r="B702" s="56">
        <f>Parâmetros!J691</f>
        <v>29</v>
      </c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104"/>
      <c r="B703" s="56">
        <f>Parâmetros!J692</f>
        <v>32</v>
      </c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104"/>
      <c r="B704" s="56">
        <f>Parâmetros!J693</f>
        <v>35</v>
      </c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104"/>
      <c r="B705" s="56">
        <f>Parâmetros!J694</f>
        <v>29</v>
      </c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104"/>
      <c r="B706" s="56">
        <f>Parâmetros!J695</f>
        <v>26</v>
      </c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104"/>
      <c r="B707" s="56">
        <f>Parâmetros!J696</f>
        <v>32</v>
      </c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104"/>
      <c r="B708" s="56">
        <f>Parâmetros!J697</f>
        <v>31</v>
      </c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104"/>
      <c r="B709" s="56">
        <f>Parâmetros!J698</f>
        <v>30</v>
      </c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104"/>
      <c r="B710" s="56">
        <f>Parâmetros!J699</f>
        <v>30</v>
      </c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104"/>
      <c r="B711" s="56">
        <f>Parâmetros!J700</f>
        <v>28</v>
      </c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104"/>
      <c r="B712" s="56">
        <f>Parâmetros!J701</f>
        <v>29</v>
      </c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104"/>
      <c r="B713" s="56">
        <f>Parâmetros!J702</f>
        <v>27</v>
      </c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104"/>
      <c r="B714" s="56">
        <f>Parâmetros!J703</f>
        <v>25</v>
      </c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104"/>
      <c r="B715" s="56">
        <f>Parâmetros!J704</f>
        <v>24</v>
      </c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104"/>
      <c r="B716" s="56">
        <f>Parâmetros!J705</f>
        <v>30</v>
      </c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104"/>
      <c r="B717" s="56">
        <f>Parâmetros!J706</f>
        <v>33</v>
      </c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104"/>
      <c r="B718" s="121"/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104"/>
      <c r="B719" s="121"/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104"/>
      <c r="B720" s="56">
        <f>Parâmetros!J709</f>
        <v>18</v>
      </c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104"/>
      <c r="B721" s="56">
        <f>Parâmetros!J710</f>
        <v>16</v>
      </c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104"/>
      <c r="B722" s="56">
        <f>Parâmetros!J711</f>
        <v>20</v>
      </c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104"/>
      <c r="B723" s="56">
        <f>Parâmetros!J712</f>
        <v>23</v>
      </c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104"/>
      <c r="B724" s="56">
        <f>Parâmetros!J713</f>
        <v>16</v>
      </c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104"/>
      <c r="B725" s="56">
        <f>Parâmetros!J714</f>
        <v>22</v>
      </c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104"/>
      <c r="B726" s="56">
        <f>Parâmetros!J715</f>
        <v>21</v>
      </c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104"/>
      <c r="B727" s="56">
        <f>Parâmetros!J716</f>
        <v>23</v>
      </c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104"/>
      <c r="B728" s="56">
        <f>Parâmetros!J717</f>
        <v>24</v>
      </c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104"/>
      <c r="B729" s="56">
        <f>Parâmetros!J718</f>
        <v>35</v>
      </c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104"/>
      <c r="B730" s="56">
        <f>Parâmetros!J719</f>
        <v>26</v>
      </c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104"/>
      <c r="B731" s="56">
        <f>Parâmetros!J720</f>
        <v>31</v>
      </c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104"/>
      <c r="B732" s="56">
        <f>Parâmetros!J721</f>
        <v>22</v>
      </c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104"/>
      <c r="B733" s="56">
        <f>Parâmetros!J722</f>
        <v>28</v>
      </c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104"/>
      <c r="B734" s="56">
        <f>Parâmetros!J723</f>
        <v>28</v>
      </c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104"/>
      <c r="B735" s="56">
        <f>Parâmetros!J724</f>
        <v>30</v>
      </c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104"/>
      <c r="B736" s="56">
        <f>Parâmetros!J725</f>
        <v>24</v>
      </c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104"/>
      <c r="B737" s="56">
        <f>Parâmetros!J726</f>
        <v>22</v>
      </c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104"/>
      <c r="B738" s="56">
        <f>Parâmetros!J727</f>
        <v>27</v>
      </c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104"/>
      <c r="B739" s="56">
        <f>Parâmetros!J728</f>
        <v>29</v>
      </c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104"/>
      <c r="B740" s="56">
        <f>Parâmetros!J729</f>
        <v>22</v>
      </c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104"/>
      <c r="B741" s="56">
        <f>Parâmetros!J730</f>
        <v>23</v>
      </c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104"/>
      <c r="B742" s="56">
        <f>Parâmetros!J731</f>
        <v>24</v>
      </c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104"/>
      <c r="B743" s="56">
        <f>Parâmetros!J732</f>
        <v>27</v>
      </c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104"/>
      <c r="B744" s="56">
        <f>Parâmetros!J733</f>
        <v>21</v>
      </c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104"/>
      <c r="B745" s="56">
        <f>Parâmetros!J734</f>
        <v>20</v>
      </c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104"/>
      <c r="B746" s="56">
        <f>Parâmetros!J735</f>
        <v>17</v>
      </c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104"/>
      <c r="B747" s="56">
        <f>Parâmetros!J736</f>
        <v>29</v>
      </c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104"/>
      <c r="B748" s="56">
        <f>Parâmetros!J737</f>
        <v>25</v>
      </c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104"/>
      <c r="B749" s="56">
        <f>Parâmetros!J738</f>
        <v>23</v>
      </c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104"/>
      <c r="B750" s="56">
        <f>Parâmetros!J739</f>
        <v>32</v>
      </c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104"/>
      <c r="B751" s="56">
        <f>Parâmetros!J740</f>
        <v>34</v>
      </c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104"/>
      <c r="B752" s="56">
        <f>Parâmetros!J741</f>
        <v>33</v>
      </c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104"/>
      <c r="B753" s="56">
        <f>Parâmetros!J742</f>
        <v>29</v>
      </c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104"/>
      <c r="B754" s="56">
        <f>Parâmetros!J743</f>
        <v>25</v>
      </c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104"/>
      <c r="B755" s="56">
        <f>Parâmetros!J744</f>
        <v>28</v>
      </c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10"/>
      <c r="B756" s="66">
        <f>Parâmetros!J745</f>
        <v>30</v>
      </c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8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8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8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8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8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8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8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8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8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8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8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8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8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8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8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8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8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8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agmLJEQYrompOZTryudXVvgfmAaV+ooMboaBgLBk99mh81blV7jzHbUoMY0EaMcoB8VT0OlN8rgWWqcru4lvwg==" saltValue="/EMmb121imcL8g3uEpGkUg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7"/>
  <sheetViews>
    <sheetView zoomScale="80" zoomScaleNormal="80" zoomScalePageLayoutView="50" workbookViewId="0">
      <selection activeCell="AF33" sqref="AF33"/>
    </sheetView>
  </sheetViews>
  <sheetFormatPr defaultColWidth="8.85546875" defaultRowHeight="15"/>
  <cols>
    <col min="7" max="7" width="10.85546875" customWidth="1"/>
    <col min="11" max="11" width="11.85546875" customWidth="1"/>
  </cols>
  <sheetData>
    <row r="1" spans="1:1">
      <c r="A1" t="s">
        <v>111</v>
      </c>
    </row>
    <row r="3" spans="1:1" hidden="1"/>
    <row r="4" spans="1:1" hidden="1"/>
    <row r="5" spans="1:1" hidden="1"/>
    <row r="6" spans="1:1" hidden="1"/>
    <row r="7" spans="1:1" hidden="1"/>
    <row r="22" spans="5:13" ht="10.5" customHeight="1"/>
    <row r="23" spans="5:13" ht="215.25" customHeight="1" thickBot="1"/>
    <row r="24" spans="5:13" ht="15.75" customHeight="1">
      <c r="E24" s="205" t="s">
        <v>114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PM10'!AB11</f>
        <v>1</v>
      </c>
      <c r="F27" s="79"/>
      <c r="G27" s="79">
        <f>'CALC. PM10'!AD11</f>
        <v>0</v>
      </c>
      <c r="H27" s="79"/>
      <c r="I27" s="79">
        <f>'CALC. PM10'!AF11</f>
        <v>0</v>
      </c>
      <c r="J27" s="79"/>
      <c r="K27" s="79">
        <f>'CALC. PM10'!AH11</f>
        <v>0</v>
      </c>
      <c r="L27" s="79"/>
      <c r="M27" s="80">
        <f>'CALC. PM10'!AJ11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745"/>
  <sheetViews>
    <sheetView zoomScale="90" zoomScaleNormal="90" workbookViewId="0">
      <pane ySplit="1" topLeftCell="A2" activePane="bottomLeft" state="frozen"/>
      <selection pane="bottomLeft" activeCell="R764" sqref="R764"/>
    </sheetView>
  </sheetViews>
  <sheetFormatPr defaultRowHeight="15"/>
  <cols>
    <col min="1" max="1" width="17.28515625" customWidth="1"/>
    <col min="2" max="2" width="10.28515625" bestFit="1" customWidth="1"/>
  </cols>
  <sheetData>
    <row r="1" spans="1:18">
      <c r="A1" s="3"/>
      <c r="B1" s="5" t="s">
        <v>32</v>
      </c>
      <c r="C1" s="5" t="s">
        <v>33</v>
      </c>
      <c r="D1" s="5" t="s">
        <v>29</v>
      </c>
      <c r="E1" s="5" t="s">
        <v>7</v>
      </c>
      <c r="F1" s="5" t="s">
        <v>8</v>
      </c>
      <c r="G1" s="5" t="s">
        <v>30</v>
      </c>
      <c r="H1" s="5" t="s">
        <v>9</v>
      </c>
      <c r="I1" s="5" t="s">
        <v>31</v>
      </c>
      <c r="J1" s="5" t="s">
        <v>11</v>
      </c>
      <c r="K1" s="5" t="s">
        <v>12</v>
      </c>
      <c r="L1" s="5" t="s">
        <v>42</v>
      </c>
      <c r="M1" s="5" t="s">
        <v>43</v>
      </c>
      <c r="N1" s="5" t="s">
        <v>44</v>
      </c>
      <c r="O1" s="5" t="s">
        <v>13</v>
      </c>
      <c r="P1" s="5" t="s">
        <v>45</v>
      </c>
      <c r="Q1" s="5" t="s">
        <v>46</v>
      </c>
      <c r="R1" s="5" t="s">
        <v>47</v>
      </c>
    </row>
    <row r="2" spans="1:18">
      <c r="A2" s="22">
        <v>44166</v>
      </c>
      <c r="B2" s="1">
        <f>Estação!C5</f>
        <v>27.1</v>
      </c>
      <c r="C2" s="1">
        <v>36</v>
      </c>
      <c r="D2" s="1">
        <f>Estação!D5</f>
        <v>21.3</v>
      </c>
      <c r="E2" s="111"/>
      <c r="F2" s="1">
        <f>Estação!F5</f>
        <v>0.91</v>
      </c>
      <c r="G2" s="1">
        <f>Estação!G5</f>
        <v>1.1100000000000001</v>
      </c>
      <c r="H2" s="1">
        <f>Estação!H5</f>
        <v>2.02</v>
      </c>
      <c r="I2" s="1">
        <f>Estação!I5</f>
        <v>2.89</v>
      </c>
      <c r="J2" s="1">
        <f>Estação!J5</f>
        <v>26</v>
      </c>
      <c r="K2" s="1">
        <f>Estação!K5</f>
        <v>11</v>
      </c>
      <c r="L2" s="1">
        <f>Estação!L5</f>
        <v>26.9</v>
      </c>
      <c r="M2" s="1">
        <f>Estação!M5</f>
        <v>69.2</v>
      </c>
      <c r="N2" s="1">
        <f>Estação!N5</f>
        <v>1010.3</v>
      </c>
      <c r="O2" s="1">
        <f>Estação!O5</f>
        <v>3</v>
      </c>
      <c r="P2" s="1">
        <f>Estação!P5</f>
        <v>2.41</v>
      </c>
      <c r="Q2" s="1">
        <f>Estação!Q5</f>
        <v>66.599999999999994</v>
      </c>
      <c r="R2" s="1">
        <f>Estação!R5</f>
        <v>0</v>
      </c>
    </row>
    <row r="3" spans="1:18">
      <c r="A3" s="22">
        <v>44166.041666666664</v>
      </c>
      <c r="B3" s="1">
        <f>Estação!C6</f>
        <v>27</v>
      </c>
      <c r="C3" s="1">
        <v>36</v>
      </c>
      <c r="D3" s="1">
        <f>Estação!D6</f>
        <v>21.93</v>
      </c>
      <c r="E3" s="111"/>
      <c r="F3" s="1">
        <f>Estação!F6</f>
        <v>1.02</v>
      </c>
      <c r="G3" s="1">
        <f>Estação!G6</f>
        <v>0.88</v>
      </c>
      <c r="H3" s="1">
        <f>Estação!H6</f>
        <v>1.89</v>
      </c>
      <c r="I3" s="1">
        <f>Estação!I6</f>
        <v>4</v>
      </c>
      <c r="J3" s="1">
        <f>Estação!J6</f>
        <v>25</v>
      </c>
      <c r="K3" s="1">
        <f>Estação!K6</f>
        <v>7</v>
      </c>
      <c r="L3" s="1">
        <f>Estação!L6</f>
        <v>26.9</v>
      </c>
      <c r="M3" s="1">
        <f>Estação!M6</f>
        <v>68.400000000000006</v>
      </c>
      <c r="N3" s="1">
        <f>Estação!N6</f>
        <v>1009.9</v>
      </c>
      <c r="O3" s="1">
        <f>Estação!O6</f>
        <v>3</v>
      </c>
      <c r="P3" s="1">
        <f>Estação!P6</f>
        <v>2.5499999999999998</v>
      </c>
      <c r="Q3" s="1">
        <f>Estação!Q6</f>
        <v>70.88</v>
      </c>
      <c r="R3" s="1">
        <f>Estação!R6</f>
        <v>0</v>
      </c>
    </row>
    <row r="4" spans="1:18">
      <c r="A4" s="22">
        <v>44166.083333333336</v>
      </c>
      <c r="B4" s="1">
        <f>Estação!C7</f>
        <v>26.9</v>
      </c>
      <c r="C4" s="1">
        <v>36</v>
      </c>
      <c r="D4" s="1">
        <f>Estação!D7</f>
        <v>21.31</v>
      </c>
      <c r="E4" s="111"/>
      <c r="F4" s="1">
        <f>Estação!F7</f>
        <v>0.96</v>
      </c>
      <c r="G4" s="1">
        <f>Estação!G7</f>
        <v>0.71</v>
      </c>
      <c r="H4" s="1">
        <f>Estação!H7</f>
        <v>1.67</v>
      </c>
      <c r="I4" s="1">
        <f>Estação!I7</f>
        <v>4.4400000000000004</v>
      </c>
      <c r="J4" s="1">
        <f>Estação!J7</f>
        <v>27</v>
      </c>
      <c r="K4" s="1">
        <f>Estação!K7</f>
        <v>6</v>
      </c>
      <c r="L4" s="1">
        <f>Estação!L7</f>
        <v>26.9</v>
      </c>
      <c r="M4" s="1">
        <f>Estação!M7</f>
        <v>68.599999999999994</v>
      </c>
      <c r="N4" s="1">
        <f>Estação!N7</f>
        <v>1009.4</v>
      </c>
      <c r="O4" s="1">
        <f>Estação!O7</f>
        <v>3</v>
      </c>
      <c r="P4" s="1">
        <f>Estação!P7</f>
        <v>2.68</v>
      </c>
      <c r="Q4" s="1">
        <f>Estação!Q7</f>
        <v>70.19</v>
      </c>
      <c r="R4" s="1">
        <f>Estação!R7</f>
        <v>0</v>
      </c>
    </row>
    <row r="5" spans="1:18">
      <c r="A5" s="22">
        <v>44166.125</v>
      </c>
      <c r="B5" s="1">
        <f>Estação!C8</f>
        <v>26.9</v>
      </c>
      <c r="C5" s="1">
        <v>36</v>
      </c>
      <c r="D5" s="1">
        <f>Estação!D8</f>
        <v>22.92</v>
      </c>
      <c r="E5" s="111"/>
      <c r="F5" s="1">
        <f>Estação!F8</f>
        <v>1.1299999999999999</v>
      </c>
      <c r="G5" s="1">
        <f>Estação!G8</f>
        <v>0.45</v>
      </c>
      <c r="H5" s="1">
        <f>Estação!H8</f>
        <v>1.58</v>
      </c>
      <c r="I5" s="1">
        <f>Estação!I8</f>
        <v>4.53</v>
      </c>
      <c r="J5" s="1">
        <f>Estação!J8</f>
        <v>24</v>
      </c>
      <c r="K5" s="1">
        <f>Estação!K8</f>
        <v>8</v>
      </c>
      <c r="L5" s="1">
        <f>Estação!L8</f>
        <v>26.7</v>
      </c>
      <c r="M5" s="1">
        <f>Estação!M8</f>
        <v>68.3</v>
      </c>
      <c r="N5" s="1">
        <f>Estação!N8</f>
        <v>1009.1</v>
      </c>
      <c r="O5" s="1">
        <f>Estação!O8</f>
        <v>2</v>
      </c>
      <c r="P5" s="1">
        <f>Estação!P8</f>
        <v>2.69</v>
      </c>
      <c r="Q5" s="1">
        <f>Estação!Q8</f>
        <v>76.28</v>
      </c>
      <c r="R5" s="1">
        <f>Estação!R8</f>
        <v>0</v>
      </c>
    </row>
    <row r="6" spans="1:18">
      <c r="A6" s="22">
        <v>44166.166666666664</v>
      </c>
      <c r="B6" s="1">
        <f>Estação!C9</f>
        <v>27</v>
      </c>
      <c r="C6" s="1">
        <v>36</v>
      </c>
      <c r="D6" s="1">
        <f>Estação!D9</f>
        <v>24.02</v>
      </c>
      <c r="E6" s="111"/>
      <c r="F6" s="1">
        <f>Estação!F9</f>
        <v>1.07</v>
      </c>
      <c r="G6" s="1">
        <f>Estação!G9</f>
        <v>0.34</v>
      </c>
      <c r="H6" s="1">
        <f>Estação!H9</f>
        <v>1.41</v>
      </c>
      <c r="I6" s="1">
        <f>Estação!I9</f>
        <v>4.2699999999999996</v>
      </c>
      <c r="J6" s="1">
        <f>Estação!J9</f>
        <v>30</v>
      </c>
      <c r="K6" s="1">
        <f>Estação!K9</f>
        <v>8</v>
      </c>
      <c r="L6" s="1">
        <f>Estação!L9</f>
        <v>26.7</v>
      </c>
      <c r="M6" s="1">
        <f>Estação!M9</f>
        <v>69.900000000000006</v>
      </c>
      <c r="N6" s="1">
        <f>Estação!N9</f>
        <v>1009.2</v>
      </c>
      <c r="O6" s="1">
        <f>Estação!O9</f>
        <v>2</v>
      </c>
      <c r="P6" s="1">
        <f>Estação!P9</f>
        <v>2.84</v>
      </c>
      <c r="Q6" s="1">
        <f>Estação!Q9</f>
        <v>78.17</v>
      </c>
      <c r="R6" s="1">
        <f>Estação!R9</f>
        <v>0</v>
      </c>
    </row>
    <row r="7" spans="1:18">
      <c r="A7" s="22">
        <v>44166.208333333336</v>
      </c>
      <c r="B7" s="1">
        <f>Estação!C10</f>
        <v>26.9</v>
      </c>
      <c r="C7" s="1">
        <v>36</v>
      </c>
      <c r="D7" s="1">
        <f>Estação!D10</f>
        <v>22.34</v>
      </c>
      <c r="E7" s="111"/>
      <c r="F7" s="1">
        <f>Estação!F10</f>
        <v>1</v>
      </c>
      <c r="G7" s="1">
        <f>Estação!G10</f>
        <v>0.88</v>
      </c>
      <c r="H7" s="1">
        <f>Estação!H10</f>
        <v>1.88</v>
      </c>
      <c r="I7" s="1">
        <f>Estação!I10</f>
        <v>4.3899999999999997</v>
      </c>
      <c r="J7" s="1">
        <f>Estação!J10</f>
        <v>27</v>
      </c>
      <c r="K7" s="1">
        <f>Estação!K10</f>
        <v>10</v>
      </c>
      <c r="L7" s="1">
        <f>Estação!L10</f>
        <v>26.1</v>
      </c>
      <c r="M7" s="1">
        <f>Estação!M10</f>
        <v>73.400000000000006</v>
      </c>
      <c r="N7" s="1">
        <f>Estação!N10</f>
        <v>1009.4</v>
      </c>
      <c r="O7" s="1">
        <f>Estação!O10</f>
        <v>3</v>
      </c>
      <c r="P7" s="1">
        <f>Estação!P10</f>
        <v>2.5</v>
      </c>
      <c r="Q7" s="1">
        <f>Estação!Q10</f>
        <v>87.15</v>
      </c>
      <c r="R7" s="1">
        <f>Estação!R10</f>
        <v>0</v>
      </c>
    </row>
    <row r="8" spans="1:18">
      <c r="A8" s="22">
        <v>44166.25</v>
      </c>
      <c r="B8" s="1">
        <f>Estação!C11</f>
        <v>26.9</v>
      </c>
      <c r="C8" s="1">
        <v>36</v>
      </c>
      <c r="D8" s="1">
        <f>Estação!D11</f>
        <v>20.75</v>
      </c>
      <c r="E8" s="111"/>
      <c r="F8" s="1">
        <f>Estação!F11</f>
        <v>1.23</v>
      </c>
      <c r="G8" s="1">
        <f>Estação!G11</f>
        <v>2.3199999999999998</v>
      </c>
      <c r="H8" s="1">
        <f>Estação!H11</f>
        <v>3.55</v>
      </c>
      <c r="I8" s="1">
        <f>Estação!I11</f>
        <v>4.17</v>
      </c>
      <c r="J8" s="1">
        <f>Estação!J11</f>
        <v>27</v>
      </c>
      <c r="K8" s="1">
        <f>Estação!K11</f>
        <v>12</v>
      </c>
      <c r="L8" s="1">
        <f>Estação!L11</f>
        <v>26.1</v>
      </c>
      <c r="M8" s="1">
        <f>Estação!M11</f>
        <v>73</v>
      </c>
      <c r="N8" s="1">
        <f>Estação!N11</f>
        <v>1009.7</v>
      </c>
      <c r="O8" s="1">
        <f>Estação!O11</f>
        <v>12</v>
      </c>
      <c r="P8" s="1">
        <f>Estação!P11</f>
        <v>2.64</v>
      </c>
      <c r="Q8" s="1">
        <f>Estação!Q11</f>
        <v>92.7</v>
      </c>
      <c r="R8" s="1">
        <f>Estação!R11</f>
        <v>0</v>
      </c>
    </row>
    <row r="9" spans="1:18">
      <c r="A9" s="22">
        <v>44166.291666666664</v>
      </c>
      <c r="B9" s="1">
        <f>Estação!C12</f>
        <v>26.8</v>
      </c>
      <c r="C9" s="1">
        <v>36</v>
      </c>
      <c r="D9" s="1">
        <f>Estação!D12</f>
        <v>20.100000000000001</v>
      </c>
      <c r="E9" s="111"/>
      <c r="F9" s="1">
        <f>Estação!F12</f>
        <v>1.97</v>
      </c>
      <c r="G9" s="1">
        <f>Estação!G12</f>
        <v>3.19</v>
      </c>
      <c r="H9" s="1">
        <f>Estação!H12</f>
        <v>5.16</v>
      </c>
      <c r="I9" s="1">
        <f>Estação!I12</f>
        <v>3.66</v>
      </c>
      <c r="J9" s="1">
        <f>Estação!J12</f>
        <v>25</v>
      </c>
      <c r="K9" s="1">
        <f>Estação!K12</f>
        <v>12</v>
      </c>
      <c r="L9" s="1">
        <f>Estação!L12</f>
        <v>26.9</v>
      </c>
      <c r="M9" s="1">
        <f>Estação!M12</f>
        <v>70.2</v>
      </c>
      <c r="N9" s="1">
        <f>Estação!N12</f>
        <v>1010.4</v>
      </c>
      <c r="O9" s="1">
        <f>Estação!O12</f>
        <v>112</v>
      </c>
      <c r="P9" s="1">
        <f>Estação!P12</f>
        <v>3.38</v>
      </c>
      <c r="Q9" s="1">
        <f>Estação!Q12</f>
        <v>98.77</v>
      </c>
      <c r="R9" s="1">
        <f>Estação!R12</f>
        <v>0</v>
      </c>
    </row>
    <row r="10" spans="1:18">
      <c r="A10" s="22">
        <v>44166.333333333336</v>
      </c>
      <c r="B10" s="1">
        <f>Estação!C13</f>
        <v>26.7</v>
      </c>
      <c r="C10" s="1">
        <v>36</v>
      </c>
      <c r="D10" s="1">
        <f>Estação!D13</f>
        <v>20.84</v>
      </c>
      <c r="E10" s="111"/>
      <c r="F10" s="1">
        <f>Estação!F13</f>
        <v>2.84</v>
      </c>
      <c r="G10" s="1">
        <f>Estação!G13</f>
        <v>3.3</v>
      </c>
      <c r="H10" s="1">
        <f>Estação!H13</f>
        <v>6.15</v>
      </c>
      <c r="I10" s="1">
        <f>Estação!I13</f>
        <v>2.94</v>
      </c>
      <c r="J10" s="1">
        <f>Estação!J13</f>
        <v>33</v>
      </c>
      <c r="K10" s="1">
        <f>Estação!K13</f>
        <v>13</v>
      </c>
      <c r="L10" s="1">
        <f>Estação!L13</f>
        <v>27.7</v>
      </c>
      <c r="M10" s="1">
        <f>Estação!M13</f>
        <v>65.7</v>
      </c>
      <c r="N10" s="1">
        <f>Estação!N13</f>
        <v>1011.1</v>
      </c>
      <c r="O10" s="1">
        <f>Estação!O13</f>
        <v>358</v>
      </c>
      <c r="P10" s="1">
        <f>Estação!P13</f>
        <v>4.0599999999999996</v>
      </c>
      <c r="Q10" s="1">
        <f>Estação!Q13</f>
        <v>99.45</v>
      </c>
      <c r="R10" s="1">
        <f>Estação!R13</f>
        <v>0</v>
      </c>
    </row>
    <row r="11" spans="1:18">
      <c r="A11" s="22">
        <v>44166.375</v>
      </c>
      <c r="B11" s="1">
        <f>Estação!C14</f>
        <v>26.3</v>
      </c>
      <c r="C11" s="1">
        <v>36</v>
      </c>
      <c r="D11" s="1">
        <f>Estação!D14</f>
        <v>24.56</v>
      </c>
      <c r="E11" s="111"/>
      <c r="F11" s="1">
        <f>Estação!F14</f>
        <v>3.12</v>
      </c>
      <c r="G11" s="1">
        <f>Estação!G14</f>
        <v>2.44</v>
      </c>
      <c r="H11" s="1">
        <f>Estação!H14</f>
        <v>5.55</v>
      </c>
      <c r="I11" s="1">
        <f>Estação!I14</f>
        <v>2.89</v>
      </c>
      <c r="J11" s="1">
        <f>Estação!J14</f>
        <v>31</v>
      </c>
      <c r="K11" s="1">
        <f>Estação!K14</f>
        <v>7</v>
      </c>
      <c r="L11" s="1">
        <f>Estação!L14</f>
        <v>29.3</v>
      </c>
      <c r="M11" s="1">
        <f>Estação!M14</f>
        <v>51.5</v>
      </c>
      <c r="N11" s="1">
        <f>Estação!N14</f>
        <v>1011.6</v>
      </c>
      <c r="O11" s="1">
        <f>Estação!O14</f>
        <v>725</v>
      </c>
      <c r="P11" s="1">
        <f>Estação!P14</f>
        <v>5.33</v>
      </c>
      <c r="Q11" s="1">
        <f>Estação!Q14</f>
        <v>77.069999999999993</v>
      </c>
      <c r="R11" s="1">
        <f>Estação!R14</f>
        <v>0.2</v>
      </c>
    </row>
    <row r="12" spans="1:18">
      <c r="A12" s="22">
        <v>44166.416666666664</v>
      </c>
      <c r="B12" s="1">
        <f>Estação!C15</f>
        <v>26.5</v>
      </c>
      <c r="C12" s="1">
        <v>36</v>
      </c>
      <c r="D12" s="1">
        <f>Estação!D15</f>
        <v>26.21</v>
      </c>
      <c r="E12" s="111"/>
      <c r="F12" s="1">
        <f>Estação!F15</f>
        <v>2.39</v>
      </c>
      <c r="G12" s="1">
        <f>Estação!G15</f>
        <v>1.81</v>
      </c>
      <c r="H12" s="1">
        <f>Estação!H15</f>
        <v>4.2</v>
      </c>
      <c r="I12" s="1">
        <f>Estação!I15</f>
        <v>3.03</v>
      </c>
      <c r="J12" s="1">
        <f>Estação!J15</f>
        <v>25</v>
      </c>
      <c r="K12" s="1">
        <f>Estação!K15</f>
        <v>5</v>
      </c>
      <c r="L12" s="1">
        <f>Estação!L15</f>
        <v>29.6</v>
      </c>
      <c r="M12" s="1">
        <f>Estação!M15</f>
        <v>53.6</v>
      </c>
      <c r="N12" s="1">
        <f>Estação!N15</f>
        <v>1011.9</v>
      </c>
      <c r="O12" s="1">
        <f>Estação!O15</f>
        <v>843</v>
      </c>
      <c r="P12" s="1">
        <f>Estação!P15</f>
        <v>5.52</v>
      </c>
      <c r="Q12" s="1">
        <f>Estação!Q15</f>
        <v>75.89</v>
      </c>
      <c r="R12" s="1">
        <f>Estação!R15</f>
        <v>0</v>
      </c>
    </row>
    <row r="13" spans="1:18">
      <c r="A13" s="22">
        <v>44166.458333333336</v>
      </c>
      <c r="B13" s="1">
        <f>Estação!C16</f>
        <v>26.5</v>
      </c>
      <c r="C13" s="1">
        <v>36</v>
      </c>
      <c r="D13" s="1">
        <f>Estação!D16</f>
        <v>26.79</v>
      </c>
      <c r="E13" s="111"/>
      <c r="F13" s="1">
        <f>Estação!F16</f>
        <v>2.1</v>
      </c>
      <c r="G13" s="1">
        <f>Estação!G16</f>
        <v>1.55</v>
      </c>
      <c r="H13" s="1">
        <f>Estação!H16</f>
        <v>3.65</v>
      </c>
      <c r="I13" s="1">
        <f>Estação!I16</f>
        <v>2.6</v>
      </c>
      <c r="J13" s="1">
        <f>Estação!J16</f>
        <v>30</v>
      </c>
      <c r="K13" s="1">
        <f>Estação!K16</f>
        <v>13</v>
      </c>
      <c r="L13" s="1">
        <f>Estação!L16</f>
        <v>29.7</v>
      </c>
      <c r="M13" s="1">
        <f>Estação!M16</f>
        <v>55.3</v>
      </c>
      <c r="N13" s="1">
        <f>Estação!N16</f>
        <v>1011.5</v>
      </c>
      <c r="O13" s="1">
        <f>Estação!O16</f>
        <v>929</v>
      </c>
      <c r="P13" s="1">
        <f>Estação!P16</f>
        <v>5.6</v>
      </c>
      <c r="Q13" s="1">
        <f>Estação!Q16</f>
        <v>67.97</v>
      </c>
      <c r="R13" s="1">
        <f>Estação!R16</f>
        <v>0</v>
      </c>
    </row>
    <row r="14" spans="1:18">
      <c r="A14" s="22">
        <v>44166.5</v>
      </c>
      <c r="B14" s="1">
        <f>Estação!C17</f>
        <v>26.4</v>
      </c>
      <c r="C14" s="1">
        <v>36</v>
      </c>
      <c r="D14" s="1">
        <f>Estação!D17</f>
        <v>25.86</v>
      </c>
      <c r="E14" s="111"/>
      <c r="F14" s="1">
        <f>Estação!F17</f>
        <v>2.09</v>
      </c>
      <c r="G14" s="1">
        <f>Estação!G17</f>
        <v>1.46</v>
      </c>
      <c r="H14" s="1">
        <f>Estação!H17</f>
        <v>3.55</v>
      </c>
      <c r="I14" s="1">
        <f>Estação!I17</f>
        <v>2.86</v>
      </c>
      <c r="J14" s="1">
        <f>Estação!J17</f>
        <v>25</v>
      </c>
      <c r="K14" s="1">
        <f>Estação!K17</f>
        <v>7</v>
      </c>
      <c r="L14" s="1">
        <f>Estação!L17</f>
        <v>29.8</v>
      </c>
      <c r="M14" s="1">
        <f>Estação!M17</f>
        <v>56</v>
      </c>
      <c r="N14" s="1">
        <f>Estação!N17</f>
        <v>1010.8</v>
      </c>
      <c r="O14" s="1">
        <f>Estação!O17</f>
        <v>981</v>
      </c>
      <c r="P14" s="1">
        <f>Estação!P17</f>
        <v>5.37</v>
      </c>
      <c r="Q14" s="1">
        <f>Estação!Q17</f>
        <v>62.69</v>
      </c>
      <c r="R14" s="1">
        <f>Estação!R17</f>
        <v>0</v>
      </c>
    </row>
    <row r="15" spans="1:18">
      <c r="A15" s="22">
        <v>44166.541666666664</v>
      </c>
      <c r="B15" s="1">
        <f>Estação!C18</f>
        <v>26.4</v>
      </c>
      <c r="C15" s="1">
        <v>36</v>
      </c>
      <c r="D15" s="1">
        <f>Estação!D18</f>
        <v>24.9</v>
      </c>
      <c r="E15" s="113"/>
      <c r="F15" s="1">
        <f>Estação!F18</f>
        <v>3.19</v>
      </c>
      <c r="G15" s="1">
        <f>Estação!G18</f>
        <v>1.7</v>
      </c>
      <c r="H15" s="1">
        <f>Estação!H18</f>
        <v>4.8899999999999997</v>
      </c>
      <c r="I15" s="1">
        <f>Estação!I18</f>
        <v>2.85</v>
      </c>
      <c r="J15" s="1">
        <f>Estação!J18</f>
        <v>29</v>
      </c>
      <c r="K15" s="1">
        <f>Estação!K18</f>
        <v>11</v>
      </c>
      <c r="L15" s="1">
        <f>Estação!L18</f>
        <v>29.9</v>
      </c>
      <c r="M15" s="1">
        <f>Estação!M18</f>
        <v>57</v>
      </c>
      <c r="N15" s="1">
        <f>Estação!N18</f>
        <v>1010</v>
      </c>
      <c r="O15" s="1">
        <f>Estação!O18</f>
        <v>581</v>
      </c>
      <c r="P15" s="1">
        <f>Estação!P18</f>
        <v>5.22</v>
      </c>
      <c r="Q15" s="1">
        <f>Estação!Q18</f>
        <v>55.97</v>
      </c>
      <c r="R15" s="1">
        <f>Estação!R18</f>
        <v>0</v>
      </c>
    </row>
    <row r="16" spans="1:18">
      <c r="A16" s="22">
        <v>44166.583333333336</v>
      </c>
      <c r="B16" s="1">
        <f>Estação!C19</f>
        <v>26.7</v>
      </c>
      <c r="C16" s="1">
        <v>36</v>
      </c>
      <c r="D16" s="1">
        <f>Estação!D19</f>
        <v>25.05</v>
      </c>
      <c r="E16" s="113"/>
      <c r="F16" s="1">
        <f>Estação!F19</f>
        <v>1.83</v>
      </c>
      <c r="G16" s="1">
        <f>Estação!G19</f>
        <v>1.1499999999999999</v>
      </c>
      <c r="H16" s="1">
        <f>Estação!H19</f>
        <v>2.98</v>
      </c>
      <c r="I16" s="1">
        <f>Estação!I19</f>
        <v>4.93</v>
      </c>
      <c r="J16" s="1">
        <f>Estação!J19</f>
        <v>30</v>
      </c>
      <c r="K16" s="1">
        <f>Estação!K19</f>
        <v>11</v>
      </c>
      <c r="L16" s="1">
        <f>Estação!L19</f>
        <v>30</v>
      </c>
      <c r="M16" s="1">
        <f>Estação!M19</f>
        <v>57</v>
      </c>
      <c r="N16" s="1">
        <f>Estação!N19</f>
        <v>1009.1</v>
      </c>
      <c r="O16" s="1">
        <f>Estação!O19</f>
        <v>532</v>
      </c>
      <c r="P16" s="1">
        <f>Estação!P19</f>
        <v>4.93</v>
      </c>
      <c r="Q16" s="1">
        <f>Estação!Q19</f>
        <v>43.41</v>
      </c>
      <c r="R16" s="1">
        <f>Estação!R19</f>
        <v>0</v>
      </c>
    </row>
    <row r="17" spans="1:18">
      <c r="A17" s="22">
        <v>44166.625</v>
      </c>
      <c r="B17" s="1">
        <f>Estação!C20</f>
        <v>26.5</v>
      </c>
      <c r="C17" s="1">
        <v>36</v>
      </c>
      <c r="D17" s="1">
        <f>Estação!D20</f>
        <v>24.51</v>
      </c>
      <c r="E17" s="113"/>
      <c r="F17" s="1">
        <f>Estação!F20</f>
        <v>2.2200000000000002</v>
      </c>
      <c r="G17" s="1">
        <f>Estação!G20</f>
        <v>1.39</v>
      </c>
      <c r="H17" s="1">
        <f>Estação!H20</f>
        <v>3.62</v>
      </c>
      <c r="I17" s="1">
        <f>Estação!I20</f>
        <v>4.38</v>
      </c>
      <c r="J17" s="1">
        <f>Estação!J20</f>
        <v>29</v>
      </c>
      <c r="K17" s="1">
        <f>Estação!K20</f>
        <v>9</v>
      </c>
      <c r="L17" s="1">
        <f>Estação!L20</f>
        <v>29.8</v>
      </c>
      <c r="M17" s="1">
        <f>Estação!M20</f>
        <v>59.8</v>
      </c>
      <c r="N17" s="1">
        <f>Estação!N20</f>
        <v>1008.3</v>
      </c>
      <c r="O17" s="1">
        <f>Estação!O20</f>
        <v>400</v>
      </c>
      <c r="P17" s="1">
        <f>Estação!P20</f>
        <v>4.6100000000000003</v>
      </c>
      <c r="Q17" s="1">
        <f>Estação!Q20</f>
        <v>42.8</v>
      </c>
      <c r="R17" s="1">
        <f>Estação!R20</f>
        <v>0</v>
      </c>
    </row>
    <row r="18" spans="1:18">
      <c r="A18" s="22">
        <v>44166.666666666664</v>
      </c>
      <c r="B18" s="1">
        <f>Estação!C21</f>
        <v>25.5</v>
      </c>
      <c r="C18" s="1">
        <v>36</v>
      </c>
      <c r="D18" s="1">
        <f>Estação!D21</f>
        <v>23.97</v>
      </c>
      <c r="E18" s="113"/>
      <c r="F18" s="1">
        <f>Estação!F21</f>
        <v>1.76</v>
      </c>
      <c r="G18" s="1">
        <f>Estação!G21</f>
        <v>1.37</v>
      </c>
      <c r="H18" s="1">
        <f>Estação!H21</f>
        <v>3.13</v>
      </c>
      <c r="I18" s="1">
        <f>Estação!I21</f>
        <v>4.0199999999999996</v>
      </c>
      <c r="J18" s="1">
        <f>Estação!J21</f>
        <v>28</v>
      </c>
      <c r="K18" s="1">
        <f>Estação!K21</f>
        <v>12</v>
      </c>
      <c r="L18" s="1">
        <f>Estação!L21</f>
        <v>29.2</v>
      </c>
      <c r="M18" s="1">
        <f>Estação!M21</f>
        <v>62.7</v>
      </c>
      <c r="N18" s="1">
        <f>Estação!N21</f>
        <v>1008.1</v>
      </c>
      <c r="O18" s="1">
        <f>Estação!O21</f>
        <v>339</v>
      </c>
      <c r="P18" s="1">
        <f>Estação!P21</f>
        <v>4.63</v>
      </c>
      <c r="Q18" s="1">
        <f>Estação!Q21</f>
        <v>44.81</v>
      </c>
      <c r="R18" s="1">
        <f>Estação!R21</f>
        <v>0</v>
      </c>
    </row>
    <row r="19" spans="1:18">
      <c r="A19" s="22">
        <v>44166.708333333336</v>
      </c>
      <c r="B19" s="1">
        <f>Estação!C22</f>
        <v>24.9</v>
      </c>
      <c r="C19" s="1">
        <v>36</v>
      </c>
      <c r="D19" s="1">
        <f>Estação!D22</f>
        <v>22.31</v>
      </c>
      <c r="E19" s="113"/>
      <c r="F19" s="1">
        <f>Estação!F22</f>
        <v>2.16</v>
      </c>
      <c r="G19" s="1">
        <f>Estação!G22</f>
        <v>2.87</v>
      </c>
      <c r="H19" s="1">
        <f>Estação!H22</f>
        <v>5.03</v>
      </c>
      <c r="I19" s="1">
        <f>Estação!I22</f>
        <v>6.49</v>
      </c>
      <c r="J19" s="1">
        <f>Estação!J22</f>
        <v>32</v>
      </c>
      <c r="K19" s="1">
        <f>Estação!K22</f>
        <v>11</v>
      </c>
      <c r="L19" s="1">
        <f>Estação!L22</f>
        <v>28.7</v>
      </c>
      <c r="M19" s="1">
        <f>Estação!M22</f>
        <v>66.099999999999994</v>
      </c>
      <c r="N19" s="1">
        <f>Estação!N22</f>
        <v>1008.3</v>
      </c>
      <c r="O19" s="1">
        <f>Estação!O22</f>
        <v>127</v>
      </c>
      <c r="P19" s="1">
        <f>Estação!P22</f>
        <v>4.0199999999999996</v>
      </c>
      <c r="Q19" s="1">
        <f>Estação!Q22</f>
        <v>31.95</v>
      </c>
      <c r="R19" s="1">
        <f>Estação!R22</f>
        <v>0</v>
      </c>
    </row>
    <row r="20" spans="1:18">
      <c r="A20" s="22">
        <v>44166.75</v>
      </c>
      <c r="B20" s="1">
        <f>Estação!C23</f>
        <v>26.5</v>
      </c>
      <c r="C20" s="1">
        <v>36</v>
      </c>
      <c r="D20" s="1">
        <f>Estação!D23</f>
        <v>20.62</v>
      </c>
      <c r="E20" s="113"/>
      <c r="F20" s="1">
        <f>Estação!F23</f>
        <v>2.4300000000000002</v>
      </c>
      <c r="G20" s="1">
        <f>Estação!G23</f>
        <v>4.22</v>
      </c>
      <c r="H20" s="1">
        <f>Estação!H23</f>
        <v>6.65</v>
      </c>
      <c r="I20" s="1">
        <f>Estação!I23</f>
        <v>5.49</v>
      </c>
      <c r="J20" s="1">
        <f>Estação!J23</f>
        <v>32</v>
      </c>
      <c r="K20" s="1">
        <f>Estação!K23</f>
        <v>17</v>
      </c>
      <c r="L20" s="1">
        <f>Estação!L23</f>
        <v>27.8</v>
      </c>
      <c r="M20" s="1">
        <f>Estação!M23</f>
        <v>70.099999999999994</v>
      </c>
      <c r="N20" s="1">
        <f>Estação!N23</f>
        <v>1009</v>
      </c>
      <c r="O20" s="1">
        <f>Estação!O23</f>
        <v>11</v>
      </c>
      <c r="P20" s="1">
        <f>Estação!P23</f>
        <v>3.83</v>
      </c>
      <c r="Q20" s="1">
        <f>Estação!Q23</f>
        <v>42.19</v>
      </c>
      <c r="R20" s="1">
        <f>Estação!R23</f>
        <v>0</v>
      </c>
    </row>
    <row r="21" spans="1:18">
      <c r="A21" s="22">
        <v>44166.791666666664</v>
      </c>
      <c r="B21" s="1">
        <f>Estação!C24</f>
        <v>26.6</v>
      </c>
      <c r="C21" s="1">
        <v>36</v>
      </c>
      <c r="D21" s="1">
        <f>Estação!D24</f>
        <v>22.86</v>
      </c>
      <c r="E21" s="1">
        <f>Estação!E24</f>
        <v>0.17</v>
      </c>
      <c r="F21" s="1">
        <f>Estação!F24</f>
        <v>1.48</v>
      </c>
      <c r="G21" s="1">
        <f>Estação!G24</f>
        <v>3.16</v>
      </c>
      <c r="H21" s="1">
        <f>Estação!H24</f>
        <v>4.6399999999999997</v>
      </c>
      <c r="I21" s="1">
        <f>Estação!I24</f>
        <v>7.16</v>
      </c>
      <c r="J21" s="1">
        <f>Estação!J24</f>
        <v>29</v>
      </c>
      <c r="K21" s="1">
        <f>Estação!K24</f>
        <v>14</v>
      </c>
      <c r="L21" s="1">
        <f>Estação!L24</f>
        <v>27.4</v>
      </c>
      <c r="M21" s="1">
        <f>Estação!M24</f>
        <v>71.8</v>
      </c>
      <c r="N21" s="1">
        <f>Estação!N24</f>
        <v>1009.6</v>
      </c>
      <c r="O21" s="1">
        <f>Estação!O24</f>
        <v>3</v>
      </c>
      <c r="P21" s="1">
        <f>Estação!P24</f>
        <v>3.77</v>
      </c>
      <c r="Q21" s="1">
        <f>Estação!Q24</f>
        <v>39.229999999999997</v>
      </c>
      <c r="R21" s="1">
        <f>Estação!R24</f>
        <v>0</v>
      </c>
    </row>
    <row r="22" spans="1:18">
      <c r="A22" s="22">
        <v>44166.833333333336</v>
      </c>
      <c r="B22" s="1">
        <f>Estação!C25</f>
        <v>26.5</v>
      </c>
      <c r="C22" s="1">
        <v>36</v>
      </c>
      <c r="D22" s="1">
        <f>Estação!D25</f>
        <v>19.8</v>
      </c>
      <c r="E22" s="1">
        <f>Estação!E25</f>
        <v>0.16</v>
      </c>
      <c r="F22" s="1">
        <f>Estação!F25</f>
        <v>1.33</v>
      </c>
      <c r="G22" s="1">
        <f>Estação!G25</f>
        <v>3.2</v>
      </c>
      <c r="H22" s="1">
        <f>Estação!H25</f>
        <v>4.54</v>
      </c>
      <c r="I22" s="1">
        <f>Estação!I25</f>
        <v>3.65</v>
      </c>
      <c r="J22" s="1">
        <f>Estação!J25</f>
        <v>34</v>
      </c>
      <c r="K22" s="1">
        <f>Estação!K25</f>
        <v>16</v>
      </c>
      <c r="L22" s="1">
        <f>Estação!L25</f>
        <v>27.4</v>
      </c>
      <c r="M22" s="1">
        <f>Estação!M25</f>
        <v>71.8</v>
      </c>
      <c r="N22" s="1">
        <f>Estação!N25</f>
        <v>1010.1</v>
      </c>
      <c r="O22" s="1">
        <f>Estação!O25</f>
        <v>3</v>
      </c>
      <c r="P22" s="1">
        <f>Estação!P25</f>
        <v>3.41</v>
      </c>
      <c r="Q22" s="1">
        <f>Estação!Q25</f>
        <v>47.02</v>
      </c>
      <c r="R22" s="1">
        <f>Estação!R25</f>
        <v>0</v>
      </c>
    </row>
    <row r="23" spans="1:18">
      <c r="A23" s="22">
        <v>44166.875</v>
      </c>
      <c r="B23" s="1">
        <f>Estação!C26</f>
        <v>26.5</v>
      </c>
      <c r="C23" s="1">
        <v>36</v>
      </c>
      <c r="D23" s="1">
        <f>Estação!D26</f>
        <v>20.38</v>
      </c>
      <c r="E23" s="1">
        <f>Estação!E26</f>
        <v>0.13</v>
      </c>
      <c r="F23" s="1">
        <f>Estação!F26</f>
        <v>1.06</v>
      </c>
      <c r="G23" s="1">
        <f>Estação!G26</f>
        <v>2.3199999999999998</v>
      </c>
      <c r="H23" s="1">
        <f>Estação!H26</f>
        <v>3.37</v>
      </c>
      <c r="I23" s="1">
        <f>Estação!I26</f>
        <v>2.88</v>
      </c>
      <c r="J23" s="1">
        <f>Estação!J26</f>
        <v>29</v>
      </c>
      <c r="K23" s="1">
        <f>Estação!K26</f>
        <v>12</v>
      </c>
      <c r="L23" s="1">
        <f>Estação!L26</f>
        <v>27.4</v>
      </c>
      <c r="M23" s="1">
        <f>Estação!M26</f>
        <v>72.2</v>
      </c>
      <c r="N23" s="1">
        <f>Estação!N26</f>
        <v>1010.7</v>
      </c>
      <c r="O23" s="1">
        <f>Estação!O26</f>
        <v>3</v>
      </c>
      <c r="P23" s="1">
        <f>Estação!P26</f>
        <v>3.35</v>
      </c>
      <c r="Q23" s="1">
        <f>Estação!Q26</f>
        <v>46.69</v>
      </c>
      <c r="R23" s="1">
        <f>Estação!R26</f>
        <v>0</v>
      </c>
    </row>
    <row r="24" spans="1:18">
      <c r="A24" s="22">
        <v>44166.916666666664</v>
      </c>
      <c r="B24" s="1">
        <f>Estação!C27</f>
        <v>26.7</v>
      </c>
      <c r="C24" s="1">
        <v>36</v>
      </c>
      <c r="D24" s="1">
        <f>Estação!D27</f>
        <v>22.43</v>
      </c>
      <c r="E24" s="1">
        <f>Estação!E27</f>
        <v>0.14000000000000001</v>
      </c>
      <c r="F24" s="1">
        <f>Estação!F27</f>
        <v>1.19</v>
      </c>
      <c r="G24" s="1">
        <f>Estação!G27</f>
        <v>1.43</v>
      </c>
      <c r="H24" s="1">
        <f>Estação!H27</f>
        <v>2.61</v>
      </c>
      <c r="I24" s="1">
        <f>Estação!I27</f>
        <v>3.06</v>
      </c>
      <c r="J24" s="1">
        <f>Estação!J27</f>
        <v>28</v>
      </c>
      <c r="K24" s="1">
        <f>Estação!K27</f>
        <v>9</v>
      </c>
      <c r="L24" s="1">
        <f>Estação!L27</f>
        <v>27.3</v>
      </c>
      <c r="M24" s="1">
        <f>Estação!M27</f>
        <v>72.900000000000006</v>
      </c>
      <c r="N24" s="1">
        <f>Estação!N27</f>
        <v>1011</v>
      </c>
      <c r="O24" s="1">
        <f>Estação!O27</f>
        <v>2</v>
      </c>
      <c r="P24" s="1">
        <f>Estação!P27</f>
        <v>3.63</v>
      </c>
      <c r="Q24" s="1">
        <f>Estação!Q27</f>
        <v>48.3</v>
      </c>
      <c r="R24" s="1">
        <f>Estação!R27</f>
        <v>0</v>
      </c>
    </row>
    <row r="25" spans="1:18">
      <c r="A25" s="22">
        <v>44166.958333333336</v>
      </c>
      <c r="B25" s="1">
        <f>Estação!C28</f>
        <v>26.7</v>
      </c>
      <c r="C25" s="1">
        <v>36</v>
      </c>
      <c r="D25" s="1">
        <f>Estação!D28</f>
        <v>22.62</v>
      </c>
      <c r="E25" s="1">
        <f>Estação!E28</f>
        <v>0.13</v>
      </c>
      <c r="F25" s="1">
        <f>Estação!F28</f>
        <v>1.1599999999999999</v>
      </c>
      <c r="G25" s="1">
        <f>Estação!G28</f>
        <v>1.24</v>
      </c>
      <c r="H25" s="1">
        <f>Estação!H28</f>
        <v>2.41</v>
      </c>
      <c r="I25" s="1">
        <f>Estação!I28</f>
        <v>3.8</v>
      </c>
      <c r="J25" s="111"/>
      <c r="K25" s="111"/>
      <c r="L25" s="1">
        <f>Estação!L28</f>
        <v>27.1</v>
      </c>
      <c r="M25" s="1">
        <f>Estação!M28</f>
        <v>74</v>
      </c>
      <c r="N25" s="1">
        <f>Estação!N28</f>
        <v>1010.8</v>
      </c>
      <c r="O25" s="1">
        <f>Estação!O28</f>
        <v>3</v>
      </c>
      <c r="P25" s="1">
        <f>Estação!P28</f>
        <v>3.65</v>
      </c>
      <c r="Q25" s="1">
        <f>Estação!Q28</f>
        <v>48.41</v>
      </c>
      <c r="R25" s="1">
        <f>Estação!R28</f>
        <v>0</v>
      </c>
    </row>
    <row r="26" spans="1:18">
      <c r="A26" s="22">
        <v>44166</v>
      </c>
      <c r="B26" s="1">
        <f>Estação!C37</f>
        <v>26.6</v>
      </c>
      <c r="C26" s="1">
        <v>36</v>
      </c>
      <c r="D26" s="1">
        <f>Estação!D37</f>
        <v>21.83</v>
      </c>
      <c r="E26" s="1">
        <f>Estação!E37</f>
        <v>0.12</v>
      </c>
      <c r="F26" s="1">
        <f>Estação!F37</f>
        <v>1.07</v>
      </c>
      <c r="G26" s="1">
        <f>Estação!G37</f>
        <v>0.63</v>
      </c>
      <c r="H26" s="1">
        <f>Estação!H37</f>
        <v>1.7</v>
      </c>
      <c r="I26" s="1">
        <f>Estação!I37</f>
        <v>3.5</v>
      </c>
      <c r="J26" s="1">
        <f>Estação!J37</f>
        <v>24</v>
      </c>
      <c r="K26" s="1">
        <f>Estação!K37</f>
        <v>10</v>
      </c>
      <c r="L26" s="1">
        <f>Estação!L37</f>
        <v>26.9</v>
      </c>
      <c r="M26" s="1">
        <f>Estação!M37</f>
        <v>73</v>
      </c>
      <c r="N26" s="1">
        <f>Estação!N37</f>
        <v>1010.3</v>
      </c>
      <c r="O26" s="1">
        <f>Estação!O37</f>
        <v>4</v>
      </c>
      <c r="P26" s="1">
        <f>Estação!P37</f>
        <v>3.93</v>
      </c>
      <c r="Q26" s="1">
        <f>Estação!Q37</f>
        <v>54.01</v>
      </c>
      <c r="R26" s="1">
        <f>Estação!R37</f>
        <v>0</v>
      </c>
    </row>
    <row r="27" spans="1:18">
      <c r="A27" s="22">
        <v>44167.041666666664</v>
      </c>
      <c r="B27" s="1">
        <f>Estação!C38</f>
        <v>26.4</v>
      </c>
      <c r="C27" s="1">
        <v>36</v>
      </c>
      <c r="D27" s="1">
        <f>Estação!D38</f>
        <v>21.68</v>
      </c>
      <c r="E27" s="1">
        <f>Estação!E38</f>
        <v>7.0000000000000007E-2</v>
      </c>
      <c r="F27" s="1">
        <f>Estação!F38</f>
        <v>1.03</v>
      </c>
      <c r="G27" s="1">
        <f>Estação!G38</f>
        <v>0.28999999999999998</v>
      </c>
      <c r="H27" s="1">
        <f>Estação!H38</f>
        <v>1.32</v>
      </c>
      <c r="I27" s="1">
        <f>Estação!I38</f>
        <v>2.62</v>
      </c>
      <c r="J27" s="1">
        <f>Estação!J38</f>
        <v>27</v>
      </c>
      <c r="K27" s="1">
        <f>Estação!K38</f>
        <v>11</v>
      </c>
      <c r="L27" s="1">
        <f>Estação!L38</f>
        <v>27</v>
      </c>
      <c r="M27" s="1">
        <f>Estação!M38</f>
        <v>71.400000000000006</v>
      </c>
      <c r="N27" s="1">
        <f>Estação!N38</f>
        <v>1009.7</v>
      </c>
      <c r="O27" s="1">
        <f>Estação!O38</f>
        <v>3</v>
      </c>
      <c r="P27" s="1">
        <f>Estação!P38</f>
        <v>4.09</v>
      </c>
      <c r="Q27" s="1">
        <f>Estação!Q38</f>
        <v>63.23</v>
      </c>
      <c r="R27" s="1">
        <f>Estação!R38</f>
        <v>0</v>
      </c>
    </row>
    <row r="28" spans="1:18">
      <c r="A28" s="22">
        <v>44167.083333333336</v>
      </c>
      <c r="B28" s="1">
        <f>Estação!C39</f>
        <v>26.5</v>
      </c>
      <c r="C28" s="1">
        <v>36</v>
      </c>
      <c r="D28" s="1">
        <f>Estação!D39</f>
        <v>21.85</v>
      </c>
      <c r="E28" s="1">
        <f>Estação!E39</f>
        <v>7.0000000000000007E-2</v>
      </c>
      <c r="F28" s="1">
        <f>Estação!F39</f>
        <v>1.1299999999999999</v>
      </c>
      <c r="G28" s="1">
        <f>Estação!G39</f>
        <v>0.2</v>
      </c>
      <c r="H28" s="1">
        <f>Estação!H39</f>
        <v>1.33</v>
      </c>
      <c r="I28" s="1">
        <f>Estação!I39</f>
        <v>3.02</v>
      </c>
      <c r="J28" s="1">
        <f>Estação!J39</f>
        <v>26</v>
      </c>
      <c r="K28" s="1">
        <f>Estação!K39</f>
        <v>11</v>
      </c>
      <c r="L28" s="1">
        <f>Estação!L39</f>
        <v>27</v>
      </c>
      <c r="M28" s="1">
        <f>Estação!M39</f>
        <v>72</v>
      </c>
      <c r="N28" s="1">
        <f>Estação!N39</f>
        <v>1009.1</v>
      </c>
      <c r="O28" s="1">
        <f>Estação!O39</f>
        <v>3</v>
      </c>
      <c r="P28" s="1">
        <f>Estação!P39</f>
        <v>3.48</v>
      </c>
      <c r="Q28" s="1">
        <f>Estação!Q39</f>
        <v>60.73</v>
      </c>
      <c r="R28" s="1">
        <f>Estação!R39</f>
        <v>0</v>
      </c>
    </row>
    <row r="29" spans="1:18">
      <c r="A29" s="22">
        <v>44167.125</v>
      </c>
      <c r="B29" s="1">
        <f>Estação!C40</f>
        <v>26.6</v>
      </c>
      <c r="C29" s="1">
        <v>36</v>
      </c>
      <c r="D29" s="1">
        <f>Estação!D40</f>
        <v>21.54</v>
      </c>
      <c r="E29" s="1">
        <f>Estação!E40</f>
        <v>0.08</v>
      </c>
      <c r="F29" s="1">
        <f>Estação!F40</f>
        <v>1.1499999999999999</v>
      </c>
      <c r="G29" s="1">
        <f>Estação!G40</f>
        <v>0.13</v>
      </c>
      <c r="H29" s="1">
        <f>Estação!H40</f>
        <v>1.27</v>
      </c>
      <c r="I29" s="1">
        <f>Estação!I40</f>
        <v>3.36</v>
      </c>
      <c r="J29" s="1">
        <f>Estação!J40</f>
        <v>24</v>
      </c>
      <c r="K29" s="1">
        <f>Estação!K40</f>
        <v>12</v>
      </c>
      <c r="L29" s="1">
        <f>Estação!L40</f>
        <v>26.7</v>
      </c>
      <c r="M29" s="1">
        <f>Estação!M40</f>
        <v>74.5</v>
      </c>
      <c r="N29" s="1">
        <f>Estação!N40</f>
        <v>1008.9</v>
      </c>
      <c r="O29" s="1">
        <f>Estação!O40</f>
        <v>3</v>
      </c>
      <c r="P29" s="1">
        <f>Estação!P40</f>
        <v>2.75</v>
      </c>
      <c r="Q29" s="1">
        <f>Estação!Q40</f>
        <v>77.150000000000006</v>
      </c>
      <c r="R29" s="1">
        <f>Estação!R40</f>
        <v>0</v>
      </c>
    </row>
    <row r="30" spans="1:18">
      <c r="A30" s="22">
        <v>44167.166666666664</v>
      </c>
      <c r="B30" s="1">
        <f>Estação!C41</f>
        <v>26.6</v>
      </c>
      <c r="C30" s="1">
        <v>36</v>
      </c>
      <c r="D30" s="1">
        <f>Estação!D41</f>
        <v>21.82</v>
      </c>
      <c r="E30" s="1">
        <f>Estação!E41</f>
        <v>7.0000000000000007E-2</v>
      </c>
      <c r="F30" s="1">
        <f>Estação!F41</f>
        <v>1.04</v>
      </c>
      <c r="G30" s="1">
        <f>Estação!G41</f>
        <v>0.24</v>
      </c>
      <c r="H30" s="1">
        <f>Estação!H41</f>
        <v>1.28</v>
      </c>
      <c r="I30" s="1">
        <f>Estação!I41</f>
        <v>4.45</v>
      </c>
      <c r="J30" s="1">
        <f>Estação!J41</f>
        <v>21</v>
      </c>
      <c r="K30" s="1">
        <f>Estação!K41</f>
        <v>9</v>
      </c>
      <c r="L30" s="1">
        <f>Estação!L41</f>
        <v>26.6</v>
      </c>
      <c r="M30" s="1">
        <f>Estação!M41</f>
        <v>72.599999999999994</v>
      </c>
      <c r="N30" s="1">
        <f>Estação!N41</f>
        <v>1008.9</v>
      </c>
      <c r="O30" s="1">
        <f>Estação!O41</f>
        <v>3</v>
      </c>
      <c r="P30" s="1">
        <f>Estação!P41</f>
        <v>3.43</v>
      </c>
      <c r="Q30" s="1">
        <f>Estação!Q41</f>
        <v>66.06</v>
      </c>
      <c r="R30" s="1">
        <f>Estação!R41</f>
        <v>0</v>
      </c>
    </row>
    <row r="31" spans="1:18">
      <c r="A31" s="22">
        <v>44167.208333333336</v>
      </c>
      <c r="B31" s="1">
        <f>Estação!C42</f>
        <v>26.6</v>
      </c>
      <c r="C31" s="1">
        <v>36</v>
      </c>
      <c r="D31" s="1">
        <f>Estação!D42</f>
        <v>21.15</v>
      </c>
      <c r="E31" s="1">
        <f>Estação!E42</f>
        <v>0.08</v>
      </c>
      <c r="F31" s="1">
        <f>Estação!F42</f>
        <v>1.1100000000000001</v>
      </c>
      <c r="G31" s="1">
        <f>Estação!G42</f>
        <v>0.35</v>
      </c>
      <c r="H31" s="1">
        <f>Estação!H42</f>
        <v>1.46</v>
      </c>
      <c r="I31" s="1">
        <f>Estação!I42</f>
        <v>3.64</v>
      </c>
      <c r="J31" s="1">
        <f>Estação!J42</f>
        <v>25</v>
      </c>
      <c r="K31" s="1">
        <f>Estação!K42</f>
        <v>8</v>
      </c>
      <c r="L31" s="1">
        <f>Estação!L42</f>
        <v>26.4</v>
      </c>
      <c r="M31" s="1">
        <f>Estação!M42</f>
        <v>73.5</v>
      </c>
      <c r="N31" s="1">
        <f>Estação!N42</f>
        <v>1009.1</v>
      </c>
      <c r="O31" s="1">
        <f>Estação!O42</f>
        <v>2</v>
      </c>
      <c r="P31" s="1">
        <f>Estação!P42</f>
        <v>2.95</v>
      </c>
      <c r="Q31" s="1">
        <f>Estação!Q42</f>
        <v>72.61</v>
      </c>
      <c r="R31" s="1">
        <f>Estação!R42</f>
        <v>0</v>
      </c>
    </row>
    <row r="32" spans="1:18">
      <c r="A32" s="22">
        <v>44167.25</v>
      </c>
      <c r="B32" s="1">
        <f>Estação!C43</f>
        <v>26.7</v>
      </c>
      <c r="C32" s="1">
        <v>36</v>
      </c>
      <c r="D32" s="1">
        <f>Estação!D43</f>
        <v>19.649999999999999</v>
      </c>
      <c r="E32" s="1">
        <f>Estação!E43</f>
        <v>0.08</v>
      </c>
      <c r="F32" s="1">
        <f>Estação!F43</f>
        <v>1.24</v>
      </c>
      <c r="G32" s="1">
        <f>Estação!G43</f>
        <v>1.59</v>
      </c>
      <c r="H32" s="1">
        <f>Estação!H43</f>
        <v>2.83</v>
      </c>
      <c r="I32" s="1">
        <f>Estação!I43</f>
        <v>4.55</v>
      </c>
      <c r="J32" s="1">
        <f>Estação!J43</f>
        <v>26</v>
      </c>
      <c r="K32" s="1">
        <f>Estação!K43</f>
        <v>9</v>
      </c>
      <c r="L32" s="1">
        <f>Estação!L43</f>
        <v>26.6</v>
      </c>
      <c r="M32" s="1">
        <f>Estação!M43</f>
        <v>71.7</v>
      </c>
      <c r="N32" s="1">
        <f>Estação!N43</f>
        <v>1009.3</v>
      </c>
      <c r="O32" s="1">
        <f>Estação!O43</f>
        <v>26</v>
      </c>
      <c r="P32" s="1">
        <f>Estação!P43</f>
        <v>2.74</v>
      </c>
      <c r="Q32" s="1">
        <f>Estação!Q43</f>
        <v>77.760000000000005</v>
      </c>
      <c r="R32" s="1">
        <f>Estação!R43</f>
        <v>0</v>
      </c>
    </row>
    <row r="33" spans="1:18">
      <c r="A33" s="22">
        <v>44167.291666666664</v>
      </c>
      <c r="B33" s="1">
        <f>Estação!C44</f>
        <v>26.3</v>
      </c>
      <c r="C33" s="1">
        <v>36</v>
      </c>
      <c r="D33" s="1">
        <f>Estação!D44</f>
        <v>19.190000000000001</v>
      </c>
      <c r="E33" s="1">
        <f>Estação!E44</f>
        <v>0.11</v>
      </c>
      <c r="F33" s="1">
        <f>Estação!F44</f>
        <v>1.66</v>
      </c>
      <c r="G33" s="1">
        <f>Estação!G44</f>
        <v>2.52</v>
      </c>
      <c r="H33" s="1">
        <f>Estação!H44</f>
        <v>4.18</v>
      </c>
      <c r="I33" s="1">
        <f>Estação!I44</f>
        <v>3.57</v>
      </c>
      <c r="J33" s="1">
        <f>Estação!J44</f>
        <v>23</v>
      </c>
      <c r="K33" s="1">
        <f>Estação!K44</f>
        <v>10</v>
      </c>
      <c r="L33" s="1">
        <f>Estação!L44</f>
        <v>27.4</v>
      </c>
      <c r="M33" s="1">
        <f>Estação!M44</f>
        <v>68</v>
      </c>
      <c r="N33" s="1">
        <f>Estação!N44</f>
        <v>1009.8</v>
      </c>
      <c r="O33" s="1">
        <f>Estação!O44</f>
        <v>111</v>
      </c>
      <c r="P33" s="1">
        <f>Estação!P44</f>
        <v>3.33</v>
      </c>
      <c r="Q33" s="1">
        <f>Estação!Q44</f>
        <v>74.86</v>
      </c>
      <c r="R33" s="1">
        <f>Estação!R44</f>
        <v>0</v>
      </c>
    </row>
    <row r="34" spans="1:18">
      <c r="A34" s="22">
        <v>44167.333333333336</v>
      </c>
      <c r="B34" s="1">
        <f>Estação!C45</f>
        <v>26.1</v>
      </c>
      <c r="C34" s="1">
        <v>36</v>
      </c>
      <c r="D34" s="1">
        <f>Estação!D45</f>
        <v>20.59</v>
      </c>
      <c r="E34" s="1">
        <f>Estação!E45</f>
        <v>0.13</v>
      </c>
      <c r="F34" s="1">
        <f>Estação!F45</f>
        <v>2.48</v>
      </c>
      <c r="G34" s="1">
        <f>Estação!G45</f>
        <v>2.4300000000000002</v>
      </c>
      <c r="H34" s="1">
        <f>Estação!H45</f>
        <v>4.92</v>
      </c>
      <c r="I34" s="1">
        <f>Estação!I45</f>
        <v>2.83</v>
      </c>
      <c r="J34" s="1">
        <f>Estação!J45</f>
        <v>29</v>
      </c>
      <c r="K34" s="1">
        <f>Estação!K45</f>
        <v>11</v>
      </c>
      <c r="L34" s="1">
        <f>Estação!L45</f>
        <v>28.2</v>
      </c>
      <c r="M34" s="1">
        <f>Estação!M45</f>
        <v>64.3</v>
      </c>
      <c r="N34" s="1">
        <f>Estação!N45</f>
        <v>1010.5</v>
      </c>
      <c r="O34" s="1">
        <f>Estação!O45</f>
        <v>353</v>
      </c>
      <c r="P34" s="1">
        <f>Estação!P45</f>
        <v>4.99</v>
      </c>
      <c r="Q34" s="1">
        <f>Estação!Q45</f>
        <v>78.39</v>
      </c>
      <c r="R34" s="1">
        <f>Estação!R45</f>
        <v>0</v>
      </c>
    </row>
    <row r="35" spans="1:18">
      <c r="A35" s="22">
        <v>44167.375</v>
      </c>
      <c r="B35" s="1">
        <f>Estação!C46</f>
        <v>26.6</v>
      </c>
      <c r="C35" s="1">
        <v>36</v>
      </c>
      <c r="D35" s="1">
        <f>Estação!D46</f>
        <v>21.11</v>
      </c>
      <c r="E35" s="118"/>
      <c r="F35" s="1">
        <f>Estação!F46</f>
        <v>2.73</v>
      </c>
      <c r="G35" s="1">
        <f>Estação!G46</f>
        <v>2.3199999999999998</v>
      </c>
      <c r="H35" s="1">
        <f>Estação!H46</f>
        <v>5.05</v>
      </c>
      <c r="I35" s="1">
        <f>Estação!I46</f>
        <v>2.95</v>
      </c>
      <c r="J35" s="1">
        <f>Estação!J46</f>
        <v>26</v>
      </c>
      <c r="K35" s="118"/>
      <c r="L35" s="1">
        <f>Estação!L46</f>
        <v>29</v>
      </c>
      <c r="M35" s="1">
        <f>Estação!M46</f>
        <v>61.7</v>
      </c>
      <c r="N35" s="1">
        <f>Estação!N46</f>
        <v>1011</v>
      </c>
      <c r="O35" s="1">
        <f>Estação!O46</f>
        <v>559</v>
      </c>
      <c r="P35" s="1">
        <f>Estação!P46</f>
        <v>5.01</v>
      </c>
      <c r="Q35" s="1">
        <f>Estação!Q46</f>
        <v>73.430000000000007</v>
      </c>
      <c r="R35" s="1">
        <f>Estação!R46</f>
        <v>0</v>
      </c>
    </row>
    <row r="36" spans="1:18">
      <c r="A36" s="22">
        <v>44167.416666666664</v>
      </c>
      <c r="B36" s="1">
        <f>Estação!C47</f>
        <v>27.2</v>
      </c>
      <c r="C36" s="1">
        <v>36</v>
      </c>
      <c r="D36" s="1">
        <f>Estação!D47</f>
        <v>22.3</v>
      </c>
      <c r="E36" s="118"/>
      <c r="F36" s="1">
        <f>Estação!F47</f>
        <v>2.3199999999999998</v>
      </c>
      <c r="G36" s="1">
        <f>Estação!G47</f>
        <v>1.75</v>
      </c>
      <c r="H36" s="1">
        <f>Estação!H47</f>
        <v>4.08</v>
      </c>
      <c r="I36" s="1">
        <f>Estação!I47</f>
        <v>2.64</v>
      </c>
      <c r="J36" s="1">
        <f>Estação!J47</f>
        <v>26</v>
      </c>
      <c r="K36" s="118"/>
      <c r="L36" s="1">
        <f>Estação!L47</f>
        <v>29.5</v>
      </c>
      <c r="M36" s="1">
        <f>Estação!M47</f>
        <v>58.5</v>
      </c>
      <c r="N36" s="1">
        <f>Estação!N47</f>
        <v>1011.3</v>
      </c>
      <c r="O36" s="1">
        <f>Estação!O47</f>
        <v>784</v>
      </c>
      <c r="P36" s="1">
        <f>Estação!P47</f>
        <v>5.23</v>
      </c>
      <c r="Q36" s="1">
        <f>Estação!Q47</f>
        <v>72.27</v>
      </c>
      <c r="R36" s="1">
        <f>Estação!R47</f>
        <v>0</v>
      </c>
    </row>
    <row r="37" spans="1:18">
      <c r="A37" s="22">
        <v>44167.458333333336</v>
      </c>
      <c r="B37" s="1">
        <f>Estação!C48</f>
        <v>27</v>
      </c>
      <c r="C37" s="1">
        <v>36</v>
      </c>
      <c r="D37" s="1">
        <f>Estação!D48</f>
        <v>22.37</v>
      </c>
      <c r="E37" s="118"/>
      <c r="F37" s="1">
        <f>Estação!F48</f>
        <v>2.12</v>
      </c>
      <c r="G37" s="1">
        <f>Estação!G48</f>
        <v>1.74</v>
      </c>
      <c r="H37" s="1">
        <f>Estação!H48</f>
        <v>3.86</v>
      </c>
      <c r="I37" s="1">
        <f>Estação!I48</f>
        <v>2.81</v>
      </c>
      <c r="J37" s="118"/>
      <c r="K37" s="118"/>
      <c r="L37" s="1">
        <f>Estação!L48</f>
        <v>29.9</v>
      </c>
      <c r="M37" s="1">
        <f>Estação!M48</f>
        <v>56.1</v>
      </c>
      <c r="N37" s="1">
        <f>Estação!N48</f>
        <v>1011.3</v>
      </c>
      <c r="O37" s="1">
        <f>Estação!O48</f>
        <v>955</v>
      </c>
      <c r="P37" s="1">
        <f>Estação!P48</f>
        <v>5.57</v>
      </c>
      <c r="Q37" s="1">
        <f>Estação!Q48</f>
        <v>74.180000000000007</v>
      </c>
      <c r="R37" s="1">
        <f>Estação!R48</f>
        <v>0</v>
      </c>
    </row>
    <row r="38" spans="1:18">
      <c r="A38" s="22">
        <v>44167.5</v>
      </c>
      <c r="B38" s="1">
        <f>Estação!C49</f>
        <v>26.8</v>
      </c>
      <c r="C38" s="1">
        <v>36</v>
      </c>
      <c r="D38" s="1">
        <f>Estação!D49</f>
        <v>21.21</v>
      </c>
      <c r="E38" s="1">
        <f>Estação!E49</f>
        <v>0.33</v>
      </c>
      <c r="F38" s="1">
        <f>Estação!F49</f>
        <v>1.98</v>
      </c>
      <c r="G38" s="1">
        <f>Estação!G49</f>
        <v>1.24</v>
      </c>
      <c r="H38" s="1">
        <f>Estação!H49</f>
        <v>3.21</v>
      </c>
      <c r="I38" s="1">
        <f>Estação!I49</f>
        <v>3.61</v>
      </c>
      <c r="J38" s="118"/>
      <c r="K38" s="1">
        <f>Estação!K49</f>
        <v>28</v>
      </c>
      <c r="L38" s="1">
        <f>Estação!L49</f>
        <v>30.3</v>
      </c>
      <c r="M38" s="1">
        <f>Estação!M49</f>
        <v>52.8</v>
      </c>
      <c r="N38" s="1">
        <f>Estação!N49</f>
        <v>1010.9</v>
      </c>
      <c r="O38" s="1">
        <f>Estação!O49</f>
        <v>1013</v>
      </c>
      <c r="P38" s="1">
        <f>Estação!P49</f>
        <v>5.24</v>
      </c>
      <c r="Q38" s="1">
        <f>Estação!Q49</f>
        <v>68.55</v>
      </c>
      <c r="R38" s="1">
        <f>Estação!R49</f>
        <v>0</v>
      </c>
    </row>
    <row r="39" spans="1:18">
      <c r="A39" s="22">
        <v>44167.541666666664</v>
      </c>
      <c r="B39" s="1">
        <f>Estação!C50</f>
        <v>26.7</v>
      </c>
      <c r="C39" s="1">
        <v>36</v>
      </c>
      <c r="D39" s="118"/>
      <c r="E39" s="1">
        <f>Estação!E50</f>
        <v>0.37</v>
      </c>
      <c r="F39" s="1">
        <f>Estação!F50</f>
        <v>2.2799999999999998</v>
      </c>
      <c r="G39" s="1">
        <f>Estação!G50</f>
        <v>0.96</v>
      </c>
      <c r="H39" s="1">
        <f>Estação!H50</f>
        <v>3.24</v>
      </c>
      <c r="I39" s="1">
        <f>Estação!I50</f>
        <v>2.91</v>
      </c>
      <c r="J39" s="1">
        <f>Estação!J50</f>
        <v>19</v>
      </c>
      <c r="K39" s="1">
        <f>Estação!K50</f>
        <v>5</v>
      </c>
      <c r="L39" s="1">
        <f>Estação!L50</f>
        <v>30.3</v>
      </c>
      <c r="M39" s="1">
        <f>Estação!M50</f>
        <v>54.4</v>
      </c>
      <c r="N39" s="1">
        <f>Estação!N50</f>
        <v>1010.4</v>
      </c>
      <c r="O39" s="1">
        <f>Estação!O50</f>
        <v>574</v>
      </c>
      <c r="P39" s="1">
        <f>Estação!P50</f>
        <v>5.26</v>
      </c>
      <c r="Q39" s="1">
        <f>Estação!Q50</f>
        <v>65.94</v>
      </c>
      <c r="R39" s="1">
        <f>Estação!R50</f>
        <v>0</v>
      </c>
    </row>
    <row r="40" spans="1:18">
      <c r="A40" s="22">
        <v>44167.583333333336</v>
      </c>
      <c r="B40" s="1">
        <f>Estação!C51</f>
        <v>26.6</v>
      </c>
      <c r="C40" s="1">
        <v>36</v>
      </c>
      <c r="D40" s="118"/>
      <c r="E40" s="1">
        <f>Estação!E51</f>
        <v>0.38</v>
      </c>
      <c r="F40" s="118"/>
      <c r="G40" s="118"/>
      <c r="H40" s="118"/>
      <c r="I40" s="1">
        <f>Estação!I51</f>
        <v>2.88</v>
      </c>
      <c r="J40" s="1">
        <f>Estação!J51</f>
        <v>25</v>
      </c>
      <c r="K40" s="1">
        <f>Estação!K51</f>
        <v>6</v>
      </c>
      <c r="L40" s="1">
        <f>Estação!L51</f>
        <v>30.1</v>
      </c>
      <c r="M40" s="1">
        <f>Estação!M51</f>
        <v>57.6</v>
      </c>
      <c r="N40" s="1">
        <f>Estação!N51</f>
        <v>1009.5</v>
      </c>
      <c r="O40" s="1">
        <f>Estação!O51</f>
        <v>474</v>
      </c>
      <c r="P40" s="1">
        <f>Estação!P51</f>
        <v>4.74</v>
      </c>
      <c r="Q40" s="1">
        <f>Estação!Q51</f>
        <v>64.89</v>
      </c>
      <c r="R40" s="1">
        <f>Estação!R51</f>
        <v>0</v>
      </c>
    </row>
    <row r="41" spans="1:18">
      <c r="A41" s="22">
        <v>44167.625</v>
      </c>
      <c r="B41" s="1">
        <f>Estação!C52</f>
        <v>26.8</v>
      </c>
      <c r="C41" s="1">
        <v>36</v>
      </c>
      <c r="D41" s="1">
        <f>Estação!D52</f>
        <v>18.14</v>
      </c>
      <c r="E41" s="1">
        <f>Estação!E52</f>
        <v>0.38</v>
      </c>
      <c r="F41" s="118"/>
      <c r="G41" s="118"/>
      <c r="H41" s="118"/>
      <c r="I41" s="118"/>
      <c r="J41" s="1">
        <f>Estação!J52</f>
        <v>21</v>
      </c>
      <c r="K41" s="1">
        <f>Estação!K52</f>
        <v>6</v>
      </c>
      <c r="L41" s="1">
        <f>Estação!L52</f>
        <v>29.8</v>
      </c>
      <c r="M41" s="1">
        <f>Estação!M52</f>
        <v>57.5</v>
      </c>
      <c r="N41" s="1">
        <f>Estação!N52</f>
        <v>1008.9</v>
      </c>
      <c r="O41" s="1">
        <f>Estação!O52</f>
        <v>361</v>
      </c>
      <c r="P41" s="1">
        <f>Estação!P52</f>
        <v>4.55</v>
      </c>
      <c r="Q41" s="1">
        <f>Estação!Q52</f>
        <v>58.39</v>
      </c>
      <c r="R41" s="118"/>
    </row>
    <row r="42" spans="1:18">
      <c r="A42" s="22">
        <v>44167.666666666664</v>
      </c>
      <c r="B42" s="1">
        <f>Estação!C53</f>
        <v>27.5</v>
      </c>
      <c r="C42" s="1">
        <v>36</v>
      </c>
      <c r="D42" s="1">
        <f>Estação!D53</f>
        <v>17.27</v>
      </c>
      <c r="E42" s="1">
        <f>Estação!E53</f>
        <v>0.5</v>
      </c>
      <c r="F42" s="1">
        <f>Estação!F53</f>
        <v>2.64</v>
      </c>
      <c r="G42" s="1">
        <f>Estação!G53</f>
        <v>4.09</v>
      </c>
      <c r="H42" s="1">
        <f>Estação!H53</f>
        <v>6.74</v>
      </c>
      <c r="I42" s="118"/>
      <c r="J42" s="1">
        <f>Estação!J53</f>
        <v>33</v>
      </c>
      <c r="K42" s="1">
        <f>Estação!K53</f>
        <v>19</v>
      </c>
      <c r="L42" s="1">
        <f>Estação!L53</f>
        <v>29.4</v>
      </c>
      <c r="M42" s="1">
        <f>Estação!M53</f>
        <v>60.8</v>
      </c>
      <c r="N42" s="1">
        <f>Estação!N53</f>
        <v>1008.7</v>
      </c>
      <c r="O42" s="1">
        <f>Estação!O53</f>
        <v>365</v>
      </c>
      <c r="P42" s="1">
        <f>Estação!P53</f>
        <v>4.17</v>
      </c>
      <c r="Q42" s="1">
        <f>Estação!Q53</f>
        <v>58.84</v>
      </c>
      <c r="R42" s="1">
        <f>Estação!R53</f>
        <v>0</v>
      </c>
    </row>
    <row r="43" spans="1:18">
      <c r="A43" s="22">
        <v>44167.708333333336</v>
      </c>
      <c r="B43" s="1">
        <f>Estação!C54</f>
        <v>27.2</v>
      </c>
      <c r="C43" s="1">
        <v>36</v>
      </c>
      <c r="D43" s="1">
        <f>Estação!D54</f>
        <v>17.32</v>
      </c>
      <c r="E43" s="1">
        <f>Estação!E54</f>
        <v>0.43</v>
      </c>
      <c r="F43" s="1">
        <f>Estação!F54</f>
        <v>2.16</v>
      </c>
      <c r="G43" s="1">
        <f>Estação!G54</f>
        <v>2.42</v>
      </c>
      <c r="H43" s="1">
        <f>Estação!H54</f>
        <v>4.58</v>
      </c>
      <c r="I43" s="1">
        <f>Estação!I54</f>
        <v>5.0599999999999996</v>
      </c>
      <c r="J43" s="1">
        <f>Estação!J54</f>
        <v>26</v>
      </c>
      <c r="K43" s="1">
        <f>Estação!K54</f>
        <v>9</v>
      </c>
      <c r="L43" s="1">
        <f>Estação!L54</f>
        <v>28.8</v>
      </c>
      <c r="M43" s="1">
        <f>Estação!M54</f>
        <v>65.599999999999994</v>
      </c>
      <c r="N43" s="1">
        <f>Estação!N54</f>
        <v>1008.7</v>
      </c>
      <c r="O43" s="1">
        <f>Estação!O54</f>
        <v>142</v>
      </c>
      <c r="P43" s="1">
        <f>Estação!P54</f>
        <v>4.32</v>
      </c>
      <c r="Q43" s="1">
        <f>Estação!Q54</f>
        <v>35.159999999999997</v>
      </c>
      <c r="R43" s="1">
        <f>Estação!R54</f>
        <v>0</v>
      </c>
    </row>
    <row r="44" spans="1:18">
      <c r="A44" s="22">
        <v>44167.75</v>
      </c>
      <c r="B44" s="1">
        <f>Estação!C55</f>
        <v>26.6</v>
      </c>
      <c r="C44" s="1">
        <v>36</v>
      </c>
      <c r="D44" s="1">
        <f>Estação!D55</f>
        <v>13.63</v>
      </c>
      <c r="E44" s="1">
        <f>Estação!E55</f>
        <v>0.55000000000000004</v>
      </c>
      <c r="F44" s="1">
        <f>Estação!F55</f>
        <v>2.89</v>
      </c>
      <c r="G44" s="1">
        <f>Estação!G55</f>
        <v>3.97</v>
      </c>
      <c r="H44" s="1">
        <f>Estação!H55</f>
        <v>6.86</v>
      </c>
      <c r="I44" s="1">
        <f>Estação!I55</f>
        <v>4.33</v>
      </c>
      <c r="J44" s="1">
        <f>Estação!J55</f>
        <v>25</v>
      </c>
      <c r="K44" s="1">
        <f>Estação!K55</f>
        <v>9</v>
      </c>
      <c r="L44" s="1">
        <f>Estação!L55</f>
        <v>27.8</v>
      </c>
      <c r="M44" s="1">
        <f>Estação!M55</f>
        <v>70.5</v>
      </c>
      <c r="N44" s="1">
        <f>Estação!N55</f>
        <v>1009.1</v>
      </c>
      <c r="O44" s="1">
        <f>Estação!O55</f>
        <v>11</v>
      </c>
      <c r="P44" s="1">
        <f>Estação!P55</f>
        <v>3.54</v>
      </c>
      <c r="Q44" s="1">
        <f>Estação!Q55</f>
        <v>42.17</v>
      </c>
      <c r="R44" s="1">
        <f>Estação!R55</f>
        <v>0</v>
      </c>
    </row>
    <row r="45" spans="1:18">
      <c r="A45" s="22">
        <v>44167.791666666664</v>
      </c>
      <c r="B45" s="1">
        <f>Estação!C56</f>
        <v>26.4</v>
      </c>
      <c r="C45" s="1">
        <v>36</v>
      </c>
      <c r="D45" s="1">
        <f>Estação!D56</f>
        <v>13.2</v>
      </c>
      <c r="E45" s="1">
        <f>Estação!E56</f>
        <v>0.49</v>
      </c>
      <c r="F45" s="1">
        <f>Estação!F56</f>
        <v>1.65</v>
      </c>
      <c r="G45" s="1">
        <f>Estação!G56</f>
        <v>3.74</v>
      </c>
      <c r="H45" s="1">
        <f>Estação!H56</f>
        <v>5.39</v>
      </c>
      <c r="I45" s="1">
        <f>Estação!I56</f>
        <v>1.87</v>
      </c>
      <c r="J45" s="1">
        <f>Estação!J56</f>
        <v>20</v>
      </c>
      <c r="K45" s="1">
        <f>Estação!K56</f>
        <v>10</v>
      </c>
      <c r="L45" s="1">
        <f>Estação!L56</f>
        <v>27.5</v>
      </c>
      <c r="M45" s="1">
        <f>Estação!M56</f>
        <v>73.3</v>
      </c>
      <c r="N45" s="1">
        <f>Estação!N56</f>
        <v>1009.8</v>
      </c>
      <c r="O45" s="1">
        <f>Estação!O56</f>
        <v>2</v>
      </c>
      <c r="P45" s="1">
        <f>Estação!P56</f>
        <v>3.34</v>
      </c>
      <c r="Q45" s="1">
        <f>Estação!Q56</f>
        <v>44.98</v>
      </c>
      <c r="R45" s="1">
        <f>Estação!R56</f>
        <v>0</v>
      </c>
    </row>
    <row r="46" spans="1:18">
      <c r="A46" s="22">
        <v>44167.833333333336</v>
      </c>
      <c r="B46" s="1">
        <f>Estação!C57</f>
        <v>26.3</v>
      </c>
      <c r="C46" s="1">
        <v>36</v>
      </c>
      <c r="D46" s="1">
        <f>Estação!D57</f>
        <v>13.69</v>
      </c>
      <c r="E46" s="1">
        <f>Estação!E57</f>
        <v>0.45</v>
      </c>
      <c r="F46" s="1">
        <f>Estação!F57</f>
        <v>1.42</v>
      </c>
      <c r="G46" s="1">
        <f>Estação!G57</f>
        <v>2.8</v>
      </c>
      <c r="H46" s="1">
        <f>Estação!H57</f>
        <v>4.22</v>
      </c>
      <c r="I46" s="1">
        <f>Estação!I57</f>
        <v>1.69</v>
      </c>
      <c r="J46" s="1">
        <f>Estação!J57</f>
        <v>20</v>
      </c>
      <c r="K46" s="1">
        <f>Estação!K57</f>
        <v>8</v>
      </c>
      <c r="L46" s="1">
        <f>Estação!L57</f>
        <v>27.4</v>
      </c>
      <c r="M46" s="1">
        <f>Estação!M57</f>
        <v>74.7</v>
      </c>
      <c r="N46" s="1">
        <f>Estação!N57</f>
        <v>1010.5</v>
      </c>
      <c r="O46" s="1">
        <f>Estação!O57</f>
        <v>3</v>
      </c>
      <c r="P46" s="1">
        <f>Estação!P57</f>
        <v>3.53</v>
      </c>
      <c r="Q46" s="1">
        <f>Estação!Q57</f>
        <v>43.83</v>
      </c>
      <c r="R46" s="1">
        <f>Estação!R57</f>
        <v>0</v>
      </c>
    </row>
    <row r="47" spans="1:18">
      <c r="A47" s="22">
        <v>44167.875</v>
      </c>
      <c r="B47" s="1">
        <f>Estação!C58</f>
        <v>26.5</v>
      </c>
      <c r="C47" s="1">
        <v>36</v>
      </c>
      <c r="D47" s="1">
        <f>Estação!D58</f>
        <v>13.97</v>
      </c>
      <c r="E47" s="1">
        <f>Estação!E58</f>
        <v>0.44</v>
      </c>
      <c r="F47" s="1">
        <f>Estação!F58</f>
        <v>1.25</v>
      </c>
      <c r="G47" s="1">
        <f>Estação!G58</f>
        <v>2.19</v>
      </c>
      <c r="H47" s="1">
        <f>Estação!H58</f>
        <v>3.44</v>
      </c>
      <c r="I47" s="1">
        <f>Estação!I58</f>
        <v>1.53</v>
      </c>
      <c r="J47" s="1">
        <f>Estação!J58</f>
        <v>18</v>
      </c>
      <c r="K47" s="1">
        <f>Estação!K58</f>
        <v>9</v>
      </c>
      <c r="L47" s="1">
        <f>Estação!L58</f>
        <v>27.3</v>
      </c>
      <c r="M47" s="1">
        <f>Estação!M58</f>
        <v>74.900000000000006</v>
      </c>
      <c r="N47" s="1">
        <f>Estação!N58</f>
        <v>1011.2</v>
      </c>
      <c r="O47" s="1">
        <f>Estação!O58</f>
        <v>3</v>
      </c>
      <c r="P47" s="1">
        <f>Estação!P58</f>
        <v>3.1</v>
      </c>
      <c r="Q47" s="1">
        <f>Estação!Q58</f>
        <v>47.37</v>
      </c>
      <c r="R47" s="1">
        <f>Estação!R58</f>
        <v>0</v>
      </c>
    </row>
    <row r="48" spans="1:18">
      <c r="A48" s="22">
        <v>44167.916666666664</v>
      </c>
      <c r="B48" s="1">
        <f>Estação!C59</f>
        <v>26.5</v>
      </c>
      <c r="C48" s="1">
        <v>36</v>
      </c>
      <c r="D48" s="1">
        <f>Estação!D59</f>
        <v>14.54</v>
      </c>
      <c r="E48" s="1">
        <f>Estação!E59</f>
        <v>0.44</v>
      </c>
      <c r="F48" s="1">
        <f>Estação!F59</f>
        <v>1.23</v>
      </c>
      <c r="G48" s="1">
        <f>Estação!G59</f>
        <v>2.1800000000000002</v>
      </c>
      <c r="H48" s="1">
        <f>Estação!H59</f>
        <v>3.41</v>
      </c>
      <c r="I48" s="1">
        <f>Estação!I59</f>
        <v>1.53</v>
      </c>
      <c r="J48" s="1">
        <f>Estação!J59</f>
        <v>20</v>
      </c>
      <c r="K48" s="1">
        <f>Estação!K59</f>
        <v>5</v>
      </c>
      <c r="L48" s="1">
        <f>Estação!L59</f>
        <v>27.3</v>
      </c>
      <c r="M48" s="1">
        <f>Estação!M59</f>
        <v>74.7</v>
      </c>
      <c r="N48" s="1">
        <f>Estação!N59</f>
        <v>1011.3</v>
      </c>
      <c r="O48" s="1">
        <f>Estação!O59</f>
        <v>3</v>
      </c>
      <c r="P48" s="1">
        <f>Estação!P59</f>
        <v>2.81</v>
      </c>
      <c r="Q48" s="1">
        <f>Estação!Q59</f>
        <v>48.65</v>
      </c>
      <c r="R48" s="1">
        <f>Estação!R59</f>
        <v>0</v>
      </c>
    </row>
    <row r="49" spans="1:18">
      <c r="A49" s="22">
        <v>44167.958333333336</v>
      </c>
      <c r="B49" s="1">
        <f>Estação!C60</f>
        <v>26.5</v>
      </c>
      <c r="C49" s="1">
        <v>36</v>
      </c>
      <c r="D49" s="1">
        <f>Estação!D60</f>
        <v>15.01</v>
      </c>
      <c r="E49" s="1">
        <f>Estação!E60</f>
        <v>0.45</v>
      </c>
      <c r="F49" s="1">
        <f>Estação!F60</f>
        <v>1.29</v>
      </c>
      <c r="G49" s="1">
        <f>Estação!G60</f>
        <v>2.14</v>
      </c>
      <c r="H49" s="1">
        <f>Estação!H60</f>
        <v>3.43</v>
      </c>
      <c r="I49" s="1">
        <f>Estação!I60</f>
        <v>1.58</v>
      </c>
      <c r="J49" s="1">
        <f>Estação!J60</f>
        <v>18</v>
      </c>
      <c r="K49" s="1">
        <f>Estação!K60</f>
        <v>7</v>
      </c>
      <c r="L49" s="1">
        <f>Estação!L60</f>
        <v>27.2</v>
      </c>
      <c r="M49" s="1">
        <f>Estação!M60</f>
        <v>75.5</v>
      </c>
      <c r="N49" s="1">
        <f>Estação!N60</f>
        <v>1011</v>
      </c>
      <c r="O49" s="1">
        <f>Estação!O60</f>
        <v>3</v>
      </c>
      <c r="P49" s="1">
        <f>Estação!P60</f>
        <v>3.04</v>
      </c>
      <c r="Q49" s="1">
        <f>Estação!Q60</f>
        <v>55.23</v>
      </c>
      <c r="R49" s="1">
        <f>Estação!R60</f>
        <v>0</v>
      </c>
    </row>
    <row r="50" spans="1:18">
      <c r="A50" s="22">
        <v>44167</v>
      </c>
      <c r="B50" s="1">
        <f>Estação!C69</f>
        <v>26.3</v>
      </c>
      <c r="C50" s="1">
        <v>36</v>
      </c>
      <c r="D50" s="1">
        <f>Estação!D69</f>
        <v>15.24</v>
      </c>
      <c r="E50" s="1">
        <f>Estação!E69</f>
        <v>0.41</v>
      </c>
      <c r="F50" s="1">
        <f>Estação!F69</f>
        <v>1.32</v>
      </c>
      <c r="G50" s="1">
        <f>Estação!G69</f>
        <v>1.57</v>
      </c>
      <c r="H50" s="1">
        <f>Estação!H69</f>
        <v>2.89</v>
      </c>
      <c r="I50" s="1">
        <f>Estação!I69</f>
        <v>1.65</v>
      </c>
      <c r="J50" s="1">
        <f>Estação!J69</f>
        <v>20</v>
      </c>
      <c r="K50" s="1">
        <f>Estação!K69</f>
        <v>9</v>
      </c>
      <c r="L50" s="1">
        <f>Estação!L69</f>
        <v>27.1</v>
      </c>
      <c r="M50" s="1">
        <f>Estação!M69</f>
        <v>75.400000000000006</v>
      </c>
      <c r="N50" s="1">
        <f>Estação!N69</f>
        <v>1010.6</v>
      </c>
      <c r="O50" s="1">
        <f>Estação!O69</f>
        <v>3</v>
      </c>
      <c r="P50" s="1">
        <f>Estação!P69</f>
        <v>3.34</v>
      </c>
      <c r="Q50" s="1">
        <f>Estação!Q69</f>
        <v>53.35</v>
      </c>
      <c r="R50" s="1">
        <f>Estação!R69</f>
        <v>0</v>
      </c>
    </row>
    <row r="51" spans="1:18">
      <c r="A51" s="22">
        <v>44168.041666666664</v>
      </c>
      <c r="B51" s="1">
        <f>Estação!C70</f>
        <v>26.5</v>
      </c>
      <c r="C51" s="1">
        <v>36</v>
      </c>
      <c r="D51" s="1">
        <f>Estação!D70</f>
        <v>16.53</v>
      </c>
      <c r="E51" s="1">
        <f>Estação!E70</f>
        <v>0.22</v>
      </c>
      <c r="F51" s="1">
        <f>Estação!F70</f>
        <v>1.1299999999999999</v>
      </c>
      <c r="G51" s="1">
        <f>Estação!G70</f>
        <v>1.35</v>
      </c>
      <c r="H51" s="1">
        <f>Estação!H70</f>
        <v>2.4900000000000002</v>
      </c>
      <c r="I51" s="1">
        <f>Estação!I70</f>
        <v>3.04</v>
      </c>
      <c r="J51" s="1">
        <f>Estação!J70</f>
        <v>19</v>
      </c>
      <c r="K51" s="1">
        <f>Estação!K70</f>
        <v>7</v>
      </c>
      <c r="L51" s="1">
        <f>Estação!L70</f>
        <v>27</v>
      </c>
      <c r="M51" s="1">
        <f>Estação!M70</f>
        <v>75.900000000000006</v>
      </c>
      <c r="N51" s="1">
        <f>Estação!N70</f>
        <v>1010.1</v>
      </c>
      <c r="O51" s="1">
        <f>Estação!O70</f>
        <v>3</v>
      </c>
      <c r="P51" s="1">
        <f>Estação!P70</f>
        <v>2.66</v>
      </c>
      <c r="Q51" s="1">
        <f>Estação!Q70</f>
        <v>57.78</v>
      </c>
      <c r="R51" s="1">
        <f>Estação!R70</f>
        <v>0</v>
      </c>
    </row>
    <row r="52" spans="1:18">
      <c r="A52" s="22">
        <v>44168.083333333336</v>
      </c>
      <c r="B52" s="1">
        <f>Estação!C71</f>
        <v>26.6</v>
      </c>
      <c r="C52" s="1">
        <v>36</v>
      </c>
      <c r="D52" s="1">
        <f>Estação!D71</f>
        <v>17.82</v>
      </c>
      <c r="E52" s="1">
        <f>Estação!E71</f>
        <v>0.21</v>
      </c>
      <c r="F52" s="1">
        <f>Estação!F71</f>
        <v>1.1000000000000001</v>
      </c>
      <c r="G52" s="1">
        <f>Estação!G71</f>
        <v>0.67</v>
      </c>
      <c r="H52" s="1">
        <f>Estação!H71</f>
        <v>1.77</v>
      </c>
      <c r="I52" s="1">
        <f>Estação!I71</f>
        <v>3.5</v>
      </c>
      <c r="J52" s="1">
        <f>Estação!J71</f>
        <v>24</v>
      </c>
      <c r="K52" s="1">
        <f>Estação!K71</f>
        <v>8</v>
      </c>
      <c r="L52" s="1">
        <f>Estação!L71</f>
        <v>26.9</v>
      </c>
      <c r="M52" s="1">
        <f>Estação!M71</f>
        <v>75.5</v>
      </c>
      <c r="N52" s="1">
        <f>Estação!N71</f>
        <v>1009.8</v>
      </c>
      <c r="O52" s="1">
        <f>Estação!O71</f>
        <v>3</v>
      </c>
      <c r="P52" s="1">
        <f>Estação!P71</f>
        <v>2.5499999999999998</v>
      </c>
      <c r="Q52" s="1">
        <f>Estação!Q71</f>
        <v>60.12</v>
      </c>
      <c r="R52" s="1">
        <f>Estação!R71</f>
        <v>0</v>
      </c>
    </row>
    <row r="53" spans="1:18">
      <c r="A53" s="22">
        <v>44168.125</v>
      </c>
      <c r="B53" s="1">
        <f>Estação!C72</f>
        <v>26.5</v>
      </c>
      <c r="C53" s="1">
        <v>36</v>
      </c>
      <c r="D53" s="1">
        <f>Estação!D72</f>
        <v>17.920000000000002</v>
      </c>
      <c r="E53" s="1">
        <f>Estação!E72</f>
        <v>0.21</v>
      </c>
      <c r="F53" s="1">
        <f>Estação!F72</f>
        <v>1.1000000000000001</v>
      </c>
      <c r="G53" s="1">
        <f>Estação!G72</f>
        <v>0.62</v>
      </c>
      <c r="H53" s="1">
        <f>Estação!H72</f>
        <v>1.71</v>
      </c>
      <c r="I53" s="1">
        <f>Estação!I72</f>
        <v>3.95</v>
      </c>
      <c r="J53" s="1">
        <f>Estação!J72</f>
        <v>19</v>
      </c>
      <c r="K53" s="1">
        <f>Estação!K72</f>
        <v>6</v>
      </c>
      <c r="L53" s="1">
        <f>Estação!L72</f>
        <v>26.9</v>
      </c>
      <c r="M53" s="1">
        <f>Estação!M72</f>
        <v>74.8</v>
      </c>
      <c r="N53" s="1">
        <f>Estação!N72</f>
        <v>1009.7</v>
      </c>
      <c r="O53" s="1">
        <f>Estação!O72</f>
        <v>2</v>
      </c>
      <c r="P53" s="1">
        <f>Estação!P72</f>
        <v>2.61</v>
      </c>
      <c r="Q53" s="1">
        <f>Estação!Q72</f>
        <v>52.93</v>
      </c>
      <c r="R53" s="1">
        <f>Estação!R72</f>
        <v>0</v>
      </c>
    </row>
    <row r="54" spans="1:18">
      <c r="A54" s="22">
        <v>44168.166666666664</v>
      </c>
      <c r="B54" s="1">
        <f>Estação!C73</f>
        <v>26.6</v>
      </c>
      <c r="C54" s="1">
        <v>36</v>
      </c>
      <c r="D54" s="1">
        <f>Estação!D73</f>
        <v>17.47</v>
      </c>
      <c r="E54" s="1">
        <f>Estação!E73</f>
        <v>0.19</v>
      </c>
      <c r="F54" s="1">
        <f>Estação!F73</f>
        <v>1.08</v>
      </c>
      <c r="G54" s="1">
        <f>Estação!G73</f>
        <v>0.55000000000000004</v>
      </c>
      <c r="H54" s="1">
        <f>Estação!H73</f>
        <v>1.63</v>
      </c>
      <c r="I54" s="1">
        <f>Estação!I73</f>
        <v>5.25</v>
      </c>
      <c r="J54" s="1">
        <f>Estação!J73</f>
        <v>22</v>
      </c>
      <c r="K54" s="1">
        <f>Estação!K73</f>
        <v>4</v>
      </c>
      <c r="L54" s="1">
        <f>Estação!L73</f>
        <v>26.6</v>
      </c>
      <c r="M54" s="1">
        <f>Estação!M73</f>
        <v>76.900000000000006</v>
      </c>
      <c r="N54" s="1">
        <f>Estação!N73</f>
        <v>1009.4</v>
      </c>
      <c r="O54" s="1">
        <f>Estação!O73</f>
        <v>2</v>
      </c>
      <c r="P54" s="1">
        <f>Estação!P73</f>
        <v>2.48</v>
      </c>
      <c r="Q54" s="1">
        <f>Estação!Q73</f>
        <v>56.65</v>
      </c>
      <c r="R54" s="1">
        <f>Estação!R73</f>
        <v>0</v>
      </c>
    </row>
    <row r="55" spans="1:18">
      <c r="A55" s="22">
        <v>44168.208333333336</v>
      </c>
      <c r="B55" s="1">
        <f>Estação!C74</f>
        <v>26.6</v>
      </c>
      <c r="C55" s="1">
        <v>36</v>
      </c>
      <c r="D55" s="1">
        <f>Estação!D74</f>
        <v>17.03</v>
      </c>
      <c r="E55" s="1">
        <f>Estação!E74</f>
        <v>0.19</v>
      </c>
      <c r="F55" s="1">
        <f>Estação!F74</f>
        <v>1.1200000000000001</v>
      </c>
      <c r="G55" s="1">
        <f>Estação!G74</f>
        <v>0.79</v>
      </c>
      <c r="H55" s="1">
        <f>Estação!H74</f>
        <v>1.9</v>
      </c>
      <c r="I55" s="1">
        <f>Estação!I74</f>
        <v>5.89</v>
      </c>
      <c r="J55" s="1">
        <f>Estação!J74</f>
        <v>22</v>
      </c>
      <c r="K55" s="1">
        <f>Estação!K74</f>
        <v>4</v>
      </c>
      <c r="L55" s="1">
        <f>Estação!L74</f>
        <v>26.4</v>
      </c>
      <c r="M55" s="1">
        <f>Estação!M74</f>
        <v>76.5</v>
      </c>
      <c r="N55" s="1">
        <f>Estação!N74</f>
        <v>1009.7</v>
      </c>
      <c r="O55" s="1">
        <f>Estação!O74</f>
        <v>2</v>
      </c>
      <c r="P55" s="1">
        <f>Estação!P74</f>
        <v>2.2000000000000002</v>
      </c>
      <c r="Q55" s="1">
        <f>Estação!Q74</f>
        <v>57.02</v>
      </c>
      <c r="R55" s="1">
        <f>Estação!R74</f>
        <v>0</v>
      </c>
    </row>
    <row r="56" spans="1:18">
      <c r="A56" s="22">
        <v>44168.25</v>
      </c>
      <c r="B56" s="1">
        <f>Estação!C75</f>
        <v>26.5</v>
      </c>
      <c r="C56" s="1">
        <v>36</v>
      </c>
      <c r="D56" s="1">
        <f>Estação!D75</f>
        <v>16.100000000000001</v>
      </c>
      <c r="E56" s="1">
        <f>Estação!E75</f>
        <v>0.2</v>
      </c>
      <c r="F56" s="1">
        <f>Estação!F75</f>
        <v>1.21</v>
      </c>
      <c r="G56" s="1">
        <f>Estação!G75</f>
        <v>2.09</v>
      </c>
      <c r="H56" s="1">
        <f>Estação!H75</f>
        <v>3.3</v>
      </c>
      <c r="I56" s="1">
        <f>Estação!I75</f>
        <v>5.74</v>
      </c>
      <c r="J56" s="1">
        <f>Estação!J75</f>
        <v>15</v>
      </c>
      <c r="K56" s="1">
        <f>Estação!K75</f>
        <v>5</v>
      </c>
      <c r="L56" s="1">
        <f>Estação!L75</f>
        <v>26.6</v>
      </c>
      <c r="M56" s="1">
        <f>Estação!M75</f>
        <v>75.2</v>
      </c>
      <c r="N56" s="1">
        <f>Estação!N75</f>
        <v>1010.1</v>
      </c>
      <c r="O56" s="1">
        <f>Estação!O75</f>
        <v>22</v>
      </c>
      <c r="P56" s="1">
        <f>Estação!P75</f>
        <v>2.41</v>
      </c>
      <c r="Q56" s="1">
        <f>Estação!Q75</f>
        <v>61.52</v>
      </c>
      <c r="R56" s="1">
        <f>Estação!R75</f>
        <v>0</v>
      </c>
    </row>
    <row r="57" spans="1:18">
      <c r="A57" s="22">
        <v>44168.291666666664</v>
      </c>
      <c r="B57" s="1">
        <f>Estação!C76</f>
        <v>26.5</v>
      </c>
      <c r="C57" s="1">
        <v>36</v>
      </c>
      <c r="D57" s="1">
        <f>Estação!D76</f>
        <v>13.9</v>
      </c>
      <c r="E57" s="1">
        <f>Estação!E76</f>
        <v>0.25</v>
      </c>
      <c r="F57" s="1">
        <f>Estação!F76</f>
        <v>2.16</v>
      </c>
      <c r="G57" s="1">
        <f>Estação!G76</f>
        <v>3.19</v>
      </c>
      <c r="H57" s="1">
        <f>Estação!H76</f>
        <v>5.35</v>
      </c>
      <c r="I57" s="1">
        <f>Estação!I76</f>
        <v>5.25</v>
      </c>
      <c r="J57" s="1">
        <f>Estação!J76</f>
        <v>21</v>
      </c>
      <c r="K57" s="1">
        <f>Estação!K76</f>
        <v>6</v>
      </c>
      <c r="L57" s="1">
        <f>Estação!L76</f>
        <v>27.1</v>
      </c>
      <c r="M57" s="1">
        <f>Estação!M76</f>
        <v>76.8</v>
      </c>
      <c r="N57" s="1">
        <f>Estação!N76</f>
        <v>1010.6</v>
      </c>
      <c r="O57" s="1">
        <f>Estação!O76</f>
        <v>129</v>
      </c>
      <c r="P57" s="1">
        <f>Estação!P76</f>
        <v>2.67</v>
      </c>
      <c r="Q57" s="1">
        <f>Estação!Q76</f>
        <v>74.03</v>
      </c>
      <c r="R57" s="1">
        <f>Estação!R76</f>
        <v>0</v>
      </c>
    </row>
    <row r="58" spans="1:18">
      <c r="A58" s="22">
        <v>44168.333333333336</v>
      </c>
      <c r="B58" s="1">
        <f>Estação!C77</f>
        <v>26.2</v>
      </c>
      <c r="C58" s="1">
        <v>36</v>
      </c>
      <c r="D58" s="1">
        <f>Estação!D77</f>
        <v>15.24</v>
      </c>
      <c r="E58" s="1">
        <f>Estação!E77</f>
        <v>0.28999999999999998</v>
      </c>
      <c r="F58" s="1">
        <f>Estação!F77</f>
        <v>3.29</v>
      </c>
      <c r="G58" s="1">
        <f>Estação!G77</f>
        <v>3.29</v>
      </c>
      <c r="H58" s="1">
        <f>Estação!H77</f>
        <v>6.58</v>
      </c>
      <c r="I58" s="1">
        <f>Estação!I77</f>
        <v>3.65</v>
      </c>
      <c r="J58" s="1">
        <f>Estação!J77</f>
        <v>27</v>
      </c>
      <c r="K58" s="1">
        <f>Estação!K77</f>
        <v>8</v>
      </c>
      <c r="L58" s="1">
        <f>Estação!L77</f>
        <v>27.9</v>
      </c>
      <c r="M58" s="1">
        <f>Estação!M77</f>
        <v>71.900000000000006</v>
      </c>
      <c r="N58" s="1">
        <f>Estação!N77</f>
        <v>1011</v>
      </c>
      <c r="O58" s="1">
        <f>Estação!O77</f>
        <v>319</v>
      </c>
      <c r="P58" s="1">
        <f>Estação!P77</f>
        <v>3.52</v>
      </c>
      <c r="Q58" s="1">
        <f>Estação!Q77</f>
        <v>69.41</v>
      </c>
      <c r="R58" s="1">
        <f>Estação!R77</f>
        <v>0</v>
      </c>
    </row>
    <row r="59" spans="1:18">
      <c r="A59" s="22">
        <v>44168.375</v>
      </c>
      <c r="B59" s="1">
        <f>Estação!C78</f>
        <v>26.3</v>
      </c>
      <c r="C59" s="1">
        <v>36</v>
      </c>
      <c r="D59" s="1">
        <f>Estação!D78</f>
        <v>19.34</v>
      </c>
      <c r="E59" s="1">
        <f>Estação!E78</f>
        <v>0.27</v>
      </c>
      <c r="F59" s="1">
        <f>Estação!F78</f>
        <v>2.89</v>
      </c>
      <c r="G59" s="1">
        <f>Estação!G78</f>
        <v>2.4500000000000002</v>
      </c>
      <c r="H59" s="1">
        <f>Estação!H78</f>
        <v>5.33</v>
      </c>
      <c r="I59" s="1">
        <f>Estação!I78</f>
        <v>3.73</v>
      </c>
      <c r="J59" s="1">
        <f>Estação!J78</f>
        <v>21</v>
      </c>
      <c r="K59" s="1">
        <f>Estação!K78</f>
        <v>10</v>
      </c>
      <c r="L59" s="1">
        <f>Estação!L78</f>
        <v>28.9</v>
      </c>
      <c r="M59" s="1">
        <f>Estação!M78</f>
        <v>65.2</v>
      </c>
      <c r="N59" s="1">
        <f>Estação!N78</f>
        <v>1011.5</v>
      </c>
      <c r="O59" s="1">
        <f>Estação!O78</f>
        <v>445</v>
      </c>
      <c r="P59" s="1">
        <f>Estação!P78</f>
        <v>4.12</v>
      </c>
      <c r="Q59" s="1">
        <f>Estação!Q78</f>
        <v>64.95</v>
      </c>
      <c r="R59" s="1">
        <f>Estação!R78</f>
        <v>0</v>
      </c>
    </row>
    <row r="60" spans="1:18">
      <c r="A60" s="22">
        <v>44168.416666666664</v>
      </c>
      <c r="B60" s="1">
        <f>Estação!C79</f>
        <v>26.4</v>
      </c>
      <c r="C60" s="1">
        <v>36</v>
      </c>
      <c r="D60" s="1">
        <f>Estação!D79</f>
        <v>18.43</v>
      </c>
      <c r="E60" s="1">
        <f>Estação!E79</f>
        <v>0.23</v>
      </c>
      <c r="F60" s="1">
        <f>Estação!F79</f>
        <v>2.4900000000000002</v>
      </c>
      <c r="G60" s="1">
        <f>Estação!G79</f>
        <v>2.0499999999999998</v>
      </c>
      <c r="H60" s="1">
        <f>Estação!H79</f>
        <v>4.55</v>
      </c>
      <c r="I60" s="1">
        <f>Estação!I79</f>
        <v>3.77</v>
      </c>
      <c r="J60" s="1">
        <f>Estação!J79</f>
        <v>22</v>
      </c>
      <c r="K60" s="1">
        <f>Estação!K79</f>
        <v>5</v>
      </c>
      <c r="L60" s="1">
        <f>Estação!L79</f>
        <v>29</v>
      </c>
      <c r="M60" s="1">
        <f>Estação!M79</f>
        <v>64.7</v>
      </c>
      <c r="N60" s="1">
        <f>Estação!N79</f>
        <v>1011.7</v>
      </c>
      <c r="O60" s="1">
        <f>Estação!O79</f>
        <v>416</v>
      </c>
      <c r="P60" s="1">
        <f>Estação!P79</f>
        <v>4.38</v>
      </c>
      <c r="Q60" s="1">
        <f>Estação!Q79</f>
        <v>70.209999999999994</v>
      </c>
      <c r="R60" s="1">
        <f>Estação!R79</f>
        <v>0</v>
      </c>
    </row>
    <row r="61" spans="1:18">
      <c r="A61" s="22">
        <v>44168.458333333336</v>
      </c>
      <c r="B61" s="1">
        <f>Estação!C80</f>
        <v>26.4</v>
      </c>
      <c r="C61" s="1">
        <v>36</v>
      </c>
      <c r="D61" s="1">
        <f>Estação!D80</f>
        <v>18.25</v>
      </c>
      <c r="E61" s="1">
        <f>Estação!E80</f>
        <v>0.2</v>
      </c>
      <c r="F61" s="1">
        <f>Estação!F80</f>
        <v>2.2999999999999998</v>
      </c>
      <c r="G61" s="1">
        <f>Estação!G80</f>
        <v>1.81</v>
      </c>
      <c r="H61" s="1">
        <f>Estação!H80</f>
        <v>4.1100000000000003</v>
      </c>
      <c r="I61" s="1">
        <f>Estação!I80</f>
        <v>3.74</v>
      </c>
      <c r="J61" s="1">
        <f>Estação!J80</f>
        <v>23</v>
      </c>
      <c r="K61" s="1">
        <f>Estação!K80</f>
        <v>6</v>
      </c>
      <c r="L61" s="1">
        <f>Estação!L80</f>
        <v>29.4</v>
      </c>
      <c r="M61" s="1">
        <f>Estação!M80</f>
        <v>63</v>
      </c>
      <c r="N61" s="1">
        <f>Estação!N80</f>
        <v>1011.5</v>
      </c>
      <c r="O61" s="1">
        <f>Estação!O80</f>
        <v>585</v>
      </c>
      <c r="P61" s="1">
        <f>Estação!P80</f>
        <v>4.32</v>
      </c>
      <c r="Q61" s="1">
        <f>Estação!Q80</f>
        <v>68.430000000000007</v>
      </c>
      <c r="R61" s="1">
        <f>Estação!R80</f>
        <v>0</v>
      </c>
    </row>
    <row r="62" spans="1:18">
      <c r="A62" s="22">
        <v>44168.5</v>
      </c>
      <c r="B62" s="1">
        <f>Estação!C81</f>
        <v>26.5</v>
      </c>
      <c r="C62" s="1">
        <v>36</v>
      </c>
      <c r="D62" s="1">
        <f>Estação!D81</f>
        <v>18.39</v>
      </c>
      <c r="E62" s="1">
        <f>Estação!E81</f>
        <v>0.21</v>
      </c>
      <c r="F62" s="1">
        <f>Estação!F81</f>
        <v>2.1800000000000002</v>
      </c>
      <c r="G62" s="1">
        <f>Estação!G81</f>
        <v>1.69</v>
      </c>
      <c r="H62" s="1">
        <f>Estação!H81</f>
        <v>3.87</v>
      </c>
      <c r="I62" s="1">
        <f>Estação!I81</f>
        <v>3.83</v>
      </c>
      <c r="J62" s="1">
        <f>Estação!J81</f>
        <v>20</v>
      </c>
      <c r="K62" s="1">
        <f>Estação!K81</f>
        <v>7</v>
      </c>
      <c r="L62" s="1">
        <f>Estação!L81</f>
        <v>29.9</v>
      </c>
      <c r="M62" s="1">
        <f>Estação!M81</f>
        <v>59.2</v>
      </c>
      <c r="N62" s="1">
        <f>Estação!N81</f>
        <v>1010.8</v>
      </c>
      <c r="O62" s="1">
        <f>Estação!O81</f>
        <v>690</v>
      </c>
      <c r="P62" s="1">
        <f>Estação!P81</f>
        <v>4.37</v>
      </c>
      <c r="Q62" s="1">
        <f>Estação!Q81</f>
        <v>58.17</v>
      </c>
      <c r="R62" s="1">
        <f>Estação!R81</f>
        <v>0</v>
      </c>
    </row>
    <row r="63" spans="1:18">
      <c r="A63" s="22">
        <v>44168.541666666664</v>
      </c>
      <c r="B63" s="1">
        <f>Estação!C82</f>
        <v>26.2</v>
      </c>
      <c r="C63" s="1">
        <v>36</v>
      </c>
      <c r="D63" s="1">
        <f>Estação!D82</f>
        <v>20.852485999999999</v>
      </c>
      <c r="E63" s="1">
        <f>Estação!E82</f>
        <v>0.20982300000000001</v>
      </c>
      <c r="F63" s="1">
        <f>Estação!F82</f>
        <v>1.808481</v>
      </c>
      <c r="G63" s="1">
        <f>Estação!G82</f>
        <v>1.168512</v>
      </c>
      <c r="H63" s="1">
        <f>Estação!H82</f>
        <v>2.9769929999999998</v>
      </c>
      <c r="I63" s="1">
        <f>Estação!I82</f>
        <v>1.808481</v>
      </c>
      <c r="J63" s="1">
        <f>Estação!J82</f>
        <v>28</v>
      </c>
      <c r="K63" s="1">
        <f>Estação!K82</f>
        <v>4</v>
      </c>
      <c r="L63" s="1">
        <f>Estação!L82</f>
        <v>30</v>
      </c>
      <c r="M63" s="1">
        <f>Estação!M82</f>
        <v>59.5</v>
      </c>
      <c r="N63" s="1">
        <f>Estação!N82</f>
        <v>1010.4</v>
      </c>
      <c r="O63" s="1">
        <f>Estação!O82</f>
        <v>820</v>
      </c>
      <c r="P63" s="1">
        <f>Estação!P82</f>
        <v>4.75</v>
      </c>
      <c r="Q63" s="1">
        <f>Estação!Q82</f>
        <v>50.99</v>
      </c>
      <c r="R63" s="1">
        <f>Estação!R82</f>
        <v>0</v>
      </c>
    </row>
    <row r="64" spans="1:18">
      <c r="A64" s="22">
        <v>44168.583333333336</v>
      </c>
      <c r="B64" s="115"/>
      <c r="C64" s="1">
        <v>36</v>
      </c>
      <c r="D64" s="1">
        <f>Estação!D83</f>
        <v>19.002669999999998</v>
      </c>
      <c r="E64" s="1">
        <f>Estação!E83</f>
        <v>0.20982300000000001</v>
      </c>
      <c r="F64" s="1">
        <f>Estação!F83</f>
        <v>2.3520270000000001</v>
      </c>
      <c r="G64" s="1">
        <f>Estação!G83</f>
        <v>1.8371649999999999</v>
      </c>
      <c r="H64" s="1">
        <f>Estação!H83</f>
        <v>4.1891920000000002</v>
      </c>
      <c r="I64" s="1">
        <f>Estação!I83</f>
        <v>2.3520270000000001</v>
      </c>
      <c r="J64" s="1">
        <f>Estação!J83</f>
        <v>22</v>
      </c>
      <c r="K64" s="1">
        <f>Estação!K83</f>
        <v>6</v>
      </c>
      <c r="L64" s="115"/>
      <c r="M64" s="115"/>
      <c r="N64" s="115"/>
      <c r="O64" s="115"/>
      <c r="P64" s="115"/>
      <c r="Q64" s="115"/>
      <c r="R64" s="115"/>
    </row>
    <row r="65" spans="1:18">
      <c r="A65" s="22">
        <v>44168.625</v>
      </c>
      <c r="B65" s="115"/>
      <c r="C65" s="1">
        <v>36</v>
      </c>
      <c r="D65" s="1">
        <f>Estação!D84</f>
        <v>20.959441999999999</v>
      </c>
      <c r="E65" s="1">
        <f>Estação!E84</f>
        <v>0.20982300000000001</v>
      </c>
      <c r="F65" s="1">
        <f>Estação!F84</f>
        <v>2.1758700000000002</v>
      </c>
      <c r="G65" s="1">
        <f>Estação!G84</f>
        <v>1.2012609999999999</v>
      </c>
      <c r="H65" s="1">
        <f>Estação!H84</f>
        <v>3.3771309999999999</v>
      </c>
      <c r="I65" s="1">
        <f>Estação!I84</f>
        <v>2.1758700000000002</v>
      </c>
      <c r="J65" s="1">
        <f>Estação!J84</f>
        <v>30</v>
      </c>
      <c r="K65" s="1">
        <f>Estação!K84</f>
        <v>5</v>
      </c>
      <c r="L65" s="115"/>
      <c r="M65" s="115"/>
      <c r="N65" s="115"/>
      <c r="O65" s="115"/>
      <c r="P65" s="115"/>
      <c r="Q65" s="115"/>
      <c r="R65" s="115"/>
    </row>
    <row r="66" spans="1:18">
      <c r="A66" s="22">
        <v>44168.666666666664</v>
      </c>
      <c r="B66" s="1">
        <f>Estação!C85</f>
        <v>27</v>
      </c>
      <c r="C66" s="1">
        <v>36</v>
      </c>
      <c r="D66" s="1">
        <f>Estação!D85</f>
        <v>18.325405</v>
      </c>
      <c r="E66" s="1">
        <f>Estação!E85</f>
        <v>0.20985599999999999</v>
      </c>
      <c r="F66" s="1">
        <f>Estação!F85</f>
        <v>2.142064</v>
      </c>
      <c r="G66" s="1">
        <f>Estação!G85</f>
        <v>1.618225</v>
      </c>
      <c r="H66" s="1">
        <f>Estação!H85</f>
        <v>3.7602890000000002</v>
      </c>
      <c r="I66" s="1">
        <f>Estação!I85</f>
        <v>2.142064</v>
      </c>
      <c r="J66" s="1">
        <f>Estação!J85</f>
        <v>27</v>
      </c>
      <c r="K66" s="1">
        <f>Estação!K85</f>
        <v>11</v>
      </c>
      <c r="L66" s="1">
        <f>Estação!L85</f>
        <v>29.3</v>
      </c>
      <c r="M66" s="1">
        <f>Estação!M85</f>
        <v>65.099999999999994</v>
      </c>
      <c r="N66" s="1">
        <f>Estação!N85</f>
        <v>1009.1</v>
      </c>
      <c r="O66" s="1">
        <f>Estação!O85</f>
        <v>265</v>
      </c>
      <c r="P66" s="1">
        <f>Estação!P85</f>
        <v>4.0599999999999996</v>
      </c>
      <c r="Q66" s="1">
        <f>Estação!Q85</f>
        <v>49.34</v>
      </c>
      <c r="R66" s="1">
        <f>Estação!R85</f>
        <v>0</v>
      </c>
    </row>
    <row r="67" spans="1:18">
      <c r="A67" s="22">
        <v>44168.708333333336</v>
      </c>
      <c r="B67" s="1">
        <f>Estação!C86</f>
        <v>26.7</v>
      </c>
      <c r="C67" s="1">
        <v>36</v>
      </c>
      <c r="D67" s="1">
        <f>Estação!D86</f>
        <v>17.670000000000002</v>
      </c>
      <c r="E67" s="1">
        <f>Estação!E86</f>
        <v>0.3</v>
      </c>
      <c r="F67" s="1">
        <f>Estação!F86</f>
        <v>2.2200000000000002</v>
      </c>
      <c r="G67" s="1">
        <f>Estação!G86</f>
        <v>1.95</v>
      </c>
      <c r="H67" s="1">
        <f>Estação!H86</f>
        <v>4.17</v>
      </c>
      <c r="I67" s="1">
        <f>Estação!I86</f>
        <v>4.4800000000000004</v>
      </c>
      <c r="J67" s="1">
        <f>Estação!J86</f>
        <v>27</v>
      </c>
      <c r="K67" s="1">
        <f>Estação!K86</f>
        <v>11</v>
      </c>
      <c r="L67" s="1">
        <f>Estação!L86</f>
        <v>28.6</v>
      </c>
      <c r="M67" s="1">
        <f>Estação!M86</f>
        <v>69.2</v>
      </c>
      <c r="N67" s="1">
        <f>Estação!N86</f>
        <v>1009.1</v>
      </c>
      <c r="O67" s="1">
        <f>Estação!O86</f>
        <v>111</v>
      </c>
      <c r="P67" s="1">
        <f>Estação!P86</f>
        <v>4.0599999999999996</v>
      </c>
      <c r="Q67" s="1">
        <f>Estação!Q86</f>
        <v>43.15</v>
      </c>
      <c r="R67" s="1">
        <f>Estação!R86</f>
        <v>0</v>
      </c>
    </row>
    <row r="68" spans="1:18">
      <c r="A68" s="22">
        <v>44168.75</v>
      </c>
      <c r="B68" s="1">
        <f>Estação!C87</f>
        <v>26.4</v>
      </c>
      <c r="C68" s="1">
        <v>36</v>
      </c>
      <c r="D68" s="1">
        <f>Estação!D87</f>
        <v>14.97</v>
      </c>
      <c r="E68" s="1">
        <f>Estação!E87</f>
        <v>0.42</v>
      </c>
      <c r="F68" s="1">
        <f>Estação!F87</f>
        <v>2.57</v>
      </c>
      <c r="G68" s="1">
        <f>Estação!G87</f>
        <v>3.94</v>
      </c>
      <c r="H68" s="1">
        <f>Estação!H87</f>
        <v>6.51</v>
      </c>
      <c r="I68" s="1">
        <f>Estação!I87</f>
        <v>4.32</v>
      </c>
      <c r="J68" s="1">
        <f>Estação!J87</f>
        <v>27</v>
      </c>
      <c r="K68" s="1">
        <f>Estação!K87</f>
        <v>10</v>
      </c>
      <c r="L68" s="1">
        <f>Estação!L87</f>
        <v>27.6</v>
      </c>
      <c r="M68" s="1">
        <f>Estação!M87</f>
        <v>73.3</v>
      </c>
      <c r="N68" s="1">
        <f>Estação!N87</f>
        <v>1009.4</v>
      </c>
      <c r="O68" s="1">
        <f>Estação!O87</f>
        <v>12</v>
      </c>
      <c r="P68" s="1">
        <f>Estação!P87</f>
        <v>3.31</v>
      </c>
      <c r="Q68" s="1">
        <f>Estação!Q87</f>
        <v>43.45</v>
      </c>
      <c r="R68" s="1">
        <f>Estação!R87</f>
        <v>0</v>
      </c>
    </row>
    <row r="69" spans="1:18">
      <c r="A69" s="22">
        <v>44168.791666666664</v>
      </c>
      <c r="B69" s="1">
        <f>Estação!C88</f>
        <v>26.4</v>
      </c>
      <c r="C69" s="1">
        <v>36</v>
      </c>
      <c r="D69" s="1">
        <f>Estação!D88</f>
        <v>12.8</v>
      </c>
      <c r="E69" s="1">
        <f>Estação!E88</f>
        <v>0.34</v>
      </c>
      <c r="F69" s="1">
        <f>Estação!F88</f>
        <v>1.72</v>
      </c>
      <c r="G69" s="1">
        <f>Estação!G88</f>
        <v>5.03</v>
      </c>
      <c r="H69" s="1">
        <f>Estação!H88</f>
        <v>6.75</v>
      </c>
      <c r="I69" s="1">
        <f>Estação!I88</f>
        <v>4.1399999999999997</v>
      </c>
      <c r="J69" s="1">
        <f>Estação!J88</f>
        <v>18</v>
      </c>
      <c r="K69" s="1">
        <f>Estação!K88</f>
        <v>9</v>
      </c>
      <c r="L69" s="1">
        <f>Estação!L88</f>
        <v>27.4</v>
      </c>
      <c r="M69" s="1">
        <f>Estação!M88</f>
        <v>75.3</v>
      </c>
      <c r="N69" s="1">
        <f>Estação!N88</f>
        <v>1010</v>
      </c>
      <c r="O69" s="1">
        <f>Estação!O88</f>
        <v>2</v>
      </c>
      <c r="P69" s="1">
        <f>Estação!P88</f>
        <v>2.69</v>
      </c>
      <c r="Q69" s="1">
        <f>Estação!Q88</f>
        <v>47.2</v>
      </c>
      <c r="R69" s="1">
        <f>Estação!R88</f>
        <v>0</v>
      </c>
    </row>
    <row r="70" spans="1:18">
      <c r="A70" s="22">
        <v>44168.833333333336</v>
      </c>
      <c r="B70" s="1">
        <f>Estação!C89</f>
        <v>26.4</v>
      </c>
      <c r="C70" s="1">
        <v>36</v>
      </c>
      <c r="D70" s="1">
        <f>Estação!D89</f>
        <v>14.21</v>
      </c>
      <c r="E70" s="1">
        <f>Estação!E89</f>
        <v>0.36</v>
      </c>
      <c r="F70" s="1">
        <f>Estação!F89</f>
        <v>1.48</v>
      </c>
      <c r="G70" s="1">
        <f>Estação!G89</f>
        <v>4.08</v>
      </c>
      <c r="H70" s="1">
        <f>Estação!H89</f>
        <v>5.56</v>
      </c>
      <c r="I70" s="1">
        <f>Estação!I89</f>
        <v>3.88</v>
      </c>
      <c r="J70" s="1">
        <f>Estação!J89</f>
        <v>18</v>
      </c>
      <c r="K70" s="1">
        <f>Estação!K89</f>
        <v>5</v>
      </c>
      <c r="L70" s="1">
        <f>Estação!L89</f>
        <v>27.4</v>
      </c>
      <c r="M70" s="1">
        <f>Estação!M89</f>
        <v>75.8</v>
      </c>
      <c r="N70" s="1">
        <f>Estação!N89</f>
        <v>1010.8</v>
      </c>
      <c r="O70" s="1">
        <f>Estação!O89</f>
        <v>2</v>
      </c>
      <c r="P70" s="1">
        <f>Estação!P89</f>
        <v>2.91</v>
      </c>
      <c r="Q70" s="1">
        <f>Estação!Q89</f>
        <v>40.4</v>
      </c>
      <c r="R70" s="1">
        <f>Estação!R89</f>
        <v>0</v>
      </c>
    </row>
    <row r="71" spans="1:18">
      <c r="A71" s="22">
        <v>44168.875</v>
      </c>
      <c r="B71" s="1">
        <f>Estação!C90</f>
        <v>26.3</v>
      </c>
      <c r="C71" s="1">
        <v>36</v>
      </c>
      <c r="D71" s="1">
        <f>Estação!D90</f>
        <v>13.61</v>
      </c>
      <c r="E71" s="1">
        <f>Estação!E90</f>
        <v>0.36</v>
      </c>
      <c r="F71" s="1">
        <f>Estação!F90</f>
        <v>1.5</v>
      </c>
      <c r="G71" s="1">
        <f>Estação!G90</f>
        <v>2.71</v>
      </c>
      <c r="H71" s="1">
        <f>Estação!H90</f>
        <v>4.21</v>
      </c>
      <c r="I71" s="1">
        <f>Estação!I90</f>
        <v>4.24</v>
      </c>
      <c r="J71" s="1">
        <f>Estação!J90</f>
        <v>24</v>
      </c>
      <c r="K71" s="1">
        <f>Estação!K90</f>
        <v>4</v>
      </c>
      <c r="L71" s="1">
        <f>Estação!L90</f>
        <v>27.3</v>
      </c>
      <c r="M71" s="1">
        <f>Estação!M90</f>
        <v>76.7</v>
      </c>
      <c r="N71" s="1">
        <f>Estação!N90</f>
        <v>1011.8</v>
      </c>
      <c r="O71" s="1">
        <f>Estação!O90</f>
        <v>3</v>
      </c>
      <c r="P71" s="1">
        <f>Estação!P90</f>
        <v>2.89</v>
      </c>
      <c r="Q71" s="1">
        <f>Estação!Q90</f>
        <v>45.99</v>
      </c>
      <c r="R71" s="1">
        <f>Estação!R90</f>
        <v>0</v>
      </c>
    </row>
    <row r="72" spans="1:18">
      <c r="A72" s="22">
        <v>44168.916666666664</v>
      </c>
      <c r="B72" s="1">
        <f>Estação!C91</f>
        <v>26.3</v>
      </c>
      <c r="C72" s="1">
        <v>36</v>
      </c>
      <c r="D72" s="1">
        <f>Estação!D91</f>
        <v>14.2</v>
      </c>
      <c r="E72" s="1">
        <f>Estação!E91</f>
        <v>0.35</v>
      </c>
      <c r="F72" s="1">
        <f>Estação!F91</f>
        <v>1.19</v>
      </c>
      <c r="G72" s="1">
        <f>Estação!G91</f>
        <v>2.11</v>
      </c>
      <c r="H72" s="1">
        <f>Estação!H91</f>
        <v>3.3</v>
      </c>
      <c r="I72" s="1">
        <f>Estação!I91</f>
        <v>4.13</v>
      </c>
      <c r="J72" s="1">
        <f>Estação!J91</f>
        <v>21</v>
      </c>
      <c r="K72" s="1">
        <f>Estação!K91</f>
        <v>6</v>
      </c>
      <c r="L72" s="1">
        <f>Estação!L91</f>
        <v>27.3</v>
      </c>
      <c r="M72" s="1">
        <f>Estação!M91</f>
        <v>76.8</v>
      </c>
      <c r="N72" s="1">
        <f>Estação!N91</f>
        <v>1012.1</v>
      </c>
      <c r="O72" s="1">
        <f>Estação!O91</f>
        <v>3</v>
      </c>
      <c r="P72" s="1">
        <f>Estação!P91</f>
        <v>2.77</v>
      </c>
      <c r="Q72" s="1">
        <f>Estação!Q91</f>
        <v>47.99</v>
      </c>
      <c r="R72" s="1">
        <f>Estação!R91</f>
        <v>0</v>
      </c>
    </row>
    <row r="73" spans="1:18">
      <c r="A73" s="22">
        <v>44168.958333333336</v>
      </c>
      <c r="B73" s="1">
        <f>Estação!C92</f>
        <v>26.3</v>
      </c>
      <c r="C73" s="1">
        <v>36</v>
      </c>
      <c r="D73" s="1">
        <f>Estação!D92</f>
        <v>14.37</v>
      </c>
      <c r="E73" s="1">
        <f>Estação!E92</f>
        <v>0.34</v>
      </c>
      <c r="F73" s="1">
        <f>Estação!F92</f>
        <v>1.17</v>
      </c>
      <c r="G73" s="1">
        <f>Estação!G92</f>
        <v>1.66</v>
      </c>
      <c r="H73" s="1">
        <f>Estação!H92</f>
        <v>2.83</v>
      </c>
      <c r="I73" s="1">
        <f>Estação!I92</f>
        <v>3.96</v>
      </c>
      <c r="J73" s="1">
        <f>Estação!J92</f>
        <v>19</v>
      </c>
      <c r="K73" s="1">
        <f>Estação!K92</f>
        <v>4</v>
      </c>
      <c r="L73" s="1">
        <f>Estação!L92</f>
        <v>27.1</v>
      </c>
      <c r="M73" s="1">
        <f>Estação!M92</f>
        <v>76.5</v>
      </c>
      <c r="N73" s="1">
        <f>Estação!N92</f>
        <v>1011.6</v>
      </c>
      <c r="O73" s="1">
        <f>Estação!O92</f>
        <v>3</v>
      </c>
      <c r="P73" s="1">
        <f>Estação!P92</f>
        <v>2.92</v>
      </c>
      <c r="Q73" s="1">
        <f>Estação!Q92</f>
        <v>53.85</v>
      </c>
      <c r="R73" s="1">
        <f>Estação!R92</f>
        <v>0</v>
      </c>
    </row>
    <row r="74" spans="1:18">
      <c r="A74" s="22">
        <v>44168</v>
      </c>
      <c r="B74" s="1">
        <f>Estação!C101</f>
        <v>26.3</v>
      </c>
      <c r="C74" s="1">
        <v>36</v>
      </c>
      <c r="D74" s="1">
        <f>Estação!D101</f>
        <v>15.17</v>
      </c>
      <c r="E74" s="1">
        <f>Estação!E101</f>
        <v>0.31</v>
      </c>
      <c r="F74" s="1">
        <f>Estação!F101</f>
        <v>1.1499999999999999</v>
      </c>
      <c r="G74" s="1">
        <f>Estação!G101</f>
        <v>1.42</v>
      </c>
      <c r="H74" s="1">
        <f>Estação!H101</f>
        <v>2.58</v>
      </c>
      <c r="I74" s="1">
        <f>Estação!I101</f>
        <v>3.95</v>
      </c>
      <c r="J74" s="1">
        <f>Estação!J101</f>
        <v>23</v>
      </c>
      <c r="K74" s="1">
        <f>Estação!K101</f>
        <v>2</v>
      </c>
      <c r="L74" s="1">
        <f>Estação!L101</f>
        <v>27</v>
      </c>
      <c r="M74" s="1">
        <f>Estação!M101</f>
        <v>76.8</v>
      </c>
      <c r="N74" s="1">
        <f>Estação!N101</f>
        <v>1011</v>
      </c>
      <c r="O74" s="1">
        <f>Estação!O101</f>
        <v>3</v>
      </c>
      <c r="P74" s="1">
        <f>Estação!P101</f>
        <v>3.25</v>
      </c>
      <c r="Q74" s="1">
        <f>Estação!Q101</f>
        <v>52.99</v>
      </c>
      <c r="R74" s="1">
        <f>Estação!R101</f>
        <v>0</v>
      </c>
    </row>
    <row r="75" spans="1:18">
      <c r="A75" s="22">
        <v>44169.041666666664</v>
      </c>
      <c r="B75" s="1">
        <f>Estação!C102</f>
        <v>26.2</v>
      </c>
      <c r="C75" s="1">
        <v>36</v>
      </c>
      <c r="D75" s="1">
        <f>Estação!D102</f>
        <v>16.329999999999998</v>
      </c>
      <c r="E75" s="1">
        <f>Estação!E102</f>
        <v>0.13</v>
      </c>
      <c r="F75" s="1">
        <f>Estação!F102</f>
        <v>1.1399999999999999</v>
      </c>
      <c r="G75" s="1">
        <f>Estação!G102</f>
        <v>0.97</v>
      </c>
      <c r="H75" s="1">
        <f>Estação!H102</f>
        <v>2.11</v>
      </c>
      <c r="I75" s="1">
        <f>Estação!I102</f>
        <v>4.25</v>
      </c>
      <c r="J75" s="1">
        <f>Estação!J102</f>
        <v>18</v>
      </c>
      <c r="K75" s="1">
        <f>Estação!K102</f>
        <v>1</v>
      </c>
      <c r="L75" s="1">
        <f>Estação!L102</f>
        <v>27</v>
      </c>
      <c r="M75" s="1">
        <f>Estação!M102</f>
        <v>76.2</v>
      </c>
      <c r="N75" s="1">
        <f>Estação!N102</f>
        <v>1010.7</v>
      </c>
      <c r="O75" s="1">
        <f>Estação!O102</f>
        <v>3</v>
      </c>
      <c r="P75" s="1">
        <f>Estação!P102</f>
        <v>3.19</v>
      </c>
      <c r="Q75" s="1">
        <f>Estação!Q102</f>
        <v>56.5</v>
      </c>
      <c r="R75" s="1">
        <f>Estação!R102</f>
        <v>0</v>
      </c>
    </row>
    <row r="76" spans="1:18">
      <c r="A76" s="22">
        <v>44169.083333333336</v>
      </c>
      <c r="B76" s="1">
        <f>Estação!C103</f>
        <v>26.3</v>
      </c>
      <c r="C76" s="1">
        <v>36</v>
      </c>
      <c r="D76" s="1">
        <f>Estação!D103</f>
        <v>16.59</v>
      </c>
      <c r="E76" s="1">
        <f>Estação!E103</f>
        <v>0.12</v>
      </c>
      <c r="F76" s="1">
        <f>Estação!F103</f>
        <v>1.1399999999999999</v>
      </c>
      <c r="G76" s="1">
        <f>Estação!G103</f>
        <v>0.49</v>
      </c>
      <c r="H76" s="1">
        <f>Estação!H103</f>
        <v>1.63</v>
      </c>
      <c r="I76" s="1">
        <f>Estação!I103</f>
        <v>4.12</v>
      </c>
      <c r="J76" s="1">
        <f>Estação!J103</f>
        <v>23</v>
      </c>
      <c r="K76" s="1">
        <f>Estação!K103</f>
        <v>5</v>
      </c>
      <c r="L76" s="1">
        <f>Estação!L103</f>
        <v>26.9</v>
      </c>
      <c r="M76" s="1">
        <f>Estação!M103</f>
        <v>77.8</v>
      </c>
      <c r="N76" s="1">
        <f>Estação!N103</f>
        <v>1010.4</v>
      </c>
      <c r="O76" s="1">
        <f>Estação!O103</f>
        <v>3</v>
      </c>
      <c r="P76" s="1">
        <f>Estação!P103</f>
        <v>2.62</v>
      </c>
      <c r="Q76" s="1">
        <f>Estação!Q103</f>
        <v>54.38</v>
      </c>
      <c r="R76" s="1">
        <f>Estação!R103</f>
        <v>0</v>
      </c>
    </row>
    <row r="77" spans="1:18">
      <c r="A77" s="22">
        <v>44169.125</v>
      </c>
      <c r="B77" s="1">
        <f>Estação!C104</f>
        <v>26.3</v>
      </c>
      <c r="C77" s="1">
        <v>36</v>
      </c>
      <c r="D77" s="1">
        <f>Estação!D104</f>
        <v>16.54</v>
      </c>
      <c r="E77" s="1">
        <f>Estação!E104</f>
        <v>0.14000000000000001</v>
      </c>
      <c r="F77" s="1">
        <f>Estação!F104</f>
        <v>1.04</v>
      </c>
      <c r="G77" s="1">
        <f>Estação!G104</f>
        <v>0.28000000000000003</v>
      </c>
      <c r="H77" s="1">
        <f>Estação!H104</f>
        <v>1.33</v>
      </c>
      <c r="I77" s="1">
        <f>Estação!I104</f>
        <v>4.17</v>
      </c>
      <c r="J77" s="1">
        <f>Estação!J104</f>
        <v>23</v>
      </c>
      <c r="K77" s="1">
        <f>Estação!K104</f>
        <v>4</v>
      </c>
      <c r="L77" s="1">
        <f>Estação!L104</f>
        <v>26.5</v>
      </c>
      <c r="M77" s="1">
        <f>Estação!M104</f>
        <v>79.5</v>
      </c>
      <c r="N77" s="1">
        <f>Estação!N104</f>
        <v>1010.1</v>
      </c>
      <c r="O77" s="1">
        <f>Estação!O104</f>
        <v>2</v>
      </c>
      <c r="P77" s="1">
        <f>Estação!P104</f>
        <v>2.95</v>
      </c>
      <c r="Q77" s="1">
        <f>Estação!Q104</f>
        <v>62.64</v>
      </c>
      <c r="R77" s="1">
        <f>Estação!R104</f>
        <v>0</v>
      </c>
    </row>
    <row r="78" spans="1:18">
      <c r="A78" s="22">
        <v>44169.166666666664</v>
      </c>
      <c r="B78" s="1">
        <f>Estação!C105</f>
        <v>26.3</v>
      </c>
      <c r="C78" s="1">
        <v>36</v>
      </c>
      <c r="D78" s="1">
        <f>Estação!D105</f>
        <v>17.690000000000001</v>
      </c>
      <c r="E78" s="1">
        <f>Estação!E105</f>
        <v>0.12</v>
      </c>
      <c r="F78" s="1">
        <f>Estação!F105</f>
        <v>1.24</v>
      </c>
      <c r="G78" s="1">
        <f>Estação!G105</f>
        <v>0.25</v>
      </c>
      <c r="H78" s="1">
        <f>Estação!H105</f>
        <v>1.5</v>
      </c>
      <c r="I78" s="1">
        <f>Estação!I105</f>
        <v>4.2300000000000004</v>
      </c>
      <c r="J78" s="1">
        <f>Estação!J105</f>
        <v>17</v>
      </c>
      <c r="K78" s="1">
        <f>Estação!K105</f>
        <v>1</v>
      </c>
      <c r="L78" s="1">
        <f>Estação!L105</f>
        <v>26.7</v>
      </c>
      <c r="M78" s="1">
        <f>Estação!M105</f>
        <v>77.3</v>
      </c>
      <c r="N78" s="1">
        <f>Estação!N105</f>
        <v>1009.9</v>
      </c>
      <c r="O78" s="1">
        <f>Estação!O105</f>
        <v>3</v>
      </c>
      <c r="P78" s="1">
        <f>Estação!P105</f>
        <v>2.75</v>
      </c>
      <c r="Q78" s="1">
        <f>Estação!Q105</f>
        <v>74.88</v>
      </c>
      <c r="R78" s="1">
        <f>Estação!R105</f>
        <v>0</v>
      </c>
    </row>
    <row r="79" spans="1:18">
      <c r="A79" s="22">
        <v>44169.208333333336</v>
      </c>
      <c r="B79" s="1">
        <f>Estação!C106</f>
        <v>26.2</v>
      </c>
      <c r="C79" s="1">
        <v>36</v>
      </c>
      <c r="D79" s="1">
        <f>Estação!D106</f>
        <v>17.72</v>
      </c>
      <c r="E79" s="1">
        <f>Estação!E106</f>
        <v>0.12</v>
      </c>
      <c r="F79" s="1">
        <f>Estação!F106</f>
        <v>1.1599999999999999</v>
      </c>
      <c r="G79" s="1">
        <f>Estação!G106</f>
        <v>0.41</v>
      </c>
      <c r="H79" s="1">
        <f>Estação!H106</f>
        <v>1.57</v>
      </c>
      <c r="I79" s="1">
        <f>Estação!I106</f>
        <v>3.9</v>
      </c>
      <c r="J79" s="1">
        <f>Estação!J106</f>
        <v>17</v>
      </c>
      <c r="K79" s="1">
        <f>Estação!K106</f>
        <v>1</v>
      </c>
      <c r="L79" s="1">
        <f>Estação!L106</f>
        <v>26.8</v>
      </c>
      <c r="M79" s="1">
        <f>Estação!M106</f>
        <v>76.3</v>
      </c>
      <c r="N79" s="1">
        <f>Estação!N106</f>
        <v>1010.4</v>
      </c>
      <c r="O79" s="1">
        <f>Estação!O106</f>
        <v>3</v>
      </c>
      <c r="P79" s="1">
        <f>Estação!P106</f>
        <v>2.98</v>
      </c>
      <c r="Q79" s="1">
        <f>Estação!Q106</f>
        <v>73.45</v>
      </c>
      <c r="R79" s="1">
        <f>Estação!R106</f>
        <v>0</v>
      </c>
    </row>
    <row r="80" spans="1:18">
      <c r="A80" s="22">
        <v>44169.25</v>
      </c>
      <c r="B80" s="1">
        <f>Estação!C107</f>
        <v>26.1</v>
      </c>
      <c r="C80" s="1">
        <v>36</v>
      </c>
      <c r="D80" s="1">
        <f>Estação!D107</f>
        <v>15.27</v>
      </c>
      <c r="E80" s="1">
        <f>Estação!E107</f>
        <v>0.14000000000000001</v>
      </c>
      <c r="F80" s="1">
        <f>Estação!F107</f>
        <v>1.34</v>
      </c>
      <c r="G80" s="1">
        <f>Estação!G107</f>
        <v>1.52</v>
      </c>
      <c r="H80" s="1">
        <f>Estação!H107</f>
        <v>2.85</v>
      </c>
      <c r="I80" s="1">
        <f>Estação!I107</f>
        <v>4.21</v>
      </c>
      <c r="J80" s="1">
        <f>Estação!J107</f>
        <v>21</v>
      </c>
      <c r="K80" s="1">
        <f>Estação!K107</f>
        <v>2</v>
      </c>
      <c r="L80" s="1">
        <f>Estação!L107</f>
        <v>26.9</v>
      </c>
      <c r="M80" s="1">
        <f>Estação!M107</f>
        <v>75.8</v>
      </c>
      <c r="N80" s="1">
        <f>Estação!N107</f>
        <v>1010.8</v>
      </c>
      <c r="O80" s="1">
        <f>Estação!O107</f>
        <v>28</v>
      </c>
      <c r="P80" s="1">
        <f>Estação!P107</f>
        <v>3.01</v>
      </c>
      <c r="Q80" s="1">
        <f>Estação!Q107</f>
        <v>78.41</v>
      </c>
      <c r="R80" s="1">
        <f>Estação!R107</f>
        <v>0</v>
      </c>
    </row>
    <row r="81" spans="1:18">
      <c r="A81" s="22">
        <v>44169.291666666664</v>
      </c>
      <c r="B81" s="1">
        <f>Estação!C108</f>
        <v>26.2</v>
      </c>
      <c r="C81" s="1">
        <v>36</v>
      </c>
      <c r="D81" s="1">
        <f>Estação!D108</f>
        <v>14.94</v>
      </c>
      <c r="E81" s="1">
        <f>Estação!E108</f>
        <v>0.16</v>
      </c>
      <c r="F81" s="1">
        <f>Estação!F108</f>
        <v>2.08</v>
      </c>
      <c r="G81" s="1">
        <f>Estação!G108</f>
        <v>2.27</v>
      </c>
      <c r="H81" s="1">
        <f>Estação!H108</f>
        <v>4.3600000000000003</v>
      </c>
      <c r="I81" s="1">
        <f>Estação!I108</f>
        <v>4.3499999999999996</v>
      </c>
      <c r="J81" s="1">
        <f>Estação!J108</f>
        <v>25</v>
      </c>
      <c r="K81" s="1">
        <f>Estação!K108</f>
        <v>6</v>
      </c>
      <c r="L81" s="1">
        <f>Estação!L108</f>
        <v>27.5</v>
      </c>
      <c r="M81" s="1">
        <f>Estação!M108</f>
        <v>73.3</v>
      </c>
      <c r="N81" s="1">
        <f>Estação!N108</f>
        <v>1011.6</v>
      </c>
      <c r="O81" s="1">
        <f>Estação!O108</f>
        <v>124</v>
      </c>
      <c r="P81" s="1">
        <f>Estação!P108</f>
        <v>3.48</v>
      </c>
      <c r="Q81" s="1">
        <f>Estação!Q108</f>
        <v>85.22</v>
      </c>
      <c r="R81" s="1">
        <f>Estação!R108</f>
        <v>0</v>
      </c>
    </row>
    <row r="82" spans="1:18">
      <c r="A82" s="22">
        <v>44169.333333333336</v>
      </c>
      <c r="B82" s="1">
        <f>Estação!C109</f>
        <v>26</v>
      </c>
      <c r="C82" s="1">
        <v>36</v>
      </c>
      <c r="D82" s="1">
        <f>Estação!D109</f>
        <v>15.67</v>
      </c>
      <c r="E82" s="1">
        <f>Estação!E109</f>
        <v>0.18</v>
      </c>
      <c r="F82" s="1">
        <f>Estação!F109</f>
        <v>2.88</v>
      </c>
      <c r="G82" s="1">
        <f>Estação!G109</f>
        <v>2.65</v>
      </c>
      <c r="H82" s="1">
        <f>Estação!H109</f>
        <v>5.53</v>
      </c>
      <c r="I82" s="1">
        <f>Estação!I109</f>
        <v>4.2699999999999996</v>
      </c>
      <c r="J82" s="1">
        <f>Estação!J109</f>
        <v>25</v>
      </c>
      <c r="K82" s="1">
        <f>Estação!K109</f>
        <v>9</v>
      </c>
      <c r="L82" s="1">
        <f>Estação!L109</f>
        <v>28.2</v>
      </c>
      <c r="M82" s="1">
        <f>Estação!M109</f>
        <v>69.5</v>
      </c>
      <c r="N82" s="1">
        <f>Estação!N109</f>
        <v>1012.3</v>
      </c>
      <c r="O82" s="1">
        <f>Estação!O109</f>
        <v>228</v>
      </c>
      <c r="P82" s="1">
        <f>Estação!P109</f>
        <v>4.29</v>
      </c>
      <c r="Q82" s="1">
        <f>Estação!Q109</f>
        <v>73.87</v>
      </c>
      <c r="R82" s="1">
        <f>Estação!R109</f>
        <v>0</v>
      </c>
    </row>
    <row r="83" spans="1:18">
      <c r="A83" s="22">
        <v>44169.375</v>
      </c>
      <c r="B83" s="1">
        <f>Estação!C110</f>
        <v>26.1</v>
      </c>
      <c r="C83" s="1">
        <v>36</v>
      </c>
      <c r="D83" s="1">
        <f>Estação!D110</f>
        <v>17.41</v>
      </c>
      <c r="E83" s="1">
        <f>Estação!E110</f>
        <v>0.16</v>
      </c>
      <c r="F83" s="1">
        <f>Estação!F110</f>
        <v>2.81</v>
      </c>
      <c r="G83" s="1">
        <f>Estação!G110</f>
        <v>2.5</v>
      </c>
      <c r="H83" s="1">
        <f>Estação!H110</f>
        <v>5.31</v>
      </c>
      <c r="I83" s="1">
        <f>Estação!I110</f>
        <v>4.55</v>
      </c>
      <c r="J83" s="1">
        <f>Estação!J110</f>
        <v>30</v>
      </c>
      <c r="K83" s="1">
        <f>Estação!K110</f>
        <v>6</v>
      </c>
      <c r="L83" s="1">
        <f>Estação!L110</f>
        <v>29.1</v>
      </c>
      <c r="M83" s="1">
        <f>Estação!M110</f>
        <v>64.900000000000006</v>
      </c>
      <c r="N83" s="1">
        <f>Estação!N110</f>
        <v>1012.8</v>
      </c>
      <c r="O83" s="1">
        <f>Estação!O110</f>
        <v>635</v>
      </c>
      <c r="P83" s="1">
        <f>Estação!P110</f>
        <v>4.67</v>
      </c>
      <c r="Q83" s="1">
        <f>Estação!Q110</f>
        <v>70.599999999999994</v>
      </c>
      <c r="R83" s="1">
        <f>Estação!R110</f>
        <v>0</v>
      </c>
    </row>
    <row r="84" spans="1:18">
      <c r="A84" s="22">
        <v>44169.416666666664</v>
      </c>
      <c r="B84" s="1">
        <f>Estação!C111</f>
        <v>26.2</v>
      </c>
      <c r="C84" s="1">
        <v>36</v>
      </c>
      <c r="D84" s="1">
        <f>Estação!D111</f>
        <v>15.84</v>
      </c>
      <c r="E84" s="1">
        <f>Estação!E111</f>
        <v>0.19</v>
      </c>
      <c r="F84" s="1">
        <f>Estação!F111</f>
        <v>2.89</v>
      </c>
      <c r="G84" s="1">
        <f>Estação!G111</f>
        <v>2.0499999999999998</v>
      </c>
      <c r="H84" s="1">
        <f>Estação!H111</f>
        <v>4.9400000000000004</v>
      </c>
      <c r="I84" s="1">
        <f>Estação!I111</f>
        <v>4.34</v>
      </c>
      <c r="J84" s="1">
        <f>Estação!J111</f>
        <v>18</v>
      </c>
      <c r="K84" s="1">
        <f>Estação!K111</f>
        <v>6</v>
      </c>
      <c r="L84" s="1">
        <f>Estação!L111</f>
        <v>28.2</v>
      </c>
      <c r="M84" s="1">
        <f>Estação!M111</f>
        <v>71.599999999999994</v>
      </c>
      <c r="N84" s="1">
        <f>Estação!N111</f>
        <v>1013</v>
      </c>
      <c r="O84" s="1">
        <f>Estação!O111</f>
        <v>749</v>
      </c>
      <c r="P84" s="1">
        <f>Estação!P111</f>
        <v>4.6900000000000004</v>
      </c>
      <c r="Q84" s="1">
        <f>Estação!Q111</f>
        <v>72.08</v>
      </c>
      <c r="R84" s="1">
        <f>Estação!R111</f>
        <v>1.8</v>
      </c>
    </row>
    <row r="85" spans="1:18">
      <c r="A85" s="22">
        <v>44169.458333333336</v>
      </c>
      <c r="B85" s="1">
        <f>Estação!C112</f>
        <v>26.1</v>
      </c>
      <c r="C85" s="1">
        <v>36</v>
      </c>
      <c r="D85" s="1">
        <f>Estação!D112</f>
        <v>20.12</v>
      </c>
      <c r="E85" s="1">
        <f>Estação!E112</f>
        <v>0.16</v>
      </c>
      <c r="F85" s="1">
        <f>Estação!F112</f>
        <v>2.4900000000000002</v>
      </c>
      <c r="G85" s="1">
        <f>Estação!G112</f>
        <v>1.7</v>
      </c>
      <c r="H85" s="1">
        <f>Estação!H112</f>
        <v>4.2</v>
      </c>
      <c r="I85" s="1">
        <f>Estação!I112</f>
        <v>4.53</v>
      </c>
      <c r="J85" s="1">
        <f>Estação!J112</f>
        <v>25</v>
      </c>
      <c r="K85" s="1">
        <f>Estação!K112</f>
        <v>10</v>
      </c>
      <c r="L85" s="1">
        <f>Estação!L112</f>
        <v>29.9</v>
      </c>
      <c r="M85" s="1">
        <f>Estação!M112</f>
        <v>60.5</v>
      </c>
      <c r="N85" s="1">
        <f>Estação!N112</f>
        <v>1012.7</v>
      </c>
      <c r="O85" s="1">
        <f>Estação!O112</f>
        <v>993</v>
      </c>
      <c r="P85" s="1">
        <f>Estação!P112</f>
        <v>5.0999999999999996</v>
      </c>
      <c r="Q85" s="1">
        <f>Estação!Q112</f>
        <v>67.92</v>
      </c>
      <c r="R85" s="1">
        <f>Estação!R112</f>
        <v>0</v>
      </c>
    </row>
    <row r="86" spans="1:18">
      <c r="A86" s="22">
        <v>44169.5</v>
      </c>
      <c r="B86" s="1">
        <f>Estação!C113</f>
        <v>26.1</v>
      </c>
      <c r="C86" s="1">
        <v>36</v>
      </c>
      <c r="D86" s="1">
        <f>Estação!D113</f>
        <v>18.38</v>
      </c>
      <c r="E86" s="1">
        <f>Estação!E113</f>
        <v>0.15</v>
      </c>
      <c r="F86" s="1">
        <f>Estação!F113</f>
        <v>2.8</v>
      </c>
      <c r="G86" s="1">
        <f>Estação!G113</f>
        <v>1.59</v>
      </c>
      <c r="H86" s="1">
        <f>Estação!H113</f>
        <v>4.3899999999999997</v>
      </c>
      <c r="I86" s="1">
        <f>Estação!I113</f>
        <v>4.4400000000000004</v>
      </c>
      <c r="J86" s="1">
        <f>Estação!J113</f>
        <v>33</v>
      </c>
      <c r="K86" s="1">
        <f>Estação!K113</f>
        <v>12</v>
      </c>
      <c r="L86" s="1">
        <f>Estação!L113</f>
        <v>30.2</v>
      </c>
      <c r="M86" s="1">
        <f>Estação!M113</f>
        <v>58.4</v>
      </c>
      <c r="N86" s="1">
        <f>Estação!N113</f>
        <v>1011.8</v>
      </c>
      <c r="O86" s="1">
        <f>Estação!O113</f>
        <v>1038</v>
      </c>
      <c r="P86" s="1">
        <f>Estação!P113</f>
        <v>5.59</v>
      </c>
      <c r="Q86" s="1">
        <f>Estação!Q113</f>
        <v>63.91</v>
      </c>
      <c r="R86" s="1">
        <f>Estação!R113</f>
        <v>0</v>
      </c>
    </row>
    <row r="87" spans="1:18">
      <c r="A87" s="22">
        <v>44169.541666666664</v>
      </c>
      <c r="B87" s="1">
        <f>Estação!C114</f>
        <v>25.9</v>
      </c>
      <c r="C87" s="1">
        <v>36</v>
      </c>
      <c r="D87" s="1">
        <f>Estação!D114</f>
        <v>17.87</v>
      </c>
      <c r="E87" s="1">
        <f>Estação!E114</f>
        <v>0.16</v>
      </c>
      <c r="F87" s="1">
        <f>Estação!F114</f>
        <v>2.7</v>
      </c>
      <c r="G87" s="1">
        <f>Estação!G114</f>
        <v>1.41</v>
      </c>
      <c r="H87" s="1">
        <f>Estação!H114</f>
        <v>4.0999999999999996</v>
      </c>
      <c r="I87" s="1">
        <f>Estação!I114</f>
        <v>4.3</v>
      </c>
      <c r="J87" s="1">
        <f>Estação!J114</f>
        <v>24</v>
      </c>
      <c r="K87" s="1">
        <f>Estação!K114</f>
        <v>7</v>
      </c>
      <c r="L87" s="1">
        <f>Estação!L114</f>
        <v>30.3</v>
      </c>
      <c r="M87" s="1">
        <f>Estação!M114</f>
        <v>58.5</v>
      </c>
      <c r="N87" s="1">
        <f>Estação!N114</f>
        <v>1011</v>
      </c>
      <c r="O87" s="1">
        <f>Estação!O114</f>
        <v>558</v>
      </c>
      <c r="P87" s="1">
        <f>Estação!P114</f>
        <v>5.16</v>
      </c>
      <c r="Q87" s="1">
        <f>Estação!Q114</f>
        <v>70.47</v>
      </c>
      <c r="R87" s="1">
        <f>Estação!R114</f>
        <v>0</v>
      </c>
    </row>
    <row r="88" spans="1:18">
      <c r="A88" s="22">
        <v>44169.583333333336</v>
      </c>
      <c r="B88" s="1">
        <f>Estação!C115</f>
        <v>26</v>
      </c>
      <c r="C88" s="1">
        <v>36</v>
      </c>
      <c r="D88" s="1">
        <f>Estação!D115</f>
        <v>18.32</v>
      </c>
      <c r="E88" s="1">
        <f>Estação!E115</f>
        <v>0.15</v>
      </c>
      <c r="F88" s="1">
        <f>Estação!F115</f>
        <v>2.16</v>
      </c>
      <c r="G88" s="1">
        <f>Estação!G115</f>
        <v>1.29</v>
      </c>
      <c r="H88" s="1">
        <f>Estação!H115</f>
        <v>3.45</v>
      </c>
      <c r="I88" s="1">
        <f>Estação!I115</f>
        <v>4.38</v>
      </c>
      <c r="J88" s="1">
        <f>Estação!J115</f>
        <v>24</v>
      </c>
      <c r="K88" s="1">
        <f>Estação!K115</f>
        <v>3</v>
      </c>
      <c r="L88" s="1">
        <f>Estação!L115</f>
        <v>30.1</v>
      </c>
      <c r="M88" s="1">
        <f>Estação!M115</f>
        <v>59.9</v>
      </c>
      <c r="N88" s="1">
        <f>Estação!N115</f>
        <v>1010</v>
      </c>
      <c r="O88" s="1">
        <f>Estação!O115</f>
        <v>434</v>
      </c>
      <c r="P88" s="1">
        <f>Estação!P115</f>
        <v>5.0599999999999996</v>
      </c>
      <c r="Q88" s="1">
        <f>Estação!Q115</f>
        <v>67.069999999999993</v>
      </c>
      <c r="R88" s="1">
        <f>Estação!R115</f>
        <v>0</v>
      </c>
    </row>
    <row r="89" spans="1:18">
      <c r="A89" s="22">
        <v>44169.625</v>
      </c>
      <c r="B89" s="1">
        <f>Estação!C116</f>
        <v>26</v>
      </c>
      <c r="C89" s="1">
        <v>36</v>
      </c>
      <c r="D89" s="1">
        <f>Estação!D116</f>
        <v>17.62</v>
      </c>
      <c r="E89" s="1">
        <f>Estação!E116</f>
        <v>0.14000000000000001</v>
      </c>
      <c r="F89" s="1">
        <f>Estação!F116</f>
        <v>2.41</v>
      </c>
      <c r="G89" s="1">
        <f>Estação!G116</f>
        <v>1.51</v>
      </c>
      <c r="H89" s="1">
        <f>Estação!H116</f>
        <v>3.92</v>
      </c>
      <c r="I89" s="1">
        <f>Estação!I116</f>
        <v>4.66</v>
      </c>
      <c r="J89" s="1">
        <f>Estação!J116</f>
        <v>26</v>
      </c>
      <c r="K89" s="1">
        <f>Estação!K116</f>
        <v>2</v>
      </c>
      <c r="L89" s="1">
        <f>Estação!L116</f>
        <v>30</v>
      </c>
      <c r="M89" s="1">
        <f>Estação!M116</f>
        <v>59.1</v>
      </c>
      <c r="N89" s="1">
        <f>Estação!N116</f>
        <v>1009.3</v>
      </c>
      <c r="O89" s="1">
        <f>Estação!O116</f>
        <v>330</v>
      </c>
      <c r="P89" s="1">
        <f>Estação!P116</f>
        <v>4.78</v>
      </c>
      <c r="Q89" s="1">
        <f>Estação!Q116</f>
        <v>63.04</v>
      </c>
      <c r="R89" s="1">
        <f>Estação!R116</f>
        <v>0</v>
      </c>
    </row>
    <row r="90" spans="1:18">
      <c r="A90" s="22">
        <v>44169.666666666664</v>
      </c>
      <c r="B90" s="1">
        <f>Estação!C117</f>
        <v>26.1</v>
      </c>
      <c r="C90" s="1">
        <v>36</v>
      </c>
      <c r="D90" s="1">
        <f>Estação!D117</f>
        <v>16.440000000000001</v>
      </c>
      <c r="E90" s="1">
        <f>Estação!E117</f>
        <v>0.15</v>
      </c>
      <c r="F90" s="1">
        <f>Estação!F117</f>
        <v>2.57</v>
      </c>
      <c r="G90" s="1">
        <f>Estação!G117</f>
        <v>1.78</v>
      </c>
      <c r="H90" s="1">
        <f>Estação!H117</f>
        <v>4.3499999999999996</v>
      </c>
      <c r="I90" s="1">
        <f>Estação!I117</f>
        <v>4.5599999999999996</v>
      </c>
      <c r="J90" s="1">
        <f>Estação!J117</f>
        <v>20</v>
      </c>
      <c r="K90" s="1">
        <f>Estação!K117</f>
        <v>4</v>
      </c>
      <c r="L90" s="1">
        <f>Estação!L117</f>
        <v>29.8</v>
      </c>
      <c r="M90" s="1">
        <f>Estação!M117</f>
        <v>58.9</v>
      </c>
      <c r="N90" s="1">
        <f>Estação!N117</f>
        <v>1008.7</v>
      </c>
      <c r="O90" s="1">
        <f>Estação!O117</f>
        <v>385</v>
      </c>
      <c r="P90" s="1">
        <f>Estação!P117</f>
        <v>4.13</v>
      </c>
      <c r="Q90" s="1">
        <f>Estação!Q117</f>
        <v>55.83</v>
      </c>
      <c r="R90" s="1">
        <f>Estação!R117</f>
        <v>0</v>
      </c>
    </row>
    <row r="91" spans="1:18">
      <c r="A91" s="22">
        <v>44169.708333333336</v>
      </c>
      <c r="B91" s="1">
        <f>Estação!C118</f>
        <v>26.1</v>
      </c>
      <c r="C91" s="1">
        <v>36</v>
      </c>
      <c r="D91" s="1">
        <f>Estação!D118</f>
        <v>15.3</v>
      </c>
      <c r="E91" s="1">
        <f>Estação!E118</f>
        <v>0.2</v>
      </c>
      <c r="F91" s="1">
        <f>Estação!F118</f>
        <v>2.44</v>
      </c>
      <c r="G91" s="1">
        <f>Estação!G118</f>
        <v>2.58</v>
      </c>
      <c r="H91" s="1">
        <f>Estação!H118</f>
        <v>5.0199999999999996</v>
      </c>
      <c r="I91" s="1">
        <f>Estação!I118</f>
        <v>4.53</v>
      </c>
      <c r="J91" s="1">
        <f>Estação!J118</f>
        <v>28</v>
      </c>
      <c r="K91" s="1">
        <f>Estação!K118</f>
        <v>9</v>
      </c>
      <c r="L91" s="1">
        <f>Estação!L118</f>
        <v>29</v>
      </c>
      <c r="M91" s="1">
        <f>Estação!M118</f>
        <v>64.5</v>
      </c>
      <c r="N91" s="1">
        <f>Estação!N118</f>
        <v>1008.6</v>
      </c>
      <c r="O91" s="1">
        <f>Estação!O118</f>
        <v>135</v>
      </c>
      <c r="P91" s="1">
        <f>Estação!P118</f>
        <v>4.09</v>
      </c>
      <c r="Q91" s="1">
        <f>Estação!Q118</f>
        <v>45.97</v>
      </c>
      <c r="R91" s="1">
        <f>Estação!R118</f>
        <v>0</v>
      </c>
    </row>
    <row r="92" spans="1:18">
      <c r="A92" s="22">
        <v>44169.75</v>
      </c>
      <c r="B92" s="1">
        <f>Estação!C119</f>
        <v>26</v>
      </c>
      <c r="C92" s="1">
        <v>36</v>
      </c>
      <c r="D92" s="1">
        <f>Estação!D119</f>
        <v>13.55</v>
      </c>
      <c r="E92" s="1">
        <f>Estação!E119</f>
        <v>0.31</v>
      </c>
      <c r="F92" s="1">
        <f>Estação!F119</f>
        <v>2.99</v>
      </c>
      <c r="G92" s="1">
        <f>Estação!G119</f>
        <v>3.86</v>
      </c>
      <c r="H92" s="1">
        <f>Estação!H119</f>
        <v>6.85</v>
      </c>
      <c r="I92" s="1">
        <f>Estação!I119</f>
        <v>4.3600000000000003</v>
      </c>
      <c r="J92" s="1">
        <f>Estação!J119</f>
        <v>36</v>
      </c>
      <c r="K92" s="1">
        <f>Estação!K119</f>
        <v>6</v>
      </c>
      <c r="L92" s="1">
        <f>Estação!L119</f>
        <v>27.8</v>
      </c>
      <c r="M92" s="1">
        <f>Estação!M119</f>
        <v>71.599999999999994</v>
      </c>
      <c r="N92" s="1">
        <f>Estação!N119</f>
        <v>1009</v>
      </c>
      <c r="O92" s="1">
        <f>Estação!O119</f>
        <v>11</v>
      </c>
      <c r="P92" s="1">
        <f>Estação!P119</f>
        <v>3.83</v>
      </c>
      <c r="Q92" s="1">
        <f>Estação!Q119</f>
        <v>43.01</v>
      </c>
      <c r="R92" s="1">
        <f>Estação!R119</f>
        <v>0</v>
      </c>
    </row>
    <row r="93" spans="1:18">
      <c r="A93" s="22">
        <v>44169.791666666664</v>
      </c>
      <c r="B93" s="1">
        <f>Estação!C120</f>
        <v>26.3</v>
      </c>
      <c r="C93" s="1">
        <v>36</v>
      </c>
      <c r="D93" s="1">
        <f>Estação!D120</f>
        <v>15.04</v>
      </c>
      <c r="E93" s="1">
        <f>Estação!E120</f>
        <v>0.22</v>
      </c>
      <c r="F93" s="1">
        <f>Estação!F120</f>
        <v>1.61</v>
      </c>
      <c r="G93" s="1">
        <f>Estação!G120</f>
        <v>3.03</v>
      </c>
      <c r="H93" s="1">
        <f>Estação!H120</f>
        <v>4.6399999999999997</v>
      </c>
      <c r="I93" s="1">
        <f>Estação!I120</f>
        <v>4.5999999999999996</v>
      </c>
      <c r="J93" s="1">
        <f>Estação!J120</f>
        <v>32</v>
      </c>
      <c r="K93" s="1">
        <f>Estação!K120</f>
        <v>15</v>
      </c>
      <c r="L93" s="1">
        <f>Estação!L120</f>
        <v>27.4</v>
      </c>
      <c r="M93" s="1">
        <f>Estação!M120</f>
        <v>75.5</v>
      </c>
      <c r="N93" s="1">
        <f>Estação!N120</f>
        <v>1009.5</v>
      </c>
      <c r="O93" s="1">
        <f>Estação!O120</f>
        <v>3</v>
      </c>
      <c r="P93" s="1">
        <f>Estação!P120</f>
        <v>3.48</v>
      </c>
      <c r="Q93" s="1">
        <f>Estação!Q120</f>
        <v>42.31</v>
      </c>
      <c r="R93" s="1">
        <f>Estação!R120</f>
        <v>0</v>
      </c>
    </row>
    <row r="94" spans="1:18">
      <c r="A94" s="22">
        <v>44169.833333333336</v>
      </c>
      <c r="B94" s="1">
        <f>Estação!C121</f>
        <v>26.3</v>
      </c>
      <c r="C94" s="1">
        <v>36</v>
      </c>
      <c r="D94" s="1">
        <f>Estação!D121</f>
        <v>14.06</v>
      </c>
      <c r="E94" s="1">
        <f>Estação!E121</f>
        <v>0.21</v>
      </c>
      <c r="F94" s="1">
        <f>Estação!F121</f>
        <v>1.49</v>
      </c>
      <c r="G94" s="1">
        <f>Estação!G121</f>
        <v>3.39</v>
      </c>
      <c r="H94" s="1">
        <f>Estação!H121</f>
        <v>4.88</v>
      </c>
      <c r="I94" s="1">
        <f>Estação!I121</f>
        <v>4.5199999999999996</v>
      </c>
      <c r="J94" s="1">
        <f>Estação!J121</f>
        <v>29</v>
      </c>
      <c r="K94" s="1">
        <f>Estação!K121</f>
        <v>7</v>
      </c>
      <c r="L94" s="1">
        <f>Estação!L121</f>
        <v>27.4</v>
      </c>
      <c r="M94" s="1">
        <f>Estação!M121</f>
        <v>75.8</v>
      </c>
      <c r="N94" s="1">
        <f>Estação!N121</f>
        <v>1010</v>
      </c>
      <c r="O94" s="1">
        <f>Estação!O121</f>
        <v>2</v>
      </c>
      <c r="P94" s="1">
        <f>Estação!P121</f>
        <v>2.81</v>
      </c>
      <c r="Q94" s="1">
        <f>Estação!Q121</f>
        <v>46.92</v>
      </c>
      <c r="R94" s="1">
        <f>Estação!R121</f>
        <v>0</v>
      </c>
    </row>
    <row r="95" spans="1:18">
      <c r="A95" s="22">
        <v>44169.875</v>
      </c>
      <c r="B95" s="1">
        <f>Estação!C122</f>
        <v>26.5</v>
      </c>
      <c r="C95" s="1">
        <v>36</v>
      </c>
      <c r="D95" s="1">
        <f>Estação!D122</f>
        <v>17.84</v>
      </c>
      <c r="E95" s="1">
        <f>Estação!E122</f>
        <v>0.19</v>
      </c>
      <c r="F95" s="1">
        <f>Estação!F122</f>
        <v>1.25</v>
      </c>
      <c r="G95" s="1">
        <f>Estação!G122</f>
        <v>3.22</v>
      </c>
      <c r="H95" s="1">
        <f>Estação!H122</f>
        <v>4.47</v>
      </c>
      <c r="I95" s="1">
        <f>Estação!I122</f>
        <v>4.8</v>
      </c>
      <c r="J95" s="1">
        <f>Estação!J122</f>
        <v>30</v>
      </c>
      <c r="K95" s="1">
        <f>Estação!K122</f>
        <v>10</v>
      </c>
      <c r="L95" s="1">
        <f>Estação!L122</f>
        <v>27.3</v>
      </c>
      <c r="M95" s="1">
        <f>Estação!M122</f>
        <v>74.400000000000006</v>
      </c>
      <c r="N95" s="1">
        <f>Estação!N122</f>
        <v>1010.6</v>
      </c>
      <c r="O95" s="1">
        <f>Estação!O122</f>
        <v>2</v>
      </c>
      <c r="P95" s="1">
        <f>Estação!P122</f>
        <v>2.92</v>
      </c>
      <c r="Q95" s="1">
        <f>Estação!Q122</f>
        <v>49.15</v>
      </c>
      <c r="R95" s="1">
        <f>Estação!R122</f>
        <v>0</v>
      </c>
    </row>
    <row r="96" spans="1:18">
      <c r="A96" s="22">
        <v>44169.916666666664</v>
      </c>
      <c r="B96" s="1">
        <f>Estação!C123</f>
        <v>26.5</v>
      </c>
      <c r="C96" s="1">
        <v>36</v>
      </c>
      <c r="D96" s="1">
        <f>Estação!D123</f>
        <v>18.98</v>
      </c>
      <c r="E96" s="1">
        <f>Estação!E123</f>
        <v>0.17</v>
      </c>
      <c r="F96" s="1">
        <f>Estação!F123</f>
        <v>1.19</v>
      </c>
      <c r="G96" s="1">
        <f>Estação!G123</f>
        <v>2.36</v>
      </c>
      <c r="H96" s="1">
        <f>Estação!H123</f>
        <v>3.55</v>
      </c>
      <c r="I96" s="1">
        <f>Estação!I123</f>
        <v>4.6399999999999997</v>
      </c>
      <c r="J96" s="1">
        <f>Estação!J123</f>
        <v>30</v>
      </c>
      <c r="K96" s="1">
        <f>Estação!K123</f>
        <v>8</v>
      </c>
      <c r="L96" s="1">
        <f>Estação!L123</f>
        <v>27.3</v>
      </c>
      <c r="M96" s="1">
        <f>Estação!M123</f>
        <v>74.900000000000006</v>
      </c>
      <c r="N96" s="1">
        <f>Estação!N123</f>
        <v>1010.6</v>
      </c>
      <c r="O96" s="1">
        <f>Estação!O123</f>
        <v>3</v>
      </c>
      <c r="P96" s="1">
        <f>Estação!P123</f>
        <v>3.52</v>
      </c>
      <c r="Q96" s="1">
        <f>Estação!Q123</f>
        <v>50.48</v>
      </c>
      <c r="R96" s="1">
        <f>Estação!R123</f>
        <v>0</v>
      </c>
    </row>
    <row r="97" spans="1:18">
      <c r="A97" s="22">
        <v>44169.958333333336</v>
      </c>
      <c r="B97" s="1">
        <f>Estação!C124</f>
        <v>26.4</v>
      </c>
      <c r="C97" s="1">
        <v>36</v>
      </c>
      <c r="D97" s="1">
        <f>Estação!D124</f>
        <v>16.510000000000002</v>
      </c>
      <c r="E97" s="1">
        <f>Estação!E124</f>
        <v>0.17</v>
      </c>
      <c r="F97" s="1">
        <f>Estação!F124</f>
        <v>1.1599999999999999</v>
      </c>
      <c r="G97" s="1">
        <f>Estação!G124</f>
        <v>1.68</v>
      </c>
      <c r="H97" s="1">
        <f>Estação!H124</f>
        <v>2.84</v>
      </c>
      <c r="I97" s="1">
        <f>Estação!I124</f>
        <v>4.38</v>
      </c>
      <c r="J97" s="1">
        <f>Estação!J124</f>
        <v>27</v>
      </c>
      <c r="K97" s="1">
        <f>Estação!K124</f>
        <v>6</v>
      </c>
      <c r="L97" s="1">
        <f>Estação!L124</f>
        <v>27.1</v>
      </c>
      <c r="M97" s="1">
        <f>Estação!M124</f>
        <v>75.599999999999994</v>
      </c>
      <c r="N97" s="1">
        <f>Estação!N124</f>
        <v>1010.6</v>
      </c>
      <c r="O97" s="1">
        <f>Estação!O124</f>
        <v>3</v>
      </c>
      <c r="P97" s="1">
        <f>Estação!P124</f>
        <v>3.26</v>
      </c>
      <c r="Q97" s="1">
        <f>Estação!Q124</f>
        <v>53.12</v>
      </c>
      <c r="R97" s="1">
        <f>Estação!R124</f>
        <v>0</v>
      </c>
    </row>
    <row r="98" spans="1:18">
      <c r="A98" s="22">
        <v>44169</v>
      </c>
      <c r="B98" s="1">
        <f>Estação!C133</f>
        <v>26.5</v>
      </c>
      <c r="C98" s="1">
        <v>36</v>
      </c>
      <c r="D98" s="1">
        <f>Estação!D133</f>
        <v>17.309999999999999</v>
      </c>
      <c r="E98" s="1">
        <f>Estação!E133</f>
        <v>0.17</v>
      </c>
      <c r="F98" s="1">
        <f>Estação!F133</f>
        <v>1.1599999999999999</v>
      </c>
      <c r="G98" s="1">
        <f>Estação!G133</f>
        <v>1.6</v>
      </c>
      <c r="H98" s="1">
        <f>Estação!H133</f>
        <v>2.76</v>
      </c>
      <c r="I98" s="1">
        <f>Estação!I133</f>
        <v>4.6900000000000004</v>
      </c>
      <c r="J98" s="1">
        <f>Estação!J133</f>
        <v>32</v>
      </c>
      <c r="K98" s="1">
        <f>Estação!K133</f>
        <v>11</v>
      </c>
      <c r="L98" s="1">
        <f>Estação!L133</f>
        <v>27</v>
      </c>
      <c r="M98" s="1">
        <f>Estação!M133</f>
        <v>75.2</v>
      </c>
      <c r="N98" s="1">
        <f>Estação!N133</f>
        <v>1010.2</v>
      </c>
      <c r="O98" s="1">
        <f>Estação!O133</f>
        <v>3</v>
      </c>
      <c r="P98" s="1">
        <f>Estação!P133</f>
        <v>3.04</v>
      </c>
      <c r="Q98" s="1">
        <f>Estação!Q133</f>
        <v>58.38</v>
      </c>
      <c r="R98" s="1">
        <f>Estação!R133</f>
        <v>0</v>
      </c>
    </row>
    <row r="99" spans="1:18">
      <c r="A99" s="22">
        <v>44170.041666666664</v>
      </c>
      <c r="B99" s="1">
        <f>Estação!C134</f>
        <v>26.4</v>
      </c>
      <c r="C99" s="1">
        <v>36</v>
      </c>
      <c r="D99" s="1">
        <f>Estação!D134</f>
        <v>18.190000000000001</v>
      </c>
      <c r="E99" s="1">
        <f>Estação!E134</f>
        <v>0.14000000000000001</v>
      </c>
      <c r="F99" s="1">
        <f>Estação!F134</f>
        <v>1.35</v>
      </c>
      <c r="G99" s="1">
        <f>Estação!G134</f>
        <v>1.1100000000000001</v>
      </c>
      <c r="H99" s="1">
        <f>Estação!H134</f>
        <v>2.4500000000000002</v>
      </c>
      <c r="I99" s="1">
        <f>Estação!I134</f>
        <v>3.82</v>
      </c>
      <c r="J99" s="1">
        <f>Estação!J134</f>
        <v>30</v>
      </c>
      <c r="K99" s="1">
        <f>Estação!K134</f>
        <v>7</v>
      </c>
      <c r="L99" s="1">
        <f>Estação!L134</f>
        <v>26.9</v>
      </c>
      <c r="M99" s="1">
        <f>Estação!M134</f>
        <v>74.3</v>
      </c>
      <c r="N99" s="1">
        <f>Estação!N134</f>
        <v>1009.8</v>
      </c>
      <c r="O99" s="1">
        <f>Estação!O134</f>
        <v>3</v>
      </c>
      <c r="P99" s="1">
        <f>Estação!P134</f>
        <v>3.49</v>
      </c>
      <c r="Q99" s="1">
        <f>Estação!Q134</f>
        <v>54.77</v>
      </c>
      <c r="R99" s="1">
        <f>Estação!R134</f>
        <v>0</v>
      </c>
    </row>
    <row r="100" spans="1:18">
      <c r="A100" s="22">
        <v>44170.083333333336</v>
      </c>
      <c r="B100" s="1">
        <f>Estação!C135</f>
        <v>26.4</v>
      </c>
      <c r="C100" s="1">
        <v>36</v>
      </c>
      <c r="D100" s="1">
        <f>Estação!D135</f>
        <v>19.29</v>
      </c>
      <c r="E100" s="1">
        <f>Estação!E135</f>
        <v>0.13</v>
      </c>
      <c r="F100" s="1">
        <f>Estação!F135</f>
        <v>1.05</v>
      </c>
      <c r="G100" s="1">
        <f>Estação!G135</f>
        <v>0.48</v>
      </c>
      <c r="H100" s="1">
        <f>Estação!H135</f>
        <v>1.53</v>
      </c>
      <c r="I100" s="1">
        <f>Estação!I135</f>
        <v>2.74</v>
      </c>
      <c r="J100" s="1">
        <f>Estação!J135</f>
        <v>24</v>
      </c>
      <c r="K100" s="1">
        <f>Estação!K135</f>
        <v>7</v>
      </c>
      <c r="L100" s="1">
        <f>Estação!L135</f>
        <v>26.9</v>
      </c>
      <c r="M100" s="1">
        <f>Estação!M135</f>
        <v>73.8</v>
      </c>
      <c r="N100" s="1">
        <f>Estação!N135</f>
        <v>1009.3</v>
      </c>
      <c r="O100" s="1">
        <f>Estação!O135</f>
        <v>3</v>
      </c>
      <c r="P100" s="1">
        <f>Estação!P135</f>
        <v>3.31</v>
      </c>
      <c r="Q100" s="1">
        <f>Estação!Q135</f>
        <v>65.3</v>
      </c>
      <c r="R100" s="1">
        <f>Estação!R135</f>
        <v>0</v>
      </c>
    </row>
    <row r="101" spans="1:18">
      <c r="A101" s="22">
        <v>44170.125</v>
      </c>
      <c r="B101" s="1">
        <f>Estação!C136</f>
        <v>26.3</v>
      </c>
      <c r="C101" s="1">
        <v>36</v>
      </c>
      <c r="D101" s="1">
        <f>Estação!D136</f>
        <v>19.260000000000002</v>
      </c>
      <c r="E101" s="1">
        <f>Estação!E136</f>
        <v>0.13</v>
      </c>
      <c r="F101" s="1">
        <f>Estação!F136</f>
        <v>1.06</v>
      </c>
      <c r="G101" s="1">
        <f>Estação!G136</f>
        <v>0.15</v>
      </c>
      <c r="H101" s="1">
        <f>Estação!H136</f>
        <v>1.21</v>
      </c>
      <c r="I101" s="1">
        <f>Estação!I136</f>
        <v>2.57</v>
      </c>
      <c r="J101" s="1">
        <f>Estação!J136</f>
        <v>25</v>
      </c>
      <c r="K101" s="1">
        <f>Estação!K136</f>
        <v>6</v>
      </c>
      <c r="L101" s="1">
        <f>Estação!L136</f>
        <v>26.8</v>
      </c>
      <c r="M101" s="1">
        <f>Estação!M136</f>
        <v>73.5</v>
      </c>
      <c r="N101" s="1">
        <f>Estação!N136</f>
        <v>1008.9</v>
      </c>
      <c r="O101" s="1">
        <f>Estação!O136</f>
        <v>3</v>
      </c>
      <c r="P101" s="1">
        <f>Estação!P136</f>
        <v>3.5</v>
      </c>
      <c r="Q101" s="1">
        <f>Estação!Q136</f>
        <v>62.26</v>
      </c>
      <c r="R101" s="1">
        <f>Estação!R136</f>
        <v>0</v>
      </c>
    </row>
    <row r="102" spans="1:18">
      <c r="A102" s="22">
        <v>44170.166666666664</v>
      </c>
      <c r="B102" s="1">
        <f>Estação!C137</f>
        <v>26.4</v>
      </c>
      <c r="C102" s="1">
        <v>36</v>
      </c>
      <c r="D102" s="1">
        <f>Estação!D137</f>
        <v>19.27</v>
      </c>
      <c r="E102" s="1">
        <f>Estação!E137</f>
        <v>0.12</v>
      </c>
      <c r="F102" s="1">
        <f>Estação!F137</f>
        <v>1.1000000000000001</v>
      </c>
      <c r="G102" s="1">
        <f>Estação!G137</f>
        <v>0.1</v>
      </c>
      <c r="H102" s="1">
        <f>Estação!H137</f>
        <v>1.2</v>
      </c>
      <c r="I102" s="1">
        <f>Estação!I137</f>
        <v>3.4</v>
      </c>
      <c r="J102" s="1">
        <f>Estação!J137</f>
        <v>25</v>
      </c>
      <c r="K102" s="1">
        <f>Estação!K137</f>
        <v>8</v>
      </c>
      <c r="L102" s="1">
        <f>Estação!L137</f>
        <v>26.8</v>
      </c>
      <c r="M102" s="1">
        <f>Estação!M137</f>
        <v>73.5</v>
      </c>
      <c r="N102" s="1">
        <f>Estação!N137</f>
        <v>1008.8</v>
      </c>
      <c r="O102" s="1">
        <f>Estação!O137</f>
        <v>3</v>
      </c>
      <c r="P102" s="1">
        <f>Estação!P137</f>
        <v>3.21</v>
      </c>
      <c r="Q102" s="1">
        <f>Estação!Q137</f>
        <v>66.510000000000005</v>
      </c>
      <c r="R102" s="1">
        <f>Estação!R137</f>
        <v>0</v>
      </c>
    </row>
    <row r="103" spans="1:18">
      <c r="A103" s="22">
        <v>44170.208333333336</v>
      </c>
      <c r="B103" s="1">
        <f>Estação!C138</f>
        <v>26.4</v>
      </c>
      <c r="C103" s="1">
        <v>36</v>
      </c>
      <c r="D103" s="1">
        <f>Estação!D138</f>
        <v>19.059999999999999</v>
      </c>
      <c r="E103" s="1">
        <f>Estação!E138</f>
        <v>0.12</v>
      </c>
      <c r="F103" s="1">
        <f>Estação!F138</f>
        <v>1.07</v>
      </c>
      <c r="G103" s="1">
        <f>Estação!G138</f>
        <v>0.27</v>
      </c>
      <c r="H103" s="1">
        <f>Estação!H138</f>
        <v>1.33</v>
      </c>
      <c r="I103" s="1">
        <f>Estação!I138</f>
        <v>2.5099999999999998</v>
      </c>
      <c r="J103" s="1">
        <f>Estação!J138</f>
        <v>25</v>
      </c>
      <c r="K103" s="1">
        <f>Estação!K138</f>
        <v>5</v>
      </c>
      <c r="L103" s="1">
        <f>Estação!L138</f>
        <v>26.7</v>
      </c>
      <c r="M103" s="1">
        <f>Estação!M138</f>
        <v>72.900000000000006</v>
      </c>
      <c r="N103" s="1">
        <f>Estação!N138</f>
        <v>1009.3</v>
      </c>
      <c r="O103" s="1">
        <f>Estação!O138</f>
        <v>2</v>
      </c>
      <c r="P103" s="1">
        <f>Estação!P138</f>
        <v>3.31</v>
      </c>
      <c r="Q103" s="1">
        <f>Estação!Q138</f>
        <v>66.17</v>
      </c>
      <c r="R103" s="1">
        <f>Estação!R138</f>
        <v>0</v>
      </c>
    </row>
    <row r="104" spans="1:18">
      <c r="A104" s="22">
        <v>44170.25</v>
      </c>
      <c r="B104" s="1">
        <f>Estação!C139</f>
        <v>26.3</v>
      </c>
      <c r="C104" s="1">
        <v>36</v>
      </c>
      <c r="D104" s="1">
        <f>Estação!D139</f>
        <v>18.940000000000001</v>
      </c>
      <c r="E104" s="1">
        <f>Estação!E139</f>
        <v>0.12</v>
      </c>
      <c r="F104" s="1">
        <f>Estação!F139</f>
        <v>1.1200000000000001</v>
      </c>
      <c r="G104" s="1">
        <f>Estação!G139</f>
        <v>0.66</v>
      </c>
      <c r="H104" s="1">
        <f>Estação!H139</f>
        <v>1.78</v>
      </c>
      <c r="I104" s="1">
        <f>Estação!I139</f>
        <v>2.39</v>
      </c>
      <c r="J104" s="1">
        <f>Estação!J139</f>
        <v>25</v>
      </c>
      <c r="K104" s="1">
        <f>Estação!K139</f>
        <v>8</v>
      </c>
      <c r="L104" s="1">
        <f>Estação!L139</f>
        <v>26.9</v>
      </c>
      <c r="M104" s="1">
        <f>Estação!M139</f>
        <v>71.400000000000006</v>
      </c>
      <c r="N104" s="1">
        <f>Estação!N139</f>
        <v>1009.7</v>
      </c>
      <c r="O104" s="1">
        <f>Estação!O139</f>
        <v>25</v>
      </c>
      <c r="P104" s="1">
        <f>Estação!P139</f>
        <v>3.8</v>
      </c>
      <c r="Q104" s="1">
        <f>Estação!Q139</f>
        <v>66.459999999999994</v>
      </c>
      <c r="R104" s="1">
        <f>Estação!R139</f>
        <v>0</v>
      </c>
    </row>
    <row r="105" spans="1:18">
      <c r="A105" s="22">
        <v>44170.291666666664</v>
      </c>
      <c r="B105" s="1">
        <f>Estação!C140</f>
        <v>26.1</v>
      </c>
      <c r="C105" s="1">
        <v>36</v>
      </c>
      <c r="D105" s="1">
        <f>Estação!D140</f>
        <v>18.52</v>
      </c>
      <c r="E105" s="1">
        <f>Estação!E140</f>
        <v>0.14000000000000001</v>
      </c>
      <c r="F105" s="1">
        <f>Estação!F140</f>
        <v>1.57</v>
      </c>
      <c r="G105" s="1">
        <f>Estação!G140</f>
        <v>1.1599999999999999</v>
      </c>
      <c r="H105" s="1">
        <f>Estação!H140</f>
        <v>2.73</v>
      </c>
      <c r="I105" s="1">
        <f>Estação!I140</f>
        <v>2.57</v>
      </c>
      <c r="J105" s="1">
        <f>Estação!J140</f>
        <v>27</v>
      </c>
      <c r="K105" s="1">
        <f>Estação!K140</f>
        <v>8</v>
      </c>
      <c r="L105" s="1">
        <f>Estação!L140</f>
        <v>27.7</v>
      </c>
      <c r="M105" s="1">
        <f>Estação!M140</f>
        <v>69.400000000000006</v>
      </c>
      <c r="N105" s="1">
        <f>Estação!N140</f>
        <v>1010.4</v>
      </c>
      <c r="O105" s="1">
        <f>Estação!O140</f>
        <v>124</v>
      </c>
      <c r="P105" s="1">
        <f>Estação!P140</f>
        <v>3.86</v>
      </c>
      <c r="Q105" s="1">
        <f>Estação!Q140</f>
        <v>68.44</v>
      </c>
      <c r="R105" s="1">
        <f>Estação!R140</f>
        <v>0</v>
      </c>
    </row>
    <row r="106" spans="1:18">
      <c r="A106" s="22">
        <v>44170.333333333336</v>
      </c>
      <c r="B106" s="1">
        <f>Estação!C141</f>
        <v>25.9</v>
      </c>
      <c r="C106" s="1">
        <v>36</v>
      </c>
      <c r="D106" s="1">
        <f>Estação!D141</f>
        <v>18.91</v>
      </c>
      <c r="E106" s="1">
        <f>Estação!E141</f>
        <v>0.15</v>
      </c>
      <c r="F106" s="1">
        <f>Estação!F141</f>
        <v>1.79</v>
      </c>
      <c r="G106" s="1">
        <f>Estação!G141</f>
        <v>1.49</v>
      </c>
      <c r="H106" s="1">
        <f>Estação!H141</f>
        <v>3.27</v>
      </c>
      <c r="I106" s="1">
        <f>Estação!I141</f>
        <v>2.8</v>
      </c>
      <c r="J106" s="1">
        <f>Estação!J141</f>
        <v>25</v>
      </c>
      <c r="K106" s="1">
        <f>Estação!K141</f>
        <v>6</v>
      </c>
      <c r="L106" s="1">
        <f>Estação!L141</f>
        <v>28.3</v>
      </c>
      <c r="M106" s="1">
        <f>Estação!M141</f>
        <v>66.2</v>
      </c>
      <c r="N106" s="1">
        <f>Estação!N141</f>
        <v>1011.1</v>
      </c>
      <c r="O106" s="1">
        <f>Estação!O141</f>
        <v>296</v>
      </c>
      <c r="P106" s="1">
        <f>Estação!P141</f>
        <v>4.72</v>
      </c>
      <c r="Q106" s="1">
        <f>Estação!Q141</f>
        <v>73.31</v>
      </c>
      <c r="R106" s="1">
        <f>Estação!R141</f>
        <v>0</v>
      </c>
    </row>
    <row r="107" spans="1:18">
      <c r="A107" s="22">
        <v>44170.375</v>
      </c>
      <c r="B107" s="1">
        <f>Estação!C142</f>
        <v>25.9</v>
      </c>
      <c r="C107" s="1">
        <v>36</v>
      </c>
      <c r="D107" s="1">
        <f>Estação!D142</f>
        <v>19.68</v>
      </c>
      <c r="E107" s="1">
        <f>Estação!E142</f>
        <v>0.14000000000000001</v>
      </c>
      <c r="F107" s="1">
        <f>Estação!F142</f>
        <v>1.97</v>
      </c>
      <c r="G107" s="1">
        <f>Estação!G142</f>
        <v>1.23</v>
      </c>
      <c r="H107" s="1">
        <f>Estação!H142</f>
        <v>3.2</v>
      </c>
      <c r="I107" s="1">
        <f>Estação!I142</f>
        <v>2.73</v>
      </c>
      <c r="J107" s="1">
        <f>Estação!J142</f>
        <v>30</v>
      </c>
      <c r="K107" s="1">
        <f>Estação!K142</f>
        <v>4</v>
      </c>
      <c r="L107" s="1">
        <f>Estação!L142</f>
        <v>28.9</v>
      </c>
      <c r="M107" s="1">
        <f>Estação!M142</f>
        <v>62.8</v>
      </c>
      <c r="N107" s="1">
        <f>Estação!N142</f>
        <v>1011.4</v>
      </c>
      <c r="O107" s="1">
        <f>Estação!O142</f>
        <v>588</v>
      </c>
      <c r="P107" s="1">
        <f>Estação!P142</f>
        <v>4.96</v>
      </c>
      <c r="Q107" s="1">
        <f>Estação!Q142</f>
        <v>67.680000000000007</v>
      </c>
      <c r="R107" s="1">
        <f>Estação!R142</f>
        <v>0</v>
      </c>
    </row>
    <row r="108" spans="1:18">
      <c r="A108" s="22">
        <v>44170.416666666664</v>
      </c>
      <c r="B108" s="1">
        <f>Estação!C143</f>
        <v>26.1</v>
      </c>
      <c r="C108" s="1">
        <v>36</v>
      </c>
      <c r="D108" s="1">
        <f>Estação!D143</f>
        <v>20.05</v>
      </c>
      <c r="E108" s="1">
        <f>Estação!E143</f>
        <v>0.13</v>
      </c>
      <c r="F108" s="1">
        <f>Estação!F143</f>
        <v>1.93</v>
      </c>
      <c r="G108" s="1">
        <f>Estação!G143</f>
        <v>1.26</v>
      </c>
      <c r="H108" s="1">
        <f>Estação!H143</f>
        <v>3.19</v>
      </c>
      <c r="I108" s="1">
        <f>Estação!I143</f>
        <v>2.8</v>
      </c>
      <c r="J108" s="1">
        <f>Estação!J143</f>
        <v>27</v>
      </c>
      <c r="K108" s="1">
        <f>Estação!K143</f>
        <v>6</v>
      </c>
      <c r="L108" s="1">
        <f>Estação!L143</f>
        <v>29.7</v>
      </c>
      <c r="M108" s="1">
        <f>Estação!M143</f>
        <v>58.8</v>
      </c>
      <c r="N108" s="1">
        <f>Estação!N143</f>
        <v>1011.7</v>
      </c>
      <c r="O108" s="1">
        <f>Estação!O143</f>
        <v>847</v>
      </c>
      <c r="P108" s="1">
        <f>Estação!P143</f>
        <v>5.24</v>
      </c>
      <c r="Q108" s="1">
        <f>Estação!Q143</f>
        <v>72.13</v>
      </c>
      <c r="R108" s="1">
        <f>Estação!R143</f>
        <v>0</v>
      </c>
    </row>
    <row r="109" spans="1:18">
      <c r="A109" s="22">
        <v>44170.458333333336</v>
      </c>
      <c r="B109" s="1">
        <f>Estação!C144</f>
        <v>26</v>
      </c>
      <c r="C109" s="1">
        <v>36</v>
      </c>
      <c r="D109" s="1">
        <f>Estação!D144</f>
        <v>20.2</v>
      </c>
      <c r="E109" s="1">
        <f>Estação!E144</f>
        <v>0.12</v>
      </c>
      <c r="F109" s="1">
        <f>Estação!F144</f>
        <v>1.71</v>
      </c>
      <c r="G109" s="1">
        <f>Estação!G144</f>
        <v>1.05</v>
      </c>
      <c r="H109" s="1">
        <f>Estação!H144</f>
        <v>2.76</v>
      </c>
      <c r="I109" s="1">
        <f>Estação!I144</f>
        <v>2.88</v>
      </c>
      <c r="J109" s="1">
        <f>Estação!J144</f>
        <v>27</v>
      </c>
      <c r="K109" s="1">
        <f>Estação!K144</f>
        <v>5</v>
      </c>
      <c r="L109" s="1">
        <f>Estação!L144</f>
        <v>30.1</v>
      </c>
      <c r="M109" s="1">
        <f>Estação!M144</f>
        <v>57.3</v>
      </c>
      <c r="N109" s="1">
        <f>Estação!N144</f>
        <v>1011.7</v>
      </c>
      <c r="O109" s="1">
        <f>Estação!O144</f>
        <v>982</v>
      </c>
      <c r="P109" s="1">
        <f>Estação!P144</f>
        <v>5.12</v>
      </c>
      <c r="Q109" s="1">
        <f>Estação!Q144</f>
        <v>64.87</v>
      </c>
      <c r="R109" s="1">
        <f>Estação!R144</f>
        <v>0</v>
      </c>
    </row>
    <row r="110" spans="1:18">
      <c r="A110" s="22">
        <v>44170.5</v>
      </c>
      <c r="B110" s="1">
        <f>Estação!C145</f>
        <v>25.9</v>
      </c>
      <c r="C110" s="1">
        <v>36</v>
      </c>
      <c r="D110" s="1">
        <f>Estação!D145</f>
        <v>20.64</v>
      </c>
      <c r="E110" s="1">
        <f>Estação!E145</f>
        <v>0.14000000000000001</v>
      </c>
      <c r="F110" s="1">
        <f>Estação!F145</f>
        <v>1.68</v>
      </c>
      <c r="G110" s="1">
        <f>Estação!G145</f>
        <v>0.99</v>
      </c>
      <c r="H110" s="1">
        <f>Estação!H145</f>
        <v>2.66</v>
      </c>
      <c r="I110" s="1">
        <f>Estação!I145</f>
        <v>2.59</v>
      </c>
      <c r="J110" s="1">
        <f>Estação!J145</f>
        <v>27</v>
      </c>
      <c r="K110" s="1">
        <f>Estação!K145</f>
        <v>7</v>
      </c>
      <c r="L110" s="1">
        <f>Estação!L145</f>
        <v>30</v>
      </c>
      <c r="M110" s="1">
        <f>Estação!M145</f>
        <v>60.1</v>
      </c>
      <c r="N110" s="1">
        <f>Estação!N145</f>
        <v>1011.2</v>
      </c>
      <c r="O110" s="1">
        <f>Estação!O145</f>
        <v>982</v>
      </c>
      <c r="P110" s="1">
        <f>Estação!P145</f>
        <v>5.22</v>
      </c>
      <c r="Q110" s="1">
        <f>Estação!Q145</f>
        <v>63.3</v>
      </c>
      <c r="R110" s="1">
        <f>Estação!R145</f>
        <v>0</v>
      </c>
    </row>
    <row r="111" spans="1:18">
      <c r="A111" s="22">
        <v>44170.541666666664</v>
      </c>
      <c r="B111" s="1">
        <f>Estação!C146</f>
        <v>25.7</v>
      </c>
      <c r="C111" s="1">
        <v>36</v>
      </c>
      <c r="D111" s="1">
        <f>Estação!D146</f>
        <v>20.6</v>
      </c>
      <c r="E111" s="1">
        <f>Estação!E146</f>
        <v>0.13</v>
      </c>
      <c r="F111" s="1">
        <f>Estação!F146</f>
        <v>1.72</v>
      </c>
      <c r="G111" s="1">
        <f>Estação!G146</f>
        <v>0.87</v>
      </c>
      <c r="H111" s="1">
        <f>Estação!H146</f>
        <v>2.59</v>
      </c>
      <c r="I111" s="1">
        <f>Estação!I146</f>
        <v>2.81</v>
      </c>
      <c r="J111" s="1">
        <f>Estação!J146</f>
        <v>21</v>
      </c>
      <c r="K111" s="1">
        <f>Estação!K146</f>
        <v>9</v>
      </c>
      <c r="L111" s="1">
        <f>Estação!L146</f>
        <v>30.3</v>
      </c>
      <c r="M111" s="1">
        <f>Estação!M146</f>
        <v>57.1</v>
      </c>
      <c r="N111" s="1">
        <f>Estação!N146</f>
        <v>1010.5</v>
      </c>
      <c r="O111" s="1">
        <f>Estação!O146</f>
        <v>565</v>
      </c>
      <c r="P111" s="1">
        <f>Estação!P146</f>
        <v>5.68</v>
      </c>
      <c r="Q111" s="1">
        <f>Estação!Q146</f>
        <v>67.180000000000007</v>
      </c>
      <c r="R111" s="1">
        <f>Estação!R146</f>
        <v>0</v>
      </c>
    </row>
    <row r="112" spans="1:18">
      <c r="A112" s="22">
        <v>44170.583333333336</v>
      </c>
      <c r="B112" s="1">
        <f>Estação!C147</f>
        <v>25.7</v>
      </c>
      <c r="C112" s="1">
        <v>36</v>
      </c>
      <c r="D112" s="1">
        <f>Estação!D147</f>
        <v>19.14</v>
      </c>
      <c r="E112" s="1">
        <f>Estação!E147</f>
        <v>0.12</v>
      </c>
      <c r="F112" s="1">
        <f>Estação!F147</f>
        <v>1.67</v>
      </c>
      <c r="G112" s="1">
        <f>Estação!G147</f>
        <v>0.73</v>
      </c>
      <c r="H112" s="1">
        <f>Estação!H147</f>
        <v>2.4</v>
      </c>
      <c r="I112" s="1">
        <f>Estação!I147</f>
        <v>2.8</v>
      </c>
      <c r="J112" s="1">
        <f>Estação!J147</f>
        <v>23</v>
      </c>
      <c r="K112" s="1">
        <f>Estação!K147</f>
        <v>5</v>
      </c>
      <c r="L112" s="1">
        <f>Estação!L147</f>
        <v>30.1</v>
      </c>
      <c r="M112" s="1">
        <f>Estação!M147</f>
        <v>57.8</v>
      </c>
      <c r="N112" s="1">
        <f>Estação!N147</f>
        <v>1009.8</v>
      </c>
      <c r="O112" s="1">
        <f>Estação!O147</f>
        <v>457</v>
      </c>
      <c r="P112" s="1">
        <f>Estação!P147</f>
        <v>5.18</v>
      </c>
      <c r="Q112" s="1">
        <f>Estação!Q147</f>
        <v>61.18</v>
      </c>
      <c r="R112" s="1">
        <f>Estação!R147</f>
        <v>0</v>
      </c>
    </row>
    <row r="113" spans="1:18">
      <c r="A113" s="22">
        <v>44170.625</v>
      </c>
      <c r="B113" s="1">
        <f>Estação!C148</f>
        <v>25.9</v>
      </c>
      <c r="C113" s="1">
        <v>36</v>
      </c>
      <c r="D113" s="1">
        <f>Estação!D148</f>
        <v>18.32</v>
      </c>
      <c r="E113" s="1">
        <f>Estação!E148</f>
        <v>0.14000000000000001</v>
      </c>
      <c r="F113" s="1">
        <f>Estação!F148</f>
        <v>1.59</v>
      </c>
      <c r="G113" s="1">
        <f>Estação!G148</f>
        <v>0.89</v>
      </c>
      <c r="H113" s="1">
        <f>Estação!H148</f>
        <v>2.4700000000000002</v>
      </c>
      <c r="I113" s="1">
        <f>Estação!I148</f>
        <v>2.8</v>
      </c>
      <c r="J113" s="1">
        <f>Estação!J148</f>
        <v>22</v>
      </c>
      <c r="K113" s="1">
        <f>Estação!K148</f>
        <v>7</v>
      </c>
      <c r="L113" s="1">
        <f>Estação!L148</f>
        <v>29.4</v>
      </c>
      <c r="M113" s="1">
        <f>Estação!M148</f>
        <v>63</v>
      </c>
      <c r="N113" s="1">
        <f>Estação!N148</f>
        <v>1009.3</v>
      </c>
      <c r="O113" s="1">
        <f>Estação!O148</f>
        <v>286</v>
      </c>
      <c r="P113" s="1">
        <f>Estação!P148</f>
        <v>4.34</v>
      </c>
      <c r="Q113" s="1">
        <f>Estação!Q148</f>
        <v>59.15</v>
      </c>
      <c r="R113" s="1">
        <f>Estação!R148</f>
        <v>0</v>
      </c>
    </row>
    <row r="114" spans="1:18">
      <c r="A114" s="22">
        <v>44170.666666666664</v>
      </c>
      <c r="B114" s="1">
        <f>Estação!C149</f>
        <v>26</v>
      </c>
      <c r="C114" s="1">
        <v>36</v>
      </c>
      <c r="D114" s="1">
        <f>Estação!D149</f>
        <v>18.07</v>
      </c>
      <c r="E114" s="1">
        <f>Estação!E149</f>
        <v>0.14000000000000001</v>
      </c>
      <c r="F114" s="1">
        <f>Estação!F149</f>
        <v>1.52</v>
      </c>
      <c r="G114" s="1">
        <f>Estação!G149</f>
        <v>1.1399999999999999</v>
      </c>
      <c r="H114" s="1">
        <f>Estação!H149</f>
        <v>2.66</v>
      </c>
      <c r="I114" s="1">
        <f>Estação!I149</f>
        <v>2.93</v>
      </c>
      <c r="J114" s="1">
        <f>Estação!J149</f>
        <v>25</v>
      </c>
      <c r="K114" s="1">
        <f>Estação!K149</f>
        <v>6</v>
      </c>
      <c r="L114" s="1">
        <f>Estação!L149</f>
        <v>29</v>
      </c>
      <c r="M114" s="1">
        <f>Estação!M149</f>
        <v>64.099999999999994</v>
      </c>
      <c r="N114" s="1">
        <f>Estação!N149</f>
        <v>1008.9</v>
      </c>
      <c r="O114" s="1">
        <f>Estação!O149</f>
        <v>213</v>
      </c>
      <c r="P114" s="1">
        <f>Estação!P149</f>
        <v>3.7</v>
      </c>
      <c r="Q114" s="1">
        <f>Estação!Q149</f>
        <v>42.76</v>
      </c>
      <c r="R114" s="1">
        <f>Estação!R149</f>
        <v>0</v>
      </c>
    </row>
    <row r="115" spans="1:18">
      <c r="A115" s="22">
        <v>44170.708333333336</v>
      </c>
      <c r="B115" s="1">
        <f>Estação!C150</f>
        <v>26.1</v>
      </c>
      <c r="C115" s="1">
        <v>36</v>
      </c>
      <c r="D115" s="1">
        <f>Estação!D150</f>
        <v>18.45</v>
      </c>
      <c r="E115" s="1">
        <f>Estação!E150</f>
        <v>0.14000000000000001</v>
      </c>
      <c r="F115" s="1">
        <f>Estação!F150</f>
        <v>1.52</v>
      </c>
      <c r="G115" s="1">
        <f>Estação!G150</f>
        <v>1.24</v>
      </c>
      <c r="H115" s="1">
        <f>Estação!H150</f>
        <v>2.76</v>
      </c>
      <c r="I115" s="1">
        <f>Estação!I150</f>
        <v>2.87</v>
      </c>
      <c r="J115" s="1">
        <f>Estação!J150</f>
        <v>25</v>
      </c>
      <c r="K115" s="1">
        <f>Estação!K150</f>
        <v>4</v>
      </c>
      <c r="L115" s="1">
        <f>Estação!L150</f>
        <v>28.4</v>
      </c>
      <c r="M115" s="1">
        <f>Estação!M150</f>
        <v>66.8</v>
      </c>
      <c r="N115" s="1">
        <f>Estação!N150</f>
        <v>1008.8</v>
      </c>
      <c r="O115" s="1">
        <f>Estação!O150</f>
        <v>96</v>
      </c>
      <c r="P115" s="1">
        <f>Estação!P150</f>
        <v>3.39</v>
      </c>
      <c r="Q115" s="1">
        <f>Estação!Q150</f>
        <v>45.01</v>
      </c>
      <c r="R115" s="1">
        <f>Estação!R150</f>
        <v>0</v>
      </c>
    </row>
    <row r="116" spans="1:18">
      <c r="A116" s="22">
        <v>44170.75</v>
      </c>
      <c r="B116" s="1">
        <f>Estação!C151</f>
        <v>26.1</v>
      </c>
      <c r="C116" s="1">
        <v>36</v>
      </c>
      <c r="D116" s="1">
        <f>Estação!D151</f>
        <v>16.61</v>
      </c>
      <c r="E116" s="1">
        <f>Estação!E151</f>
        <v>0.15</v>
      </c>
      <c r="F116" s="1">
        <f>Estação!F151</f>
        <v>1.23</v>
      </c>
      <c r="G116" s="1">
        <f>Estação!G151</f>
        <v>1.46</v>
      </c>
      <c r="H116" s="1">
        <f>Estação!H151</f>
        <v>2.69</v>
      </c>
      <c r="I116" s="1">
        <f>Estação!I151</f>
        <v>2.86</v>
      </c>
      <c r="J116" s="1">
        <f>Estação!J151</f>
        <v>25</v>
      </c>
      <c r="K116" s="1">
        <f>Estação!K151</f>
        <v>6</v>
      </c>
      <c r="L116" s="1">
        <f>Estação!L151</f>
        <v>27.8</v>
      </c>
      <c r="M116" s="1">
        <f>Estação!M151</f>
        <v>70.400000000000006</v>
      </c>
      <c r="N116" s="1">
        <f>Estação!N151</f>
        <v>1008.9</v>
      </c>
      <c r="O116" s="1">
        <f>Estação!O151</f>
        <v>15</v>
      </c>
      <c r="P116" s="1">
        <f>Estação!P151</f>
        <v>3.32</v>
      </c>
      <c r="Q116" s="1">
        <f>Estação!Q151</f>
        <v>45.18</v>
      </c>
      <c r="R116" s="1">
        <f>Estação!R151</f>
        <v>0</v>
      </c>
    </row>
    <row r="117" spans="1:18">
      <c r="A117" s="22">
        <v>44170.791666666664</v>
      </c>
      <c r="B117" s="1">
        <f>Estação!C152</f>
        <v>26.4</v>
      </c>
      <c r="C117" s="1">
        <v>36</v>
      </c>
      <c r="D117" s="1">
        <f>Estação!D152</f>
        <v>14.76</v>
      </c>
      <c r="E117" s="1">
        <f>Estação!E152</f>
        <v>0.16</v>
      </c>
      <c r="F117" s="1">
        <f>Estação!F152</f>
        <v>1.26</v>
      </c>
      <c r="G117" s="1">
        <f>Estação!G152</f>
        <v>1.8</v>
      </c>
      <c r="H117" s="1">
        <f>Estação!H152</f>
        <v>3.06</v>
      </c>
      <c r="I117" s="1">
        <f>Estação!I152</f>
        <v>3.04</v>
      </c>
      <c r="J117" s="1">
        <f>Estação!J152</f>
        <v>24</v>
      </c>
      <c r="K117" s="1">
        <f>Estação!K152</f>
        <v>5</v>
      </c>
      <c r="L117" s="1">
        <f>Estação!L152</f>
        <v>27.4</v>
      </c>
      <c r="M117" s="1">
        <f>Estação!M152</f>
        <v>72.5</v>
      </c>
      <c r="N117" s="1">
        <f>Estação!N152</f>
        <v>1009.6</v>
      </c>
      <c r="O117" s="1">
        <f>Estação!O152</f>
        <v>2</v>
      </c>
      <c r="P117" s="1">
        <f>Estação!P152</f>
        <v>2.59</v>
      </c>
      <c r="Q117" s="1">
        <f>Estação!Q152</f>
        <v>40.44</v>
      </c>
      <c r="R117" s="1">
        <f>Estação!R152</f>
        <v>0</v>
      </c>
    </row>
    <row r="118" spans="1:18">
      <c r="A118" s="22">
        <v>44170.833333333336</v>
      </c>
      <c r="B118" s="1">
        <f>Estação!C153</f>
        <v>26.4</v>
      </c>
      <c r="C118" s="1">
        <v>36</v>
      </c>
      <c r="D118" s="1">
        <f>Estação!D153</f>
        <v>16.03</v>
      </c>
      <c r="E118" s="1">
        <f>Estação!E153</f>
        <v>0.15</v>
      </c>
      <c r="F118" s="1">
        <f>Estação!F153</f>
        <v>1.32</v>
      </c>
      <c r="G118" s="1">
        <f>Estação!G153</f>
        <v>1.76</v>
      </c>
      <c r="H118" s="1">
        <f>Estação!H153</f>
        <v>3.08</v>
      </c>
      <c r="I118" s="1">
        <f>Estação!I153</f>
        <v>2.87</v>
      </c>
      <c r="J118" s="1">
        <f>Estação!J153</f>
        <v>31</v>
      </c>
      <c r="K118" s="1">
        <f>Estação!K153</f>
        <v>6</v>
      </c>
      <c r="L118" s="1">
        <f>Estação!L153</f>
        <v>27.3</v>
      </c>
      <c r="M118" s="1">
        <f>Estação!M153</f>
        <v>72.5</v>
      </c>
      <c r="N118" s="1">
        <f>Estação!N153</f>
        <v>1010.3</v>
      </c>
      <c r="O118" s="1">
        <f>Estação!O153</f>
        <v>2</v>
      </c>
      <c r="P118" s="1">
        <f>Estação!P153</f>
        <v>3.16</v>
      </c>
      <c r="Q118" s="1">
        <f>Estação!Q153</f>
        <v>43.93</v>
      </c>
      <c r="R118" s="1">
        <f>Estação!R153</f>
        <v>0</v>
      </c>
    </row>
    <row r="119" spans="1:18">
      <c r="A119" s="22">
        <v>44170.875</v>
      </c>
      <c r="B119" s="1">
        <f>Estação!C154</f>
        <v>26.5</v>
      </c>
      <c r="C119" s="1">
        <v>36</v>
      </c>
      <c r="D119" s="1">
        <f>Estação!D154</f>
        <v>17.53</v>
      </c>
      <c r="E119" s="1">
        <f>Estação!E154</f>
        <v>0.15</v>
      </c>
      <c r="F119" s="1">
        <f>Estação!F154</f>
        <v>1.19</v>
      </c>
      <c r="G119" s="1">
        <f>Estação!G154</f>
        <v>1.34</v>
      </c>
      <c r="H119" s="1">
        <f>Estação!H154</f>
        <v>2.5299999999999998</v>
      </c>
      <c r="I119" s="1">
        <f>Estação!I154</f>
        <v>3.55</v>
      </c>
      <c r="J119" s="1">
        <f>Estação!J154</f>
        <v>30</v>
      </c>
      <c r="K119" s="1">
        <f>Estação!K154</f>
        <v>7</v>
      </c>
      <c r="L119" s="1">
        <f>Estação!L154</f>
        <v>27.2</v>
      </c>
      <c r="M119" s="1">
        <f>Estação!M154</f>
        <v>74.5</v>
      </c>
      <c r="N119" s="1">
        <f>Estação!N154</f>
        <v>1010.8</v>
      </c>
      <c r="O119" s="1">
        <f>Estação!O154</f>
        <v>2</v>
      </c>
      <c r="P119" s="1">
        <f>Estação!P154</f>
        <v>2.97</v>
      </c>
      <c r="Q119" s="1">
        <f>Estação!Q154</f>
        <v>44.53</v>
      </c>
      <c r="R119" s="1">
        <f>Estação!R154</f>
        <v>0</v>
      </c>
    </row>
    <row r="120" spans="1:18">
      <c r="A120" s="22">
        <v>44170.916666666664</v>
      </c>
      <c r="B120" s="1">
        <f>Estação!C155</f>
        <v>26.5</v>
      </c>
      <c r="C120" s="1">
        <v>36</v>
      </c>
      <c r="D120" s="1">
        <f>Estação!D155</f>
        <v>17.989999999999998</v>
      </c>
      <c r="E120" s="1">
        <f>Estação!E155</f>
        <v>0.14000000000000001</v>
      </c>
      <c r="F120" s="1">
        <f>Estação!F155</f>
        <v>1.18</v>
      </c>
      <c r="G120" s="1">
        <f>Estação!G155</f>
        <v>1.25</v>
      </c>
      <c r="H120" s="1">
        <f>Estação!H155</f>
        <v>2.4300000000000002</v>
      </c>
      <c r="I120" s="1">
        <f>Estação!I155</f>
        <v>4.0999999999999996</v>
      </c>
      <c r="J120" s="1">
        <f>Estação!J155</f>
        <v>30</v>
      </c>
      <c r="K120" s="1">
        <f>Estação!K155</f>
        <v>5</v>
      </c>
      <c r="L120" s="1">
        <f>Estação!L155</f>
        <v>27.2</v>
      </c>
      <c r="M120" s="1">
        <f>Estação!M155</f>
        <v>73.099999999999994</v>
      </c>
      <c r="N120" s="1">
        <f>Estação!N155</f>
        <v>1011.2</v>
      </c>
      <c r="O120" s="1">
        <f>Estação!O155</f>
        <v>3</v>
      </c>
      <c r="P120" s="1">
        <f>Estação!P155</f>
        <v>2.83</v>
      </c>
      <c r="Q120" s="1">
        <f>Estação!Q155</f>
        <v>44.58</v>
      </c>
      <c r="R120" s="1">
        <f>Estação!R155</f>
        <v>0</v>
      </c>
    </row>
    <row r="121" spans="1:18">
      <c r="A121" s="22">
        <v>44170.958333333336</v>
      </c>
      <c r="B121" s="1">
        <f>Estação!C156</f>
        <v>26.5</v>
      </c>
      <c r="C121" s="1">
        <v>36</v>
      </c>
      <c r="D121" s="1">
        <f>Estação!D156</f>
        <v>17.96</v>
      </c>
      <c r="E121" s="1">
        <f>Estação!E156</f>
        <v>0.15</v>
      </c>
      <c r="F121" s="1">
        <f>Estação!F156</f>
        <v>1.22</v>
      </c>
      <c r="G121" s="1">
        <f>Estação!G156</f>
        <v>1.64</v>
      </c>
      <c r="H121" s="1">
        <f>Estação!H156</f>
        <v>2.86</v>
      </c>
      <c r="I121" s="1">
        <f>Estação!I156</f>
        <v>3.13</v>
      </c>
      <c r="J121" s="1">
        <f>Estação!J156</f>
        <v>29</v>
      </c>
      <c r="K121" s="1">
        <f>Estação!K156</f>
        <v>8</v>
      </c>
      <c r="L121" s="1">
        <f>Estação!L156</f>
        <v>27.1</v>
      </c>
      <c r="M121" s="1">
        <f>Estação!M156</f>
        <v>73.900000000000006</v>
      </c>
      <c r="N121" s="1">
        <f>Estação!N156</f>
        <v>1011.2</v>
      </c>
      <c r="O121" s="1">
        <f>Estação!O156</f>
        <v>3</v>
      </c>
      <c r="P121" s="1">
        <f>Estação!P156</f>
        <v>3.01</v>
      </c>
      <c r="Q121" s="1">
        <f>Estação!Q156</f>
        <v>49.17</v>
      </c>
      <c r="R121" s="1">
        <f>Estação!R156</f>
        <v>0</v>
      </c>
    </row>
    <row r="122" spans="1:18">
      <c r="A122" s="22">
        <v>44171</v>
      </c>
      <c r="B122" s="1">
        <f>Estação!C165</f>
        <v>26.6</v>
      </c>
      <c r="C122" s="1">
        <v>36</v>
      </c>
      <c r="D122" s="1">
        <f>Estação!D165</f>
        <v>19.09</v>
      </c>
      <c r="E122" s="1">
        <f>Estação!E165</f>
        <v>0.16</v>
      </c>
      <c r="F122" s="1">
        <f>Estação!F165</f>
        <v>1.1299999999999999</v>
      </c>
      <c r="G122" s="1">
        <f>Estação!G165</f>
        <v>1.45</v>
      </c>
      <c r="H122" s="1">
        <f>Estação!H165</f>
        <v>2.58</v>
      </c>
      <c r="I122" s="1">
        <f>Estação!I165</f>
        <v>3.54</v>
      </c>
      <c r="J122" s="1">
        <f>Estação!J165</f>
        <v>33</v>
      </c>
      <c r="K122" s="1">
        <f>Estação!K165</f>
        <v>7</v>
      </c>
      <c r="L122" s="1">
        <f>Estação!L165</f>
        <v>27.1</v>
      </c>
      <c r="M122" s="1">
        <f>Estação!M165</f>
        <v>74.2</v>
      </c>
      <c r="N122" s="1">
        <f>Estação!N165</f>
        <v>1011</v>
      </c>
      <c r="O122" s="1">
        <f>Estação!O165</f>
        <v>3</v>
      </c>
      <c r="P122" s="1">
        <f>Estação!P165</f>
        <v>2.69</v>
      </c>
      <c r="Q122" s="1">
        <f>Estação!Q165</f>
        <v>56.48</v>
      </c>
      <c r="R122" s="1">
        <f>Estação!R165</f>
        <v>0</v>
      </c>
    </row>
    <row r="123" spans="1:18">
      <c r="A123" s="22">
        <v>44171.041666666664</v>
      </c>
      <c r="B123" s="1">
        <f>Estação!C166</f>
        <v>26.5</v>
      </c>
      <c r="C123" s="1">
        <v>36</v>
      </c>
      <c r="D123" s="1">
        <f>Estação!D166</f>
        <v>20.62</v>
      </c>
      <c r="E123" s="1">
        <f>Estação!E166</f>
        <v>0.18</v>
      </c>
      <c r="F123" s="1">
        <f>Estação!F166</f>
        <v>1.02</v>
      </c>
      <c r="G123" s="1">
        <f>Estação!G166</f>
        <v>0.86</v>
      </c>
      <c r="H123" s="1">
        <f>Estação!H166</f>
        <v>1.87</v>
      </c>
      <c r="I123" s="1">
        <f>Estação!I166</f>
        <v>3.38</v>
      </c>
      <c r="J123" s="1">
        <f>Estação!J166</f>
        <v>34</v>
      </c>
      <c r="K123" s="1">
        <f>Estação!K166</f>
        <v>5</v>
      </c>
      <c r="L123" s="1">
        <f>Estação!L166</f>
        <v>27</v>
      </c>
      <c r="M123" s="1">
        <f>Estação!M166</f>
        <v>73.7</v>
      </c>
      <c r="N123" s="1">
        <f>Estação!N166</f>
        <v>1010.6</v>
      </c>
      <c r="O123" s="1">
        <f>Estação!O166</f>
        <v>3</v>
      </c>
      <c r="P123" s="1">
        <f>Estação!P166</f>
        <v>2.68</v>
      </c>
      <c r="Q123" s="1">
        <f>Estação!Q166</f>
        <v>62.97</v>
      </c>
      <c r="R123" s="1">
        <f>Estação!R166</f>
        <v>0</v>
      </c>
    </row>
    <row r="124" spans="1:18">
      <c r="A124" s="22">
        <v>44171.083333333336</v>
      </c>
      <c r="B124" s="1">
        <f>Estação!C167</f>
        <v>26.7</v>
      </c>
      <c r="C124" s="1">
        <v>36</v>
      </c>
      <c r="D124" s="1">
        <f>Estação!D167</f>
        <v>19.75</v>
      </c>
      <c r="E124" s="1">
        <f>Estação!E167</f>
        <v>0.18</v>
      </c>
      <c r="F124" s="1">
        <f>Estação!F167</f>
        <v>1.1100000000000001</v>
      </c>
      <c r="G124" s="1">
        <f>Estação!G167</f>
        <v>0.94</v>
      </c>
      <c r="H124" s="1">
        <f>Estação!H167</f>
        <v>2.0499999999999998</v>
      </c>
      <c r="I124" s="1">
        <f>Estação!I167</f>
        <v>3.91</v>
      </c>
      <c r="J124" s="1">
        <f>Estação!J167</f>
        <v>27</v>
      </c>
      <c r="K124" s="1">
        <f>Estação!K167</f>
        <v>7</v>
      </c>
      <c r="L124" s="1">
        <f>Estação!L167</f>
        <v>26.9</v>
      </c>
      <c r="M124" s="1">
        <f>Estação!M167</f>
        <v>74.400000000000006</v>
      </c>
      <c r="N124" s="1">
        <f>Estação!N167</f>
        <v>1010</v>
      </c>
      <c r="O124" s="1">
        <f>Estação!O167</f>
        <v>3</v>
      </c>
      <c r="P124" s="1">
        <f>Estação!P167</f>
        <v>2.5</v>
      </c>
      <c r="Q124" s="1">
        <f>Estação!Q167</f>
        <v>63.45</v>
      </c>
      <c r="R124" s="1">
        <f>Estação!R167</f>
        <v>0</v>
      </c>
    </row>
    <row r="125" spans="1:18">
      <c r="A125" s="22">
        <v>44171.125</v>
      </c>
      <c r="B125" s="1">
        <f>Estação!C168</f>
        <v>26.6</v>
      </c>
      <c r="C125" s="1">
        <v>36</v>
      </c>
      <c r="D125" s="1">
        <f>Estação!D168</f>
        <v>20.41</v>
      </c>
      <c r="E125" s="1">
        <f>Estação!E168</f>
        <v>0.18</v>
      </c>
      <c r="F125" s="1">
        <f>Estação!F168</f>
        <v>1.34</v>
      </c>
      <c r="G125" s="1">
        <f>Estação!G168</f>
        <v>0.39</v>
      </c>
      <c r="H125" s="1">
        <f>Estação!H168</f>
        <v>1.73</v>
      </c>
      <c r="I125" s="1">
        <f>Estação!I168</f>
        <v>4.22</v>
      </c>
      <c r="J125" s="1">
        <f>Estação!J168</f>
        <v>24</v>
      </c>
      <c r="K125" s="1">
        <f>Estação!K168</f>
        <v>12</v>
      </c>
      <c r="L125" s="1">
        <f>Estação!L168</f>
        <v>26.8</v>
      </c>
      <c r="M125" s="1">
        <f>Estação!M168</f>
        <v>74.099999999999994</v>
      </c>
      <c r="N125" s="1">
        <f>Estação!N168</f>
        <v>1009.6</v>
      </c>
      <c r="O125" s="1">
        <f>Estação!O168</f>
        <v>3</v>
      </c>
      <c r="P125" s="1">
        <f>Estação!P168</f>
        <v>2.42</v>
      </c>
      <c r="Q125" s="1">
        <f>Estação!Q168</f>
        <v>68.569999999999993</v>
      </c>
      <c r="R125" s="1">
        <f>Estação!R168</f>
        <v>0</v>
      </c>
    </row>
    <row r="126" spans="1:18">
      <c r="A126" s="22">
        <v>44171.166666666664</v>
      </c>
      <c r="B126" s="1">
        <f>Estação!C169</f>
        <v>26.6</v>
      </c>
      <c r="C126" s="1">
        <v>36</v>
      </c>
      <c r="D126" s="1">
        <f>Estação!D169</f>
        <v>19.89</v>
      </c>
      <c r="E126" s="1">
        <f>Estação!E169</f>
        <v>0.17</v>
      </c>
      <c r="F126" s="1">
        <f>Estação!F169</f>
        <v>1.1299999999999999</v>
      </c>
      <c r="G126" s="1">
        <f>Estação!G169</f>
        <v>0.43</v>
      </c>
      <c r="H126" s="1">
        <f>Estação!H169</f>
        <v>1.55</v>
      </c>
      <c r="I126" s="1">
        <f>Estação!I169</f>
        <v>3.68</v>
      </c>
      <c r="J126" s="1">
        <f>Estação!J169</f>
        <v>29</v>
      </c>
      <c r="K126" s="1">
        <f>Estação!K169</f>
        <v>11</v>
      </c>
      <c r="L126" s="1">
        <f>Estação!L169</f>
        <v>26.8</v>
      </c>
      <c r="M126" s="1">
        <f>Estação!M169</f>
        <v>74</v>
      </c>
      <c r="N126" s="1">
        <f>Estação!N169</f>
        <v>1009.7</v>
      </c>
      <c r="O126" s="1">
        <f>Estação!O169</f>
        <v>3</v>
      </c>
      <c r="P126" s="1">
        <f>Estação!P169</f>
        <v>2.27</v>
      </c>
      <c r="Q126" s="1">
        <f>Estação!Q169</f>
        <v>63.97</v>
      </c>
      <c r="R126" s="1">
        <f>Estação!R169</f>
        <v>0</v>
      </c>
    </row>
    <row r="127" spans="1:18">
      <c r="A127" s="22">
        <v>44171.208333333336</v>
      </c>
      <c r="B127" s="1">
        <f>Estação!C170</f>
        <v>26.6</v>
      </c>
      <c r="C127" s="1">
        <v>36</v>
      </c>
      <c r="D127" s="1">
        <f>Estação!D170</f>
        <v>19.34</v>
      </c>
      <c r="E127" s="1">
        <f>Estação!E170</f>
        <v>0.18</v>
      </c>
      <c r="F127" s="1">
        <f>Estação!F170</f>
        <v>1.06</v>
      </c>
      <c r="G127" s="1">
        <f>Estação!G170</f>
        <v>1.05</v>
      </c>
      <c r="H127" s="1">
        <f>Estação!H170</f>
        <v>2.12</v>
      </c>
      <c r="I127" s="1">
        <f>Estação!I170</f>
        <v>3.21</v>
      </c>
      <c r="J127" s="1">
        <f>Estação!J170</f>
        <v>22</v>
      </c>
      <c r="K127" s="1">
        <f>Estação!K170</f>
        <v>12</v>
      </c>
      <c r="L127" s="1">
        <f>Estação!L170</f>
        <v>26.7</v>
      </c>
      <c r="M127" s="1">
        <f>Estação!M170</f>
        <v>74.900000000000006</v>
      </c>
      <c r="N127" s="1">
        <f>Estação!N170</f>
        <v>1010</v>
      </c>
      <c r="O127" s="1">
        <f>Estação!O170</f>
        <v>2</v>
      </c>
      <c r="P127" s="1">
        <f>Estação!P170</f>
        <v>2.12</v>
      </c>
      <c r="Q127" s="1">
        <f>Estação!Q170</f>
        <v>73.5</v>
      </c>
      <c r="R127" s="1">
        <f>Estação!R170</f>
        <v>0</v>
      </c>
    </row>
    <row r="128" spans="1:18">
      <c r="A128" s="22">
        <v>44171.25</v>
      </c>
      <c r="B128" s="1">
        <f>Estação!C171</f>
        <v>26.6</v>
      </c>
      <c r="C128" s="1">
        <v>36</v>
      </c>
      <c r="D128" s="1">
        <f>Estação!D171</f>
        <v>19.91</v>
      </c>
      <c r="E128" s="1">
        <f>Estação!E171</f>
        <v>0.19</v>
      </c>
      <c r="F128" s="1">
        <f>Estação!F171</f>
        <v>1.1299999999999999</v>
      </c>
      <c r="G128" s="1">
        <f>Estação!G171</f>
        <v>1.01</v>
      </c>
      <c r="H128" s="1">
        <f>Estação!H171</f>
        <v>2.14</v>
      </c>
      <c r="I128" s="1">
        <f>Estação!I171</f>
        <v>3.58</v>
      </c>
      <c r="J128" s="1">
        <f>Estação!J171</f>
        <v>25</v>
      </c>
      <c r="K128" s="1">
        <f>Estação!K171</f>
        <v>7</v>
      </c>
      <c r="L128" s="1">
        <f>Estação!L171</f>
        <v>26.7</v>
      </c>
      <c r="M128" s="1">
        <f>Estação!M171</f>
        <v>74.099999999999994</v>
      </c>
      <c r="N128" s="1">
        <f>Estação!N171</f>
        <v>1010.6</v>
      </c>
      <c r="O128" s="1">
        <f>Estação!O171</f>
        <v>17</v>
      </c>
      <c r="P128" s="1">
        <f>Estação!P171</f>
        <v>1.99</v>
      </c>
      <c r="Q128" s="1">
        <f>Estação!Q171</f>
        <v>72.08</v>
      </c>
      <c r="R128" s="1">
        <f>Estação!R171</f>
        <v>0</v>
      </c>
    </row>
    <row r="129" spans="1:18">
      <c r="A129" s="22">
        <v>44171.291666666664</v>
      </c>
      <c r="B129" s="1">
        <f>Estação!C172</f>
        <v>26.3</v>
      </c>
      <c r="C129" s="1">
        <v>36</v>
      </c>
      <c r="D129" s="1">
        <f>Estação!D172</f>
        <v>19.89</v>
      </c>
      <c r="E129" s="1">
        <f>Estação!E172</f>
        <v>0.2</v>
      </c>
      <c r="F129" s="1">
        <f>Estação!F172</f>
        <v>1.27</v>
      </c>
      <c r="G129" s="1">
        <f>Estação!G172</f>
        <v>1.04</v>
      </c>
      <c r="H129" s="1">
        <f>Estação!H172</f>
        <v>2.3199999999999998</v>
      </c>
      <c r="I129" s="1">
        <f>Estação!I172</f>
        <v>4.16</v>
      </c>
      <c r="J129" s="1">
        <f>Estação!J172</f>
        <v>16</v>
      </c>
      <c r="K129" s="1">
        <f>Estação!K172</f>
        <v>5</v>
      </c>
      <c r="L129" s="1">
        <f>Estação!L172</f>
        <v>27.3</v>
      </c>
      <c r="M129" s="1">
        <f>Estação!M172</f>
        <v>72.099999999999994</v>
      </c>
      <c r="N129" s="1">
        <f>Estação!N172</f>
        <v>1011.2</v>
      </c>
      <c r="O129" s="1">
        <f>Estação!O172</f>
        <v>93</v>
      </c>
      <c r="P129" s="1">
        <f>Estação!P172</f>
        <v>2.84</v>
      </c>
      <c r="Q129" s="1">
        <f>Estação!Q172</f>
        <v>65.92</v>
      </c>
      <c r="R129" s="1">
        <f>Estação!R172</f>
        <v>0</v>
      </c>
    </row>
    <row r="130" spans="1:18">
      <c r="A130" s="22">
        <v>44171.333333333336</v>
      </c>
      <c r="B130" s="1">
        <f>Estação!C173</f>
        <v>25.9</v>
      </c>
      <c r="C130" s="1">
        <v>36</v>
      </c>
      <c r="D130" s="1">
        <f>Estação!D173</f>
        <v>20.03</v>
      </c>
      <c r="E130" s="1">
        <f>Estação!E173</f>
        <v>0.2</v>
      </c>
      <c r="F130" s="1">
        <f>Estação!F173</f>
        <v>1.27</v>
      </c>
      <c r="G130" s="1">
        <f>Estação!G173</f>
        <v>0.56999999999999995</v>
      </c>
      <c r="H130" s="1">
        <f>Estação!H173</f>
        <v>1.84</v>
      </c>
      <c r="I130" s="1">
        <f>Estação!I173</f>
        <v>2.0299999999999998</v>
      </c>
      <c r="J130" s="1">
        <f>Estação!J173</f>
        <v>22</v>
      </c>
      <c r="K130" s="1">
        <f>Estação!K173</f>
        <v>9</v>
      </c>
      <c r="L130" s="1">
        <f>Estação!L173</f>
        <v>28</v>
      </c>
      <c r="M130" s="1">
        <f>Estação!M173</f>
        <v>68.400000000000006</v>
      </c>
      <c r="N130" s="1">
        <f>Estação!N173</f>
        <v>1011.7</v>
      </c>
      <c r="O130" s="1">
        <f>Estação!O173</f>
        <v>322</v>
      </c>
      <c r="P130" s="1">
        <f>Estação!P173</f>
        <v>4.1100000000000003</v>
      </c>
      <c r="Q130" s="1">
        <f>Estação!Q173</f>
        <v>59.2</v>
      </c>
      <c r="R130" s="1">
        <f>Estação!R173</f>
        <v>0</v>
      </c>
    </row>
    <row r="131" spans="1:18">
      <c r="A131" s="22">
        <v>44171.375</v>
      </c>
      <c r="B131" s="1">
        <f>Estação!C174</f>
        <v>25.9</v>
      </c>
      <c r="C131" s="1">
        <v>36</v>
      </c>
      <c r="D131" s="1">
        <f>Estação!D174</f>
        <v>19.670000000000002</v>
      </c>
      <c r="E131" s="1">
        <f>Estação!E174</f>
        <v>0.21</v>
      </c>
      <c r="F131" s="1">
        <f>Estação!F174</f>
        <v>1.36</v>
      </c>
      <c r="G131" s="1">
        <f>Estação!G174</f>
        <v>0.48</v>
      </c>
      <c r="H131" s="1">
        <f>Estação!H174</f>
        <v>1.85</v>
      </c>
      <c r="I131" s="1">
        <f>Estação!I174</f>
        <v>2.12</v>
      </c>
      <c r="J131" s="1">
        <f>Estação!J174</f>
        <v>22</v>
      </c>
      <c r="K131" s="1">
        <f>Estação!K174</f>
        <v>9</v>
      </c>
      <c r="L131" s="1">
        <f>Estação!L174</f>
        <v>27.8</v>
      </c>
      <c r="M131" s="1">
        <f>Estação!M174</f>
        <v>70.2</v>
      </c>
      <c r="N131" s="1">
        <f>Estação!N174</f>
        <v>1012.2</v>
      </c>
      <c r="O131" s="1">
        <f>Estação!O174</f>
        <v>439</v>
      </c>
      <c r="P131" s="1">
        <f>Estação!P174</f>
        <v>4.21</v>
      </c>
      <c r="Q131" s="1">
        <f>Estação!Q174</f>
        <v>66.13</v>
      </c>
      <c r="R131" s="1">
        <f>Estação!R174</f>
        <v>1.6</v>
      </c>
    </row>
    <row r="132" spans="1:18">
      <c r="A132" s="22">
        <v>44171.416666666664</v>
      </c>
      <c r="B132" s="1">
        <f>Estação!C175</f>
        <v>25.9</v>
      </c>
      <c r="C132" s="1">
        <v>36</v>
      </c>
      <c r="D132" s="1">
        <f>Estação!D175</f>
        <v>21.57</v>
      </c>
      <c r="E132" s="1">
        <f>Estação!E175</f>
        <v>0.2</v>
      </c>
      <c r="F132" s="1">
        <f>Estação!F175</f>
        <v>1.4</v>
      </c>
      <c r="G132" s="1">
        <f>Estação!G175</f>
        <v>0.67</v>
      </c>
      <c r="H132" s="1">
        <f>Estação!H175</f>
        <v>2.08</v>
      </c>
      <c r="I132" s="1">
        <f>Estação!I175</f>
        <v>2.4</v>
      </c>
      <c r="J132" s="1">
        <f>Estação!J175</f>
        <v>22</v>
      </c>
      <c r="K132" s="1">
        <f>Estação!K175</f>
        <v>6</v>
      </c>
      <c r="L132" s="1">
        <f>Estação!L175</f>
        <v>28.2</v>
      </c>
      <c r="M132" s="1">
        <f>Estação!M175</f>
        <v>66.2</v>
      </c>
      <c r="N132" s="1">
        <f>Estação!N175</f>
        <v>1012.2</v>
      </c>
      <c r="O132" s="1">
        <f>Estação!O175</f>
        <v>490</v>
      </c>
      <c r="P132" s="1">
        <f>Estação!P175</f>
        <v>4.66</v>
      </c>
      <c r="Q132" s="1">
        <f>Estação!Q175</f>
        <v>64.45</v>
      </c>
      <c r="R132" s="1">
        <f>Estação!R175</f>
        <v>0</v>
      </c>
    </row>
    <row r="133" spans="1:18">
      <c r="A133" s="22">
        <v>44171.458333333336</v>
      </c>
      <c r="B133" s="1">
        <f>Estação!C176</f>
        <v>25.9</v>
      </c>
      <c r="C133" s="1">
        <v>36</v>
      </c>
      <c r="D133" s="1">
        <f>Estação!D176</f>
        <v>21.08</v>
      </c>
      <c r="E133" s="1">
        <f>Estação!E176</f>
        <v>0.2</v>
      </c>
      <c r="F133" s="1">
        <f>Estação!F176</f>
        <v>1.51</v>
      </c>
      <c r="G133" s="1">
        <f>Estação!G176</f>
        <v>0.68</v>
      </c>
      <c r="H133" s="1">
        <f>Estação!H176</f>
        <v>2.19</v>
      </c>
      <c r="I133" s="1">
        <f>Estação!I176</f>
        <v>2.2799999999999998</v>
      </c>
      <c r="J133" s="1">
        <f>Estação!J176</f>
        <v>18</v>
      </c>
      <c r="K133" s="1">
        <f>Estação!K176</f>
        <v>7</v>
      </c>
      <c r="L133" s="1">
        <f>Estação!L176</f>
        <v>29</v>
      </c>
      <c r="M133" s="1">
        <f>Estação!M176</f>
        <v>62.1</v>
      </c>
      <c r="N133" s="1">
        <f>Estação!N176</f>
        <v>1011.9</v>
      </c>
      <c r="O133" s="1">
        <f>Estação!O176</f>
        <v>603</v>
      </c>
      <c r="P133" s="1">
        <f>Estação!P176</f>
        <v>4.3600000000000003</v>
      </c>
      <c r="Q133" s="1">
        <f>Estação!Q176</f>
        <v>72.17</v>
      </c>
      <c r="R133" s="1">
        <f>Estação!R176</f>
        <v>0</v>
      </c>
    </row>
    <row r="134" spans="1:18">
      <c r="A134" s="22">
        <v>44171.5</v>
      </c>
      <c r="B134" s="1">
        <f>Estação!C177</f>
        <v>26</v>
      </c>
      <c r="C134" s="1">
        <v>36</v>
      </c>
      <c r="D134" s="1">
        <f>Estação!D177</f>
        <v>20.57</v>
      </c>
      <c r="E134" s="1">
        <f>Estação!E177</f>
        <v>0.2</v>
      </c>
      <c r="F134" s="1">
        <f>Estação!F177</f>
        <v>1.5</v>
      </c>
      <c r="G134" s="1">
        <f>Estação!G177</f>
        <v>0.77</v>
      </c>
      <c r="H134" s="1">
        <f>Estação!H177</f>
        <v>2.27</v>
      </c>
      <c r="I134" s="1">
        <f>Estação!I177</f>
        <v>2.4700000000000002</v>
      </c>
      <c r="J134" s="1">
        <f>Estação!J177</f>
        <v>31</v>
      </c>
      <c r="K134" s="1">
        <f>Estação!K177</f>
        <v>12</v>
      </c>
      <c r="L134" s="1">
        <f>Estação!L177</f>
        <v>28.9</v>
      </c>
      <c r="M134" s="1">
        <f>Estação!M177</f>
        <v>64.900000000000006</v>
      </c>
      <c r="N134" s="1">
        <f>Estação!N177</f>
        <v>1011.4</v>
      </c>
      <c r="O134" s="1">
        <f>Estação!O177</f>
        <v>512</v>
      </c>
      <c r="P134" s="1">
        <f>Estação!P177</f>
        <v>4.37</v>
      </c>
      <c r="Q134" s="1">
        <f>Estação!Q177</f>
        <v>65.849999999999994</v>
      </c>
      <c r="R134" s="1">
        <f>Estação!R177</f>
        <v>0.8</v>
      </c>
    </row>
    <row r="135" spans="1:18">
      <c r="A135" s="22">
        <v>44171.541666666664</v>
      </c>
      <c r="B135" s="1">
        <f>Estação!C178</f>
        <v>26</v>
      </c>
      <c r="C135" s="1">
        <v>36</v>
      </c>
      <c r="D135" s="1">
        <f>Estação!D178</f>
        <v>21.47</v>
      </c>
      <c r="E135" s="1">
        <f>Estação!E178</f>
        <v>0.22</v>
      </c>
      <c r="F135" s="1">
        <f>Estação!F178</f>
        <v>1.44</v>
      </c>
      <c r="G135" s="1">
        <f>Estação!G178</f>
        <v>0.76</v>
      </c>
      <c r="H135" s="1">
        <f>Estação!H178</f>
        <v>2.2000000000000002</v>
      </c>
      <c r="I135" s="1">
        <f>Estação!I178</f>
        <v>2.31</v>
      </c>
      <c r="J135" s="1">
        <f>Estação!J178</f>
        <v>23</v>
      </c>
      <c r="K135" s="1">
        <f>Estação!K178</f>
        <v>10</v>
      </c>
      <c r="L135" s="1">
        <f>Estação!L178</f>
        <v>28.8</v>
      </c>
      <c r="M135" s="1">
        <f>Estação!M178</f>
        <v>66.7</v>
      </c>
      <c r="N135" s="1">
        <f>Estação!N178</f>
        <v>1010.9</v>
      </c>
      <c r="O135" s="1">
        <f>Estação!O178</f>
        <v>608</v>
      </c>
      <c r="P135" s="1">
        <f>Estação!P178</f>
        <v>4.26</v>
      </c>
      <c r="Q135" s="1">
        <f>Estação!Q178</f>
        <v>62.07</v>
      </c>
      <c r="R135" s="1">
        <f>Estação!R178</f>
        <v>0.2</v>
      </c>
    </row>
    <row r="136" spans="1:18">
      <c r="A136" s="22">
        <v>44171.583333333336</v>
      </c>
      <c r="B136" s="1">
        <f>Estação!C179</f>
        <v>26</v>
      </c>
      <c r="C136" s="1">
        <v>36</v>
      </c>
      <c r="D136" s="1">
        <f>Estação!D179</f>
        <v>21.41</v>
      </c>
      <c r="E136" s="1">
        <f>Estação!E179</f>
        <v>0.2</v>
      </c>
      <c r="F136" s="1">
        <f>Estação!F179</f>
        <v>1.31</v>
      </c>
      <c r="G136" s="1">
        <f>Estação!G179</f>
        <v>0.56000000000000005</v>
      </c>
      <c r="H136" s="1">
        <f>Estação!H179</f>
        <v>1.87</v>
      </c>
      <c r="I136" s="1">
        <f>Estação!I179</f>
        <v>2.3199999999999998</v>
      </c>
      <c r="J136" s="1">
        <f>Estação!J179</f>
        <v>19</v>
      </c>
      <c r="K136" s="1">
        <f>Estação!K179</f>
        <v>7</v>
      </c>
      <c r="L136" s="1">
        <f>Estação!L179</f>
        <v>29</v>
      </c>
      <c r="M136" s="1">
        <f>Estação!M179</f>
        <v>63.8</v>
      </c>
      <c r="N136" s="1">
        <f>Estação!N179</f>
        <v>1010.2</v>
      </c>
      <c r="O136" s="1">
        <f>Estação!O179</f>
        <v>393</v>
      </c>
      <c r="P136" s="1">
        <f>Estação!P179</f>
        <v>4.34</v>
      </c>
      <c r="Q136" s="1">
        <f>Estação!Q179</f>
        <v>61.41</v>
      </c>
      <c r="R136" s="1">
        <f>Estação!R179</f>
        <v>0</v>
      </c>
    </row>
    <row r="137" spans="1:18">
      <c r="A137" s="22">
        <v>44171.625</v>
      </c>
      <c r="B137" s="1">
        <f>Estação!C180</f>
        <v>25.8</v>
      </c>
      <c r="C137" s="1">
        <v>36</v>
      </c>
      <c r="D137" s="1">
        <f>Estação!D180</f>
        <v>19.809999999999999</v>
      </c>
      <c r="E137" s="1">
        <f>Estação!E180</f>
        <v>0.21</v>
      </c>
      <c r="F137" s="1">
        <f>Estação!F180</f>
        <v>1.42</v>
      </c>
      <c r="G137" s="1">
        <f>Estação!G180</f>
        <v>0.73</v>
      </c>
      <c r="H137" s="1">
        <f>Estação!H180</f>
        <v>2.16</v>
      </c>
      <c r="I137" s="1">
        <f>Estação!I180</f>
        <v>2.58</v>
      </c>
      <c r="J137" s="1">
        <f>Estação!J180</f>
        <v>23</v>
      </c>
      <c r="K137" s="1">
        <f>Estação!K180</f>
        <v>6</v>
      </c>
      <c r="L137" s="1">
        <f>Estação!L180</f>
        <v>28.5</v>
      </c>
      <c r="M137" s="1">
        <f>Estação!M180</f>
        <v>66.3</v>
      </c>
      <c r="N137" s="1">
        <f>Estação!N180</f>
        <v>1009.8</v>
      </c>
      <c r="O137" s="1">
        <f>Estação!O180</f>
        <v>242</v>
      </c>
      <c r="P137" s="1">
        <f>Estação!P180</f>
        <v>4.1399999999999997</v>
      </c>
      <c r="Q137" s="1">
        <f>Estação!Q180</f>
        <v>63.97</v>
      </c>
      <c r="R137" s="1">
        <f>Estação!R180</f>
        <v>0</v>
      </c>
    </row>
    <row r="138" spans="1:18">
      <c r="A138" s="22">
        <v>44171.666666666664</v>
      </c>
      <c r="B138" s="1">
        <f>Estação!C181</f>
        <v>25.8</v>
      </c>
      <c r="C138" s="1">
        <v>36</v>
      </c>
      <c r="D138" s="1">
        <f>Estação!D181</f>
        <v>18.77</v>
      </c>
      <c r="E138" s="1">
        <f>Estação!E181</f>
        <v>0.21</v>
      </c>
      <c r="F138" s="1">
        <f>Estação!F181</f>
        <v>1.46</v>
      </c>
      <c r="G138" s="1">
        <f>Estação!G181</f>
        <v>0.51</v>
      </c>
      <c r="H138" s="1">
        <f>Estação!H181</f>
        <v>1.97</v>
      </c>
      <c r="I138" s="1">
        <f>Estação!I181</f>
        <v>2.67</v>
      </c>
      <c r="J138" s="1">
        <f>Estação!J181</f>
        <v>24</v>
      </c>
      <c r="K138" s="1">
        <f>Estação!K181</f>
        <v>9</v>
      </c>
      <c r="L138" s="1">
        <f>Estação!L181</f>
        <v>28.3</v>
      </c>
      <c r="M138" s="1">
        <f>Estação!M181</f>
        <v>67.5</v>
      </c>
      <c r="N138" s="1">
        <f>Estação!N181</f>
        <v>1009.8</v>
      </c>
      <c r="O138" s="1">
        <f>Estação!O181</f>
        <v>226</v>
      </c>
      <c r="P138" s="1">
        <f>Estação!P181</f>
        <v>3.73</v>
      </c>
      <c r="Q138" s="1">
        <f>Estação!Q181</f>
        <v>59.71</v>
      </c>
      <c r="R138" s="1">
        <f>Estação!R181</f>
        <v>0</v>
      </c>
    </row>
    <row r="139" spans="1:18">
      <c r="A139" s="22">
        <v>44171.708333333336</v>
      </c>
      <c r="B139" s="1">
        <f>Estação!C182</f>
        <v>25.9</v>
      </c>
      <c r="C139" s="1">
        <v>36</v>
      </c>
      <c r="D139" s="1">
        <f>Estação!D182</f>
        <v>20.100000000000001</v>
      </c>
      <c r="E139" s="1">
        <f>Estação!E182</f>
        <v>0.21</v>
      </c>
      <c r="F139" s="1">
        <f>Estação!F182</f>
        <v>1.34</v>
      </c>
      <c r="G139" s="1">
        <f>Estação!G182</f>
        <v>0.98</v>
      </c>
      <c r="H139" s="1">
        <f>Estação!H182</f>
        <v>2.3199999999999998</v>
      </c>
      <c r="I139" s="1">
        <f>Estação!I182</f>
        <v>2.5</v>
      </c>
      <c r="J139" s="1">
        <f>Estação!J182</f>
        <v>28</v>
      </c>
      <c r="K139" s="1">
        <f>Estação!K182</f>
        <v>7</v>
      </c>
      <c r="L139" s="1">
        <f>Estação!L182</f>
        <v>27.9</v>
      </c>
      <c r="M139" s="1">
        <f>Estação!M182</f>
        <v>69.2</v>
      </c>
      <c r="N139" s="1">
        <f>Estação!N182</f>
        <v>1010</v>
      </c>
      <c r="O139" s="1">
        <f>Estação!O182</f>
        <v>67</v>
      </c>
      <c r="P139" s="1">
        <f>Estação!P182</f>
        <v>3.25</v>
      </c>
      <c r="Q139" s="1">
        <f>Estação!Q182</f>
        <v>56.21</v>
      </c>
      <c r="R139" s="1">
        <f>Estação!R182</f>
        <v>0</v>
      </c>
    </row>
    <row r="140" spans="1:18">
      <c r="A140" s="22">
        <v>44171.75</v>
      </c>
      <c r="B140" s="1">
        <f>Estação!C183</f>
        <v>26.1</v>
      </c>
      <c r="C140" s="1">
        <v>36</v>
      </c>
      <c r="D140" s="1">
        <f>Estação!D183</f>
        <v>20.170000000000002</v>
      </c>
      <c r="E140" s="1">
        <f>Estação!E183</f>
        <v>0.22</v>
      </c>
      <c r="F140" s="1">
        <f>Estação!F183</f>
        <v>1.1299999999999999</v>
      </c>
      <c r="G140" s="1">
        <f>Estação!G183</f>
        <v>1.54</v>
      </c>
      <c r="H140" s="1">
        <f>Estação!H183</f>
        <v>2.67</v>
      </c>
      <c r="I140" s="1">
        <f>Estação!I183</f>
        <v>2.5499999999999998</v>
      </c>
      <c r="J140" s="1">
        <f>Estação!J183</f>
        <v>27</v>
      </c>
      <c r="K140" s="1">
        <f>Estação!K183</f>
        <v>13</v>
      </c>
      <c r="L140" s="1">
        <f>Estação!L183</f>
        <v>27.6</v>
      </c>
      <c r="M140" s="1">
        <f>Estação!M183</f>
        <v>70.3</v>
      </c>
      <c r="N140" s="1">
        <f>Estação!N183</f>
        <v>1010.3</v>
      </c>
      <c r="O140" s="1">
        <f>Estação!O183</f>
        <v>21</v>
      </c>
      <c r="P140" s="1">
        <f>Estação!P183</f>
        <v>2.98</v>
      </c>
      <c r="Q140" s="1">
        <f>Estação!Q183</f>
        <v>47.97</v>
      </c>
      <c r="R140" s="1">
        <f>Estação!R183</f>
        <v>0</v>
      </c>
    </row>
    <row r="141" spans="1:18">
      <c r="A141" s="22">
        <v>44171.791666666664</v>
      </c>
      <c r="B141" s="1">
        <f>Estação!C184</f>
        <v>26.3</v>
      </c>
      <c r="C141" s="1">
        <v>36</v>
      </c>
      <c r="D141" s="1">
        <f>Estação!D184</f>
        <v>17.579999999999998</v>
      </c>
      <c r="E141" s="1">
        <f>Estação!E184</f>
        <v>0.22</v>
      </c>
      <c r="F141" s="1">
        <f>Estação!F184</f>
        <v>1.08</v>
      </c>
      <c r="G141" s="1">
        <f>Estação!G184</f>
        <v>1.49</v>
      </c>
      <c r="H141" s="1">
        <f>Estação!H184</f>
        <v>2.57</v>
      </c>
      <c r="I141" s="1">
        <f>Estação!I184</f>
        <v>2.31</v>
      </c>
      <c r="J141" s="1">
        <f>Estação!J184</f>
        <v>27</v>
      </c>
      <c r="K141" s="1">
        <f>Estação!K184</f>
        <v>8</v>
      </c>
      <c r="L141" s="1">
        <f>Estação!L184</f>
        <v>27.2</v>
      </c>
      <c r="M141" s="1">
        <f>Estação!M184</f>
        <v>73.2</v>
      </c>
      <c r="N141" s="1">
        <f>Estação!N184</f>
        <v>1010.5</v>
      </c>
      <c r="O141" s="1">
        <f>Estação!O184</f>
        <v>2</v>
      </c>
      <c r="P141" s="1">
        <f>Estação!P184</f>
        <v>3.08</v>
      </c>
      <c r="Q141" s="1">
        <f>Estação!Q184</f>
        <v>41.95</v>
      </c>
      <c r="R141" s="1">
        <f>Estação!R184</f>
        <v>0</v>
      </c>
    </row>
    <row r="142" spans="1:18">
      <c r="A142" s="22">
        <v>44171.833333333336</v>
      </c>
      <c r="B142" s="1">
        <f>Estação!C185</f>
        <v>26.5</v>
      </c>
      <c r="C142" s="1">
        <v>36</v>
      </c>
      <c r="D142" s="1">
        <f>Estação!D185</f>
        <v>16.18</v>
      </c>
      <c r="E142" s="1">
        <f>Estação!E185</f>
        <v>0.23</v>
      </c>
      <c r="F142" s="1">
        <f>Estação!F185</f>
        <v>1.17</v>
      </c>
      <c r="G142" s="1">
        <f>Estação!G185</f>
        <v>1.57</v>
      </c>
      <c r="H142" s="1">
        <f>Estação!H185</f>
        <v>2.73</v>
      </c>
      <c r="I142" s="1">
        <f>Estação!I185</f>
        <v>3.27</v>
      </c>
      <c r="J142" s="1">
        <f>Estação!J185</f>
        <v>29</v>
      </c>
      <c r="K142" s="1">
        <f>Estação!K185</f>
        <v>7</v>
      </c>
      <c r="L142" s="1">
        <f>Estação!L185</f>
        <v>27.1</v>
      </c>
      <c r="M142" s="1">
        <f>Estação!M185</f>
        <v>75.400000000000006</v>
      </c>
      <c r="N142" s="1">
        <f>Estação!N185</f>
        <v>1010.7</v>
      </c>
      <c r="O142" s="1">
        <f>Estação!O185</f>
        <v>3</v>
      </c>
      <c r="P142" s="1">
        <f>Estação!P185</f>
        <v>2.97</v>
      </c>
      <c r="Q142" s="1">
        <f>Estação!Q185</f>
        <v>36.450000000000003</v>
      </c>
      <c r="R142" s="1">
        <f>Estação!R185</f>
        <v>0</v>
      </c>
    </row>
    <row r="143" spans="1:18">
      <c r="A143" s="22">
        <v>44171.875</v>
      </c>
      <c r="B143" s="1">
        <f>Estação!C186</f>
        <v>26.5</v>
      </c>
      <c r="C143" s="1">
        <v>36</v>
      </c>
      <c r="D143" s="1">
        <f>Estação!D186</f>
        <v>17.32</v>
      </c>
      <c r="E143" s="1">
        <f>Estação!E186</f>
        <v>0.22</v>
      </c>
      <c r="F143" s="1">
        <f>Estação!F186</f>
        <v>1.1599999999999999</v>
      </c>
      <c r="G143" s="1">
        <f>Estação!G186</f>
        <v>1.27</v>
      </c>
      <c r="H143" s="1">
        <f>Estação!H186</f>
        <v>2.4300000000000002</v>
      </c>
      <c r="I143" s="1">
        <f>Estação!I186</f>
        <v>2.96</v>
      </c>
      <c r="J143" s="1">
        <f>Estação!J186</f>
        <v>22</v>
      </c>
      <c r="K143" s="1">
        <f>Estação!K186</f>
        <v>5</v>
      </c>
      <c r="L143" s="1">
        <f>Estação!L186</f>
        <v>27</v>
      </c>
      <c r="M143" s="1">
        <f>Estação!M186</f>
        <v>75.2</v>
      </c>
      <c r="N143" s="1">
        <f>Estação!N186</f>
        <v>1010.9</v>
      </c>
      <c r="O143" s="1">
        <f>Estação!O186</f>
        <v>3</v>
      </c>
      <c r="P143" s="1">
        <f>Estação!P186</f>
        <v>3.11</v>
      </c>
      <c r="Q143" s="1">
        <f>Estação!Q186</f>
        <v>41.44</v>
      </c>
      <c r="R143" s="1">
        <f>Estação!R186</f>
        <v>0</v>
      </c>
    </row>
    <row r="144" spans="1:18">
      <c r="A144" s="22">
        <v>44171.916666666664</v>
      </c>
      <c r="B144" s="1">
        <f>Estação!C187</f>
        <v>26.5</v>
      </c>
      <c r="C144" s="1">
        <v>36</v>
      </c>
      <c r="D144" s="1">
        <f>Estação!D187</f>
        <v>18.66</v>
      </c>
      <c r="E144" s="1">
        <f>Estação!E187</f>
        <v>0.21</v>
      </c>
      <c r="F144" s="1">
        <f>Estação!F187</f>
        <v>1.22</v>
      </c>
      <c r="G144" s="1">
        <f>Estação!G187</f>
        <v>1.03</v>
      </c>
      <c r="H144" s="1">
        <f>Estação!H187</f>
        <v>2.25</v>
      </c>
      <c r="I144" s="1">
        <f>Estação!I187</f>
        <v>3.62</v>
      </c>
      <c r="J144" s="1">
        <f>Estação!J187</f>
        <v>17</v>
      </c>
      <c r="K144" s="1">
        <f>Estação!K187</f>
        <v>2</v>
      </c>
      <c r="L144" s="1">
        <f>Estação!L187</f>
        <v>26.9</v>
      </c>
      <c r="M144" s="1">
        <f>Estação!M187</f>
        <v>74.599999999999994</v>
      </c>
      <c r="N144" s="1">
        <f>Estação!N187</f>
        <v>1011</v>
      </c>
      <c r="O144" s="1">
        <f>Estação!O187</f>
        <v>3</v>
      </c>
      <c r="P144" s="1">
        <f>Estação!P187</f>
        <v>2.73</v>
      </c>
      <c r="Q144" s="1">
        <f>Estação!Q187</f>
        <v>47.34</v>
      </c>
      <c r="R144" s="1">
        <f>Estação!R187</f>
        <v>0</v>
      </c>
    </row>
    <row r="145" spans="1:18">
      <c r="A145" s="22">
        <v>44171.958333333336</v>
      </c>
      <c r="B145" s="1">
        <f>Estação!C188</f>
        <v>26.6</v>
      </c>
      <c r="C145" s="1">
        <v>36</v>
      </c>
      <c r="D145" s="1">
        <f>Estação!D188</f>
        <v>17.899999999999999</v>
      </c>
      <c r="E145" s="1">
        <f>Estação!E188</f>
        <v>0.21</v>
      </c>
      <c r="F145" s="1">
        <f>Estação!F188</f>
        <v>1.01</v>
      </c>
      <c r="G145" s="1">
        <f>Estação!G188</f>
        <v>1.54</v>
      </c>
      <c r="H145" s="1">
        <f>Estação!H188</f>
        <v>2.5499999999999998</v>
      </c>
      <c r="I145" s="1">
        <f>Estação!I188</f>
        <v>4.37</v>
      </c>
      <c r="J145" s="1">
        <f>Estação!J188</f>
        <v>25</v>
      </c>
      <c r="K145" s="1">
        <f>Estação!K188</f>
        <v>6</v>
      </c>
      <c r="L145" s="1">
        <f>Estação!L188</f>
        <v>26.9</v>
      </c>
      <c r="M145" s="1">
        <f>Estação!M188</f>
        <v>75.5</v>
      </c>
      <c r="N145" s="1">
        <f>Estação!N188</f>
        <v>1010.6</v>
      </c>
      <c r="O145" s="1">
        <f>Estação!O188</f>
        <v>3</v>
      </c>
      <c r="P145" s="1">
        <f>Estação!P188</f>
        <v>2.42</v>
      </c>
      <c r="Q145" s="1">
        <f>Estação!Q188</f>
        <v>53.84</v>
      </c>
      <c r="R145" s="1">
        <f>Estação!R188</f>
        <v>0</v>
      </c>
    </row>
    <row r="146" spans="1:18">
      <c r="A146" s="22">
        <v>44172</v>
      </c>
      <c r="B146" s="1">
        <f>Estação!C197</f>
        <v>26.6</v>
      </c>
      <c r="C146" s="1">
        <v>36</v>
      </c>
      <c r="D146" s="1">
        <f>Estação!D197</f>
        <v>18.14</v>
      </c>
      <c r="E146" s="1">
        <f>Estação!E197</f>
        <v>0.17</v>
      </c>
      <c r="F146" s="1">
        <f>Estação!F197</f>
        <v>1.08</v>
      </c>
      <c r="G146" s="1">
        <f>Estação!G197</f>
        <v>0.99</v>
      </c>
      <c r="H146" s="1">
        <f>Estação!H197</f>
        <v>2.0699999999999998</v>
      </c>
      <c r="I146" s="1">
        <f>Estação!I197</f>
        <v>3.88</v>
      </c>
      <c r="J146" s="1">
        <f>Estação!J197</f>
        <v>19</v>
      </c>
      <c r="K146" s="1">
        <f>Estação!K197</f>
        <v>8</v>
      </c>
      <c r="L146" s="1">
        <f>Estação!L197</f>
        <v>26.9</v>
      </c>
      <c r="M146" s="1">
        <f>Estação!M197</f>
        <v>75</v>
      </c>
      <c r="N146" s="1">
        <f>Estação!N197</f>
        <v>1010.4</v>
      </c>
      <c r="O146" s="1">
        <f>Estação!O197</f>
        <v>3</v>
      </c>
      <c r="P146" s="1">
        <f>Estação!P197</f>
        <v>2.85</v>
      </c>
      <c r="Q146" s="1">
        <f>Estação!Q197</f>
        <v>50.42</v>
      </c>
      <c r="R146" s="1">
        <f>Estação!R197</f>
        <v>0</v>
      </c>
    </row>
    <row r="147" spans="1:18">
      <c r="A147" s="22">
        <v>44172.041666666664</v>
      </c>
      <c r="B147" s="1">
        <f>Estação!C198</f>
        <v>26.4</v>
      </c>
      <c r="C147" s="1">
        <v>36</v>
      </c>
      <c r="D147" s="1">
        <f>Estação!D198</f>
        <v>17.739999999999998</v>
      </c>
      <c r="E147" s="1">
        <f>Estação!E198</f>
        <v>0.18</v>
      </c>
      <c r="F147" s="1">
        <f>Estação!F198</f>
        <v>1.19</v>
      </c>
      <c r="G147" s="1">
        <f>Estação!G198</f>
        <v>0.54</v>
      </c>
      <c r="H147" s="1">
        <f>Estação!H198</f>
        <v>1.74</v>
      </c>
      <c r="I147" s="1">
        <f>Estação!I198</f>
        <v>2.63</v>
      </c>
      <c r="J147" s="1">
        <f>Estação!J198</f>
        <v>22</v>
      </c>
      <c r="K147" s="1">
        <f>Estação!K198</f>
        <v>3</v>
      </c>
      <c r="L147" s="1">
        <f>Estação!L198</f>
        <v>26.8</v>
      </c>
      <c r="M147" s="1">
        <f>Estação!M198</f>
        <v>75</v>
      </c>
      <c r="N147" s="1">
        <f>Estação!N198</f>
        <v>1009.7</v>
      </c>
      <c r="O147" s="1">
        <f>Estação!O198</f>
        <v>3</v>
      </c>
      <c r="P147" s="1">
        <f>Estação!P198</f>
        <v>3.14</v>
      </c>
      <c r="Q147" s="1">
        <f>Estação!Q198</f>
        <v>54.61</v>
      </c>
      <c r="R147" s="1">
        <f>Estação!R198</f>
        <v>0</v>
      </c>
    </row>
    <row r="148" spans="1:18">
      <c r="A148" s="22">
        <v>44172.083333333336</v>
      </c>
      <c r="B148" s="1">
        <f>Estação!C199</f>
        <v>26.5</v>
      </c>
      <c r="C148" s="1">
        <v>36</v>
      </c>
      <c r="D148" s="1">
        <f>Estação!D199</f>
        <v>17.39</v>
      </c>
      <c r="E148" s="1">
        <f>Estação!E199</f>
        <v>0.17</v>
      </c>
      <c r="F148" s="1">
        <f>Estação!F199</f>
        <v>1.18</v>
      </c>
      <c r="G148" s="1">
        <f>Estação!G199</f>
        <v>0.25</v>
      </c>
      <c r="H148" s="1">
        <f>Estação!H199</f>
        <v>1.43</v>
      </c>
      <c r="I148" s="1">
        <f>Estação!I199</f>
        <v>3.35</v>
      </c>
      <c r="J148" s="1">
        <f>Estação!J199</f>
        <v>24</v>
      </c>
      <c r="K148" s="1">
        <f>Estação!K199</f>
        <v>5</v>
      </c>
      <c r="L148" s="1">
        <f>Estação!L199</f>
        <v>26.8</v>
      </c>
      <c r="M148" s="1">
        <f>Estação!M199</f>
        <v>75.2</v>
      </c>
      <c r="N148" s="1">
        <f>Estação!N199</f>
        <v>1009.2</v>
      </c>
      <c r="O148" s="1">
        <f>Estação!O199</f>
        <v>3</v>
      </c>
      <c r="P148" s="1">
        <f>Estação!P199</f>
        <v>3.03</v>
      </c>
      <c r="Q148" s="1">
        <f>Estação!Q199</f>
        <v>65.03</v>
      </c>
      <c r="R148" s="1">
        <f>Estação!R199</f>
        <v>0</v>
      </c>
    </row>
    <row r="149" spans="1:18">
      <c r="A149" s="22">
        <v>44172.125</v>
      </c>
      <c r="B149" s="1">
        <f>Estação!C200</f>
        <v>26.5</v>
      </c>
      <c r="C149" s="1">
        <v>36</v>
      </c>
      <c r="D149" s="1">
        <f>Estação!D200</f>
        <v>17.54</v>
      </c>
      <c r="E149" s="1">
        <f>Estação!E200</f>
        <v>0.17</v>
      </c>
      <c r="F149" s="1">
        <f>Estação!F200</f>
        <v>1.1100000000000001</v>
      </c>
      <c r="G149" s="1">
        <f>Estação!G200</f>
        <v>0.09</v>
      </c>
      <c r="H149" s="1">
        <f>Estação!H200</f>
        <v>1.21</v>
      </c>
      <c r="I149" s="1">
        <f>Estação!I200</f>
        <v>3.61</v>
      </c>
      <c r="J149" s="1">
        <f>Estação!J200</f>
        <v>18</v>
      </c>
      <c r="K149" s="1">
        <f>Estação!K200</f>
        <v>4</v>
      </c>
      <c r="L149" s="1">
        <f>Estação!L200</f>
        <v>26.8</v>
      </c>
      <c r="M149" s="1">
        <f>Estação!M200</f>
        <v>75.5</v>
      </c>
      <c r="N149" s="1">
        <f>Estação!N200</f>
        <v>1009.1</v>
      </c>
      <c r="O149" s="1">
        <f>Estação!O200</f>
        <v>3</v>
      </c>
      <c r="P149" s="1">
        <f>Estação!P200</f>
        <v>2.6</v>
      </c>
      <c r="Q149" s="1">
        <f>Estação!Q200</f>
        <v>67.25</v>
      </c>
      <c r="R149" s="1">
        <f>Estação!R200</f>
        <v>0</v>
      </c>
    </row>
    <row r="150" spans="1:18">
      <c r="A150" s="22">
        <v>44172.166666666664</v>
      </c>
      <c r="B150" s="1">
        <f>Estação!C201</f>
        <v>26.5</v>
      </c>
      <c r="C150" s="1">
        <v>36</v>
      </c>
      <c r="D150" s="1">
        <f>Estação!D201</f>
        <v>17.22</v>
      </c>
      <c r="E150" s="1">
        <f>Estação!E201</f>
        <v>0.17</v>
      </c>
      <c r="F150" s="1">
        <f>Estação!F201</f>
        <v>1.19</v>
      </c>
      <c r="G150" s="1">
        <f>Estação!G201</f>
        <v>7.0000000000000007E-2</v>
      </c>
      <c r="H150" s="1">
        <f>Estação!H201</f>
        <v>1.26</v>
      </c>
      <c r="I150" s="1">
        <f>Estação!I201</f>
        <v>2.23</v>
      </c>
      <c r="J150" s="1">
        <f>Estação!J201</f>
        <v>25</v>
      </c>
      <c r="K150" s="1">
        <f>Estação!K201</f>
        <v>4</v>
      </c>
      <c r="L150" s="1">
        <f>Estação!L201</f>
        <v>26.4</v>
      </c>
      <c r="M150" s="1">
        <f>Estação!M201</f>
        <v>77.400000000000006</v>
      </c>
      <c r="N150" s="1">
        <f>Estação!N201</f>
        <v>1009.1</v>
      </c>
      <c r="O150" s="1">
        <f>Estação!O201</f>
        <v>2</v>
      </c>
      <c r="P150" s="1">
        <f>Estação!P201</f>
        <v>2.93</v>
      </c>
      <c r="Q150" s="1">
        <f>Estação!Q201</f>
        <v>65.900000000000006</v>
      </c>
      <c r="R150" s="1">
        <f>Estação!R201</f>
        <v>0</v>
      </c>
    </row>
    <row r="151" spans="1:18">
      <c r="A151" s="22">
        <v>44172.208333333336</v>
      </c>
      <c r="B151" s="1">
        <f>Estação!C202</f>
        <v>26.7</v>
      </c>
      <c r="C151" s="1">
        <v>36</v>
      </c>
      <c r="D151" s="1">
        <f>Estação!D202</f>
        <v>15.75</v>
      </c>
      <c r="E151" s="1">
        <f>Estação!E202</f>
        <v>0.17</v>
      </c>
      <c r="F151" s="1">
        <f>Estação!F202</f>
        <v>1.19</v>
      </c>
      <c r="G151" s="1">
        <f>Estação!G202</f>
        <v>1.1100000000000001</v>
      </c>
      <c r="H151" s="1">
        <f>Estação!H202</f>
        <v>2.31</v>
      </c>
      <c r="I151" s="1">
        <f>Estação!I202</f>
        <v>3.3</v>
      </c>
      <c r="J151" s="1">
        <f>Estação!J202</f>
        <v>23</v>
      </c>
      <c r="K151" s="1">
        <f>Estação!K202</f>
        <v>3</v>
      </c>
      <c r="L151" s="1">
        <f>Estação!L202</f>
        <v>26.4</v>
      </c>
      <c r="M151" s="1">
        <f>Estação!M202</f>
        <v>74.099999999999994</v>
      </c>
      <c r="N151" s="1">
        <f>Estação!N202</f>
        <v>1009.5</v>
      </c>
      <c r="O151" s="1">
        <f>Estação!O202</f>
        <v>3</v>
      </c>
      <c r="P151" s="1">
        <f>Estação!P202</f>
        <v>2.4500000000000002</v>
      </c>
      <c r="Q151" s="1">
        <f>Estação!Q202</f>
        <v>77.709999999999994</v>
      </c>
      <c r="R151" s="1">
        <f>Estação!R202</f>
        <v>0</v>
      </c>
    </row>
    <row r="152" spans="1:18">
      <c r="A152" s="22">
        <v>44172.25</v>
      </c>
      <c r="B152" s="1">
        <f>Estação!C203</f>
        <v>26.6</v>
      </c>
      <c r="C152" s="1">
        <v>36</v>
      </c>
      <c r="D152" s="1">
        <f>Estação!D203</f>
        <v>14.17</v>
      </c>
      <c r="E152" s="1">
        <f>Estação!E203</f>
        <v>0.19</v>
      </c>
      <c r="F152" s="1">
        <f>Estação!F203</f>
        <v>1.35</v>
      </c>
      <c r="G152" s="1">
        <f>Estação!G203</f>
        <v>2.23</v>
      </c>
      <c r="H152" s="1">
        <f>Estação!H203</f>
        <v>3.58</v>
      </c>
      <c r="I152" s="1">
        <f>Estação!I203</f>
        <v>2.73</v>
      </c>
      <c r="J152" s="1">
        <f>Estação!J203</f>
        <v>23</v>
      </c>
      <c r="K152" s="1">
        <f>Estação!K203</f>
        <v>6</v>
      </c>
      <c r="L152" s="1">
        <f>Estação!L203</f>
        <v>26.5</v>
      </c>
      <c r="M152" s="1">
        <f>Estação!M203</f>
        <v>75</v>
      </c>
      <c r="N152" s="1">
        <f>Estação!N203</f>
        <v>1010.2</v>
      </c>
      <c r="O152" s="1">
        <f>Estação!O203</f>
        <v>23</v>
      </c>
      <c r="P152" s="1">
        <f>Estação!P203</f>
        <v>2.57</v>
      </c>
      <c r="Q152" s="1">
        <f>Estação!Q203</f>
        <v>92.24</v>
      </c>
      <c r="R152" s="1">
        <f>Estação!R203</f>
        <v>0</v>
      </c>
    </row>
    <row r="153" spans="1:18">
      <c r="A153" s="22">
        <v>44172.291666666664</v>
      </c>
      <c r="B153" s="1">
        <f>Estação!C204</f>
        <v>26.6</v>
      </c>
      <c r="C153" s="1">
        <v>36</v>
      </c>
      <c r="D153" s="1">
        <f>Estação!D204</f>
        <v>12.17</v>
      </c>
      <c r="E153" s="1">
        <f>Estação!E204</f>
        <v>0.21</v>
      </c>
      <c r="F153" s="1">
        <f>Estação!F204</f>
        <v>3.12</v>
      </c>
      <c r="G153" s="1">
        <f>Estação!G204</f>
        <v>4.1900000000000004</v>
      </c>
      <c r="H153" s="1">
        <f>Estação!H204</f>
        <v>7.31</v>
      </c>
      <c r="I153" s="1">
        <f>Estação!I204</f>
        <v>2.73</v>
      </c>
      <c r="J153" s="1">
        <f>Estação!J204</f>
        <v>29</v>
      </c>
      <c r="K153" s="1">
        <f>Estação!K204</f>
        <v>6</v>
      </c>
      <c r="L153" s="1">
        <f>Estação!L204</f>
        <v>27.1</v>
      </c>
      <c r="M153" s="1">
        <f>Estação!M204</f>
        <v>73.2</v>
      </c>
      <c r="N153" s="1">
        <f>Estação!N204</f>
        <v>1010.8</v>
      </c>
      <c r="O153" s="1">
        <f>Estação!O204</f>
        <v>128</v>
      </c>
      <c r="P153" s="1">
        <f>Estação!P204</f>
        <v>2.69</v>
      </c>
      <c r="Q153" s="1">
        <f>Estação!Q204</f>
        <v>101.21</v>
      </c>
      <c r="R153" s="1">
        <f>Estação!R204</f>
        <v>0</v>
      </c>
    </row>
    <row r="154" spans="1:18">
      <c r="A154" s="22">
        <v>44172.333333333336</v>
      </c>
      <c r="B154" s="1">
        <f>Estação!C205</f>
        <v>26.1</v>
      </c>
      <c r="C154" s="1">
        <v>36</v>
      </c>
      <c r="D154" s="1">
        <f>Estação!D205</f>
        <v>16.87</v>
      </c>
      <c r="E154" s="1">
        <f>Estação!E205</f>
        <v>0.26</v>
      </c>
      <c r="F154" s="1">
        <f>Estação!F205</f>
        <v>3.34</v>
      </c>
      <c r="G154" s="1">
        <f>Estação!G205</f>
        <v>2.29</v>
      </c>
      <c r="H154" s="1">
        <f>Estação!H205</f>
        <v>5.63</v>
      </c>
      <c r="I154" s="1">
        <f>Estação!I205</f>
        <v>1.91</v>
      </c>
      <c r="J154" s="1">
        <f>Estação!J205</f>
        <v>17</v>
      </c>
      <c r="K154" s="1">
        <f>Estação!K205</f>
        <v>8</v>
      </c>
      <c r="L154" s="1">
        <f>Estação!L205</f>
        <v>28.2</v>
      </c>
      <c r="M154" s="1">
        <f>Estação!M205</f>
        <v>66.400000000000006</v>
      </c>
      <c r="N154" s="1">
        <f>Estação!N205</f>
        <v>1011.2</v>
      </c>
      <c r="O154" s="1">
        <f>Estação!O205</f>
        <v>328</v>
      </c>
      <c r="P154" s="1">
        <f>Estação!P205</f>
        <v>5.19</v>
      </c>
      <c r="Q154" s="1">
        <f>Estação!Q205</f>
        <v>78.53</v>
      </c>
      <c r="R154" s="1">
        <f>Estação!R205</f>
        <v>0</v>
      </c>
    </row>
    <row r="155" spans="1:18">
      <c r="A155" s="22">
        <v>44172.375</v>
      </c>
      <c r="B155" s="1">
        <f>Estação!C206</f>
        <v>26.1</v>
      </c>
      <c r="C155" s="1">
        <v>36</v>
      </c>
      <c r="D155" s="1">
        <f>Estação!D206</f>
        <v>17.489999999999998</v>
      </c>
      <c r="E155" s="1">
        <f>Estação!E206</f>
        <v>0.2</v>
      </c>
      <c r="F155" s="1">
        <f>Estação!F206</f>
        <v>2.7</v>
      </c>
      <c r="G155" s="1">
        <f>Estação!G206</f>
        <v>1.84</v>
      </c>
      <c r="H155" s="1">
        <f>Estação!H206</f>
        <v>4.55</v>
      </c>
      <c r="I155" s="1">
        <f>Estação!I206</f>
        <v>1.8</v>
      </c>
      <c r="J155" s="1">
        <f>Estação!J206</f>
        <v>27</v>
      </c>
      <c r="K155" s="1">
        <f>Estação!K206</f>
        <v>8</v>
      </c>
      <c r="L155" s="1">
        <f>Estação!L206</f>
        <v>29.2</v>
      </c>
      <c r="M155" s="1">
        <f>Estação!M206</f>
        <v>60.8</v>
      </c>
      <c r="N155" s="1">
        <f>Estação!N206</f>
        <v>1011.5</v>
      </c>
      <c r="O155" s="1">
        <f>Estação!O206</f>
        <v>625</v>
      </c>
      <c r="P155" s="1">
        <f>Estação!P206</f>
        <v>5.04</v>
      </c>
      <c r="Q155" s="1">
        <f>Estação!Q206</f>
        <v>79.92</v>
      </c>
      <c r="R155" s="1">
        <f>Estação!R206</f>
        <v>0</v>
      </c>
    </row>
    <row r="156" spans="1:18">
      <c r="A156" s="22">
        <v>44172.416666666664</v>
      </c>
      <c r="B156" s="1">
        <f>Estação!C207</f>
        <v>26.3</v>
      </c>
      <c r="C156" s="1">
        <v>36</v>
      </c>
      <c r="D156" s="1">
        <f>Estação!D207</f>
        <v>16.8</v>
      </c>
      <c r="E156" s="1">
        <f>Estação!E207</f>
        <v>0.23</v>
      </c>
      <c r="F156" s="1">
        <f>Estação!F207</f>
        <v>2.39</v>
      </c>
      <c r="G156" s="1">
        <f>Estação!G207</f>
        <v>1.83</v>
      </c>
      <c r="H156" s="1">
        <f>Estação!H207</f>
        <v>4.22</v>
      </c>
      <c r="I156" s="1">
        <f>Estação!I207</f>
        <v>1.85</v>
      </c>
      <c r="J156" s="1">
        <f>Estação!J207</f>
        <v>23</v>
      </c>
      <c r="K156" s="1">
        <f>Estação!K207</f>
        <v>5</v>
      </c>
      <c r="L156" s="1">
        <f>Estação!L207</f>
        <v>28.9</v>
      </c>
      <c r="M156" s="1">
        <f>Estação!M207</f>
        <v>64.599999999999994</v>
      </c>
      <c r="N156" s="1">
        <f>Estação!N207</f>
        <v>1011.5</v>
      </c>
      <c r="O156" s="1">
        <f>Estação!O207</f>
        <v>406</v>
      </c>
      <c r="P156" s="1">
        <f>Estação!P207</f>
        <v>4.59</v>
      </c>
      <c r="Q156" s="1">
        <f>Estação!Q207</f>
        <v>77.540000000000006</v>
      </c>
      <c r="R156" s="1">
        <f>Estação!R207</f>
        <v>0</v>
      </c>
    </row>
    <row r="157" spans="1:18">
      <c r="A157" s="22">
        <v>44172.458333333336</v>
      </c>
      <c r="B157" s="1">
        <f>Estação!C208</f>
        <v>26.3</v>
      </c>
      <c r="C157" s="1">
        <v>36</v>
      </c>
      <c r="D157" s="1">
        <f>Estação!D208</f>
        <v>17.38</v>
      </c>
      <c r="E157" s="1">
        <f>Estação!E208</f>
        <v>0.24</v>
      </c>
      <c r="F157" s="1">
        <f>Estação!F208</f>
        <v>2.42</v>
      </c>
      <c r="G157" s="1">
        <f>Estação!G208</f>
        <v>1.97</v>
      </c>
      <c r="H157" s="1">
        <f>Estação!H208</f>
        <v>4.3899999999999997</v>
      </c>
      <c r="I157" s="1">
        <f>Estação!I208</f>
        <v>1.91</v>
      </c>
      <c r="J157" s="1">
        <f>Estação!J208</f>
        <v>22</v>
      </c>
      <c r="K157" s="1">
        <f>Estação!K208</f>
        <v>5</v>
      </c>
      <c r="L157" s="1">
        <f>Estação!L208</f>
        <v>28.9</v>
      </c>
      <c r="M157" s="1">
        <f>Estação!M208</f>
        <v>65.099999999999994</v>
      </c>
      <c r="N157" s="1">
        <f>Estação!N208</f>
        <v>1011.2</v>
      </c>
      <c r="O157" s="1">
        <f>Estação!O208</f>
        <v>504</v>
      </c>
      <c r="P157" s="1">
        <f>Estação!P208</f>
        <v>4.7699999999999996</v>
      </c>
      <c r="Q157" s="1">
        <f>Estação!Q208</f>
        <v>78.86</v>
      </c>
      <c r="R157" s="1">
        <f>Estação!R208</f>
        <v>0</v>
      </c>
    </row>
    <row r="158" spans="1:18">
      <c r="A158" s="22">
        <v>44172.5</v>
      </c>
      <c r="B158" s="1">
        <f>Estação!C209</f>
        <v>26.3</v>
      </c>
      <c r="C158" s="1">
        <v>36</v>
      </c>
      <c r="D158" s="1">
        <f>Estação!D209</f>
        <v>18.23</v>
      </c>
      <c r="E158" s="1">
        <f>Estação!E209</f>
        <v>0.22</v>
      </c>
      <c r="F158" s="1">
        <f>Estação!F209</f>
        <v>2.27</v>
      </c>
      <c r="G158" s="1">
        <f>Estação!G209</f>
        <v>1.65</v>
      </c>
      <c r="H158" s="1">
        <f>Estação!H209</f>
        <v>3.93</v>
      </c>
      <c r="I158" s="1">
        <f>Estação!I209</f>
        <v>1.81</v>
      </c>
      <c r="J158" s="1">
        <f>Estação!J209</f>
        <v>22</v>
      </c>
      <c r="K158" s="1">
        <f>Estação!K209</f>
        <v>3</v>
      </c>
      <c r="L158" s="1">
        <f>Estação!L209</f>
        <v>29.6</v>
      </c>
      <c r="M158" s="1">
        <f>Estação!M209</f>
        <v>59.3</v>
      </c>
      <c r="N158" s="1">
        <f>Estação!N209</f>
        <v>1010.6</v>
      </c>
      <c r="O158" s="1">
        <f>Estação!O209</f>
        <v>790</v>
      </c>
      <c r="P158" s="1">
        <f>Estação!P209</f>
        <v>4.75</v>
      </c>
      <c r="Q158" s="1">
        <f>Estação!Q209</f>
        <v>72.11</v>
      </c>
      <c r="R158" s="1">
        <f>Estação!R209</f>
        <v>0</v>
      </c>
    </row>
    <row r="159" spans="1:18">
      <c r="A159" s="22">
        <v>44172.541666666664</v>
      </c>
      <c r="B159" s="1">
        <f>Estação!C210</f>
        <v>26</v>
      </c>
      <c r="C159" s="1">
        <v>36</v>
      </c>
      <c r="D159" s="1">
        <f>Estação!D210</f>
        <v>18.28</v>
      </c>
      <c r="E159" s="1">
        <f>Estação!E210</f>
        <v>0.24</v>
      </c>
      <c r="F159" s="1">
        <f>Estação!F210</f>
        <v>2.61</v>
      </c>
      <c r="G159" s="1">
        <f>Estação!G210</f>
        <v>1.43</v>
      </c>
      <c r="H159" s="1">
        <f>Estação!H210</f>
        <v>4.04</v>
      </c>
      <c r="I159" s="1">
        <f>Estação!I210</f>
        <v>2.08</v>
      </c>
      <c r="J159" s="1">
        <f>Estação!J210</f>
        <v>21</v>
      </c>
      <c r="K159" s="1">
        <f>Estação!K210</f>
        <v>6</v>
      </c>
      <c r="L159" s="1">
        <f>Estação!L210</f>
        <v>29.6</v>
      </c>
      <c r="M159" s="1">
        <f>Estação!M210</f>
        <v>59.5</v>
      </c>
      <c r="N159" s="1">
        <f>Estação!N210</f>
        <v>1009.9</v>
      </c>
      <c r="O159" s="1">
        <f>Estação!O210</f>
        <v>479</v>
      </c>
      <c r="P159" s="1">
        <f>Estação!P210</f>
        <v>4.62</v>
      </c>
      <c r="Q159" s="1">
        <f>Estação!Q210</f>
        <v>67.8</v>
      </c>
      <c r="R159" s="1">
        <f>Estação!R210</f>
        <v>0</v>
      </c>
    </row>
    <row r="160" spans="1:18">
      <c r="A160" s="22">
        <v>44172.583333333336</v>
      </c>
      <c r="B160" s="1">
        <f>Estação!C211</f>
        <v>26</v>
      </c>
      <c r="C160" s="1">
        <v>36</v>
      </c>
      <c r="D160" s="1">
        <f>Estação!D211</f>
        <v>17.37</v>
      </c>
      <c r="E160" s="1">
        <f>Estação!E211</f>
        <v>0.24</v>
      </c>
      <c r="F160" s="1">
        <f>Estação!F211</f>
        <v>2.42</v>
      </c>
      <c r="G160" s="1">
        <f>Estação!G211</f>
        <v>1.56</v>
      </c>
      <c r="H160" s="1">
        <f>Estação!H211</f>
        <v>3.97</v>
      </c>
      <c r="I160" s="1">
        <f>Estação!I211</f>
        <v>1.96</v>
      </c>
      <c r="J160" s="1">
        <f>Estação!J211</f>
        <v>17</v>
      </c>
      <c r="K160" s="1">
        <f>Estação!K211</f>
        <v>7</v>
      </c>
      <c r="L160" s="1">
        <f>Estação!L211</f>
        <v>29.8</v>
      </c>
      <c r="M160" s="1">
        <f>Estação!M211</f>
        <v>59.6</v>
      </c>
      <c r="N160" s="1">
        <f>Estação!N211</f>
        <v>1009.2</v>
      </c>
      <c r="O160" s="1">
        <f>Estação!O211</f>
        <v>400</v>
      </c>
      <c r="P160" s="1">
        <f>Estação!P211</f>
        <v>4.46</v>
      </c>
      <c r="Q160" s="1">
        <f>Estação!Q211</f>
        <v>76.56</v>
      </c>
      <c r="R160" s="1">
        <f>Estação!R211</f>
        <v>0</v>
      </c>
    </row>
    <row r="161" spans="1:18">
      <c r="A161" s="22">
        <v>44172.625</v>
      </c>
      <c r="B161" s="1">
        <f>Estação!C212</f>
        <v>26.2</v>
      </c>
      <c r="C161" s="1">
        <v>36</v>
      </c>
      <c r="D161" s="1">
        <f>Estação!D212</f>
        <v>17.11</v>
      </c>
      <c r="E161" s="1">
        <f>Estação!E212</f>
        <v>0.22</v>
      </c>
      <c r="F161" s="1">
        <f>Estação!F212</f>
        <v>2.09</v>
      </c>
      <c r="G161" s="1">
        <f>Estação!G212</f>
        <v>1.35</v>
      </c>
      <c r="H161" s="1">
        <f>Estação!H212</f>
        <v>3.44</v>
      </c>
      <c r="I161" s="1">
        <f>Estação!I212</f>
        <v>1.87</v>
      </c>
      <c r="J161" s="1">
        <f>Estação!J212</f>
        <v>14</v>
      </c>
      <c r="K161" s="1">
        <f>Estação!K212</f>
        <v>7</v>
      </c>
      <c r="L161" s="1">
        <f>Estação!L212</f>
        <v>29.6</v>
      </c>
      <c r="M161" s="1">
        <f>Estação!M212</f>
        <v>59.9</v>
      </c>
      <c r="N161" s="1">
        <f>Estação!N212</f>
        <v>1008.6</v>
      </c>
      <c r="O161" s="1">
        <f>Estação!O212</f>
        <v>308</v>
      </c>
      <c r="P161" s="1">
        <f>Estação!P212</f>
        <v>4.8600000000000003</v>
      </c>
      <c r="Q161" s="1">
        <f>Estação!Q212</f>
        <v>61.66</v>
      </c>
      <c r="R161" s="1">
        <f>Estação!R212</f>
        <v>0</v>
      </c>
    </row>
    <row r="162" spans="1:18">
      <c r="A162" s="22">
        <v>44172.666666666664</v>
      </c>
      <c r="B162" s="1">
        <f>Estação!C213</f>
        <v>26.4</v>
      </c>
      <c r="C162" s="1">
        <v>36</v>
      </c>
      <c r="D162" s="1">
        <f>Estação!D213</f>
        <v>15.86</v>
      </c>
      <c r="E162" s="1">
        <f>Estação!E213</f>
        <v>0.22</v>
      </c>
      <c r="F162" s="1">
        <f>Estação!F213</f>
        <v>2.34</v>
      </c>
      <c r="G162" s="1">
        <f>Estação!G213</f>
        <v>1.3</v>
      </c>
      <c r="H162" s="1">
        <f>Estação!H213</f>
        <v>3.64</v>
      </c>
      <c r="I162" s="1">
        <f>Estação!I213</f>
        <v>1.89</v>
      </c>
      <c r="J162" s="1">
        <f>Estação!J213</f>
        <v>22</v>
      </c>
      <c r="K162" s="1">
        <f>Estação!K213</f>
        <v>8</v>
      </c>
      <c r="L162" s="1">
        <f>Estação!L213</f>
        <v>29.2</v>
      </c>
      <c r="M162" s="1">
        <f>Estação!M213</f>
        <v>62.5</v>
      </c>
      <c r="N162" s="1">
        <f>Estação!N213</f>
        <v>1008.2</v>
      </c>
      <c r="O162" s="1">
        <f>Estação!O213</f>
        <v>331</v>
      </c>
      <c r="P162" s="1">
        <f>Estação!P213</f>
        <v>4.8</v>
      </c>
      <c r="Q162" s="1">
        <f>Estação!Q213</f>
        <v>38.369999999999997</v>
      </c>
      <c r="R162" s="1">
        <f>Estação!R213</f>
        <v>0</v>
      </c>
    </row>
    <row r="163" spans="1:18">
      <c r="A163" s="22">
        <v>44172.708333333336</v>
      </c>
      <c r="B163" s="1">
        <f>Estação!C214</f>
        <v>26.2</v>
      </c>
      <c r="C163" s="1">
        <v>36</v>
      </c>
      <c r="D163" s="1">
        <f>Estação!D214</f>
        <v>14.97</v>
      </c>
      <c r="E163" s="1">
        <f>Estação!E214</f>
        <v>0.26</v>
      </c>
      <c r="F163" s="1">
        <f>Estação!F214</f>
        <v>1.91</v>
      </c>
      <c r="G163" s="1">
        <f>Estação!G214</f>
        <v>1.45</v>
      </c>
      <c r="H163" s="1">
        <f>Estação!H214</f>
        <v>3.36</v>
      </c>
      <c r="I163" s="1">
        <f>Estação!I214</f>
        <v>1.87</v>
      </c>
      <c r="J163" s="1">
        <f>Estação!J214</f>
        <v>23</v>
      </c>
      <c r="K163" s="1">
        <f>Estação!K214</f>
        <v>7</v>
      </c>
      <c r="L163" s="1">
        <f>Estação!L214</f>
        <v>28.5</v>
      </c>
      <c r="M163" s="1">
        <f>Estação!M214</f>
        <v>67.2</v>
      </c>
      <c r="N163" s="1">
        <f>Estação!N214</f>
        <v>1008.5</v>
      </c>
      <c r="O163" s="1">
        <f>Estação!O214</f>
        <v>157</v>
      </c>
      <c r="P163" s="1">
        <f>Estação!P214</f>
        <v>4.5199999999999996</v>
      </c>
      <c r="Q163" s="1">
        <f>Estação!Q214</f>
        <v>42.1</v>
      </c>
      <c r="R163" s="1">
        <f>Estação!R214</f>
        <v>0</v>
      </c>
    </row>
    <row r="164" spans="1:18">
      <c r="A164" s="22">
        <v>44172.75</v>
      </c>
      <c r="B164" s="1">
        <f>Estação!C215</f>
        <v>26.1</v>
      </c>
      <c r="C164" s="1">
        <v>36</v>
      </c>
      <c r="D164" s="1">
        <f>Estação!D215</f>
        <v>11.88</v>
      </c>
      <c r="E164" s="1">
        <f>Estação!E215</f>
        <v>0.39</v>
      </c>
      <c r="F164" s="1">
        <f>Estação!F215</f>
        <v>2.71</v>
      </c>
      <c r="G164" s="1">
        <f>Estação!G215</f>
        <v>4.26</v>
      </c>
      <c r="H164" s="1">
        <f>Estação!H215</f>
        <v>6.97</v>
      </c>
      <c r="I164" s="1">
        <f>Estação!I215</f>
        <v>2.0499999999999998</v>
      </c>
      <c r="J164" s="1">
        <f>Estação!J215</f>
        <v>25</v>
      </c>
      <c r="K164" s="1">
        <f>Estação!K215</f>
        <v>8</v>
      </c>
      <c r="L164" s="1">
        <f>Estação!L215</f>
        <v>27.8</v>
      </c>
      <c r="M164" s="1">
        <f>Estação!M215</f>
        <v>71.900000000000006</v>
      </c>
      <c r="N164" s="1">
        <f>Estação!N215</f>
        <v>1009</v>
      </c>
      <c r="O164" s="1">
        <f>Estação!O215</f>
        <v>12</v>
      </c>
      <c r="P164" s="1">
        <f>Estação!P215</f>
        <v>3.68</v>
      </c>
      <c r="Q164" s="1">
        <f>Estação!Q215</f>
        <v>44.16</v>
      </c>
      <c r="R164" s="1">
        <f>Estação!R215</f>
        <v>0</v>
      </c>
    </row>
    <row r="165" spans="1:18">
      <c r="A165" s="22">
        <v>44172.791666666664</v>
      </c>
      <c r="B165" s="1">
        <f>Estação!C216</f>
        <v>26.4</v>
      </c>
      <c r="C165" s="1">
        <v>36</v>
      </c>
      <c r="D165" s="1">
        <f>Estação!D216</f>
        <v>12.15</v>
      </c>
      <c r="E165" s="1">
        <f>Estação!E216</f>
        <v>0.28999999999999998</v>
      </c>
      <c r="F165" s="1">
        <f>Estação!F216</f>
        <v>1.89</v>
      </c>
      <c r="G165" s="1">
        <f>Estação!G216</f>
        <v>3.76</v>
      </c>
      <c r="H165" s="1">
        <f>Estação!H216</f>
        <v>5.65</v>
      </c>
      <c r="I165" s="1">
        <f>Estação!I216</f>
        <v>2.02</v>
      </c>
      <c r="J165" s="1">
        <f>Estação!J216</f>
        <v>21</v>
      </c>
      <c r="K165" s="1">
        <f>Estação!K216</f>
        <v>5</v>
      </c>
      <c r="L165" s="1">
        <f>Estação!L216</f>
        <v>27.5</v>
      </c>
      <c r="M165" s="1">
        <f>Estação!M216</f>
        <v>74</v>
      </c>
      <c r="N165" s="1">
        <f>Estação!N216</f>
        <v>1009.6</v>
      </c>
      <c r="O165" s="1">
        <f>Estação!O216</f>
        <v>2</v>
      </c>
      <c r="P165" s="1">
        <f>Estação!P216</f>
        <v>2.9</v>
      </c>
      <c r="Q165" s="1">
        <f>Estação!Q216</f>
        <v>51.97</v>
      </c>
      <c r="R165" s="1">
        <f>Estação!R216</f>
        <v>0</v>
      </c>
    </row>
    <row r="166" spans="1:18">
      <c r="A166" s="22">
        <v>44172.833333333336</v>
      </c>
      <c r="B166" s="1">
        <f>Estação!C217</f>
        <v>26.4</v>
      </c>
      <c r="C166" s="1">
        <v>36</v>
      </c>
      <c r="D166" s="1">
        <f>Estação!D217</f>
        <v>12.24</v>
      </c>
      <c r="E166" s="1">
        <f>Estação!E217</f>
        <v>0.26</v>
      </c>
      <c r="F166" s="1">
        <f>Estação!F217</f>
        <v>1.52</v>
      </c>
      <c r="G166" s="1">
        <f>Estação!G217</f>
        <v>3.38</v>
      </c>
      <c r="H166" s="1">
        <f>Estação!H217</f>
        <v>4.9000000000000004</v>
      </c>
      <c r="I166" s="1">
        <f>Estação!I217</f>
        <v>1.97</v>
      </c>
      <c r="J166" s="1">
        <f>Estação!J217</f>
        <v>20</v>
      </c>
      <c r="K166" s="1">
        <f>Estação!K217</f>
        <v>1</v>
      </c>
      <c r="L166" s="1">
        <f>Estação!L217</f>
        <v>27.4</v>
      </c>
      <c r="M166" s="1">
        <f>Estação!M217</f>
        <v>73.900000000000006</v>
      </c>
      <c r="N166" s="1">
        <f>Estação!N217</f>
        <v>1010.3</v>
      </c>
      <c r="O166" s="1">
        <f>Estação!O217</f>
        <v>3</v>
      </c>
      <c r="P166" s="1">
        <f>Estação!P217</f>
        <v>3.48</v>
      </c>
      <c r="Q166" s="1">
        <f>Estação!Q217</f>
        <v>55.88</v>
      </c>
      <c r="R166" s="1">
        <f>Estação!R217</f>
        <v>0</v>
      </c>
    </row>
    <row r="167" spans="1:18">
      <c r="A167" s="22">
        <v>44172.875</v>
      </c>
      <c r="B167" s="1">
        <f>Estação!C218</f>
        <v>26.4</v>
      </c>
      <c r="C167" s="1">
        <v>36</v>
      </c>
      <c r="D167" s="1">
        <f>Estação!D218</f>
        <v>13.24</v>
      </c>
      <c r="E167" s="1">
        <f>Estação!E218</f>
        <v>0.24</v>
      </c>
      <c r="F167" s="1">
        <f>Estação!F218</f>
        <v>1.3</v>
      </c>
      <c r="G167" s="1">
        <f>Estação!G218</f>
        <v>2.14</v>
      </c>
      <c r="H167" s="1">
        <f>Estação!H218</f>
        <v>3.44</v>
      </c>
      <c r="I167" s="1">
        <f>Estação!I218</f>
        <v>1.79</v>
      </c>
      <c r="J167" s="1">
        <f>Estação!J218</f>
        <v>21</v>
      </c>
      <c r="K167" s="1">
        <f>Estação!K218</f>
        <v>6</v>
      </c>
      <c r="L167" s="1">
        <f>Estação!L218</f>
        <v>27.3</v>
      </c>
      <c r="M167" s="1">
        <f>Estação!M218</f>
        <v>74.099999999999994</v>
      </c>
      <c r="N167" s="1">
        <f>Estação!N218</f>
        <v>1010.9</v>
      </c>
      <c r="O167" s="1">
        <f>Estação!O218</f>
        <v>3</v>
      </c>
      <c r="P167" s="1">
        <f>Estação!P218</f>
        <v>3.64</v>
      </c>
      <c r="Q167" s="1">
        <f>Estação!Q218</f>
        <v>53.26</v>
      </c>
      <c r="R167" s="1">
        <f>Estação!R218</f>
        <v>0</v>
      </c>
    </row>
    <row r="168" spans="1:18">
      <c r="A168" s="22">
        <v>44172.916666666664</v>
      </c>
      <c r="B168" s="1">
        <f>Estação!C219</f>
        <v>26.2</v>
      </c>
      <c r="C168" s="1">
        <v>36</v>
      </c>
      <c r="D168" s="1">
        <f>Estação!D219</f>
        <v>14.88</v>
      </c>
      <c r="E168" s="1">
        <f>Estação!E219</f>
        <v>0.22</v>
      </c>
      <c r="F168" s="1">
        <f>Estação!F219</f>
        <v>1.1200000000000001</v>
      </c>
      <c r="G168" s="1">
        <f>Estação!G219</f>
        <v>1.35</v>
      </c>
      <c r="H168" s="1">
        <f>Estação!H219</f>
        <v>2.48</v>
      </c>
      <c r="I168" s="1">
        <f>Estação!I219</f>
        <v>1.96</v>
      </c>
      <c r="J168" s="1">
        <f>Estação!J219</f>
        <v>25</v>
      </c>
      <c r="K168" s="1">
        <f>Estação!K219</f>
        <v>6</v>
      </c>
      <c r="L168" s="1">
        <f>Estação!L219</f>
        <v>27.3</v>
      </c>
      <c r="M168" s="1">
        <f>Estação!M219</f>
        <v>73.8</v>
      </c>
      <c r="N168" s="1">
        <f>Estação!N219</f>
        <v>1011</v>
      </c>
      <c r="O168" s="1">
        <f>Estação!O219</f>
        <v>3</v>
      </c>
      <c r="P168" s="1">
        <f>Estação!P219</f>
        <v>4.3099999999999996</v>
      </c>
      <c r="Q168" s="1">
        <f>Estação!Q219</f>
        <v>55.97</v>
      </c>
      <c r="R168" s="1">
        <f>Estação!R219</f>
        <v>0</v>
      </c>
    </row>
    <row r="169" spans="1:18">
      <c r="A169" s="22">
        <v>44172.958333333336</v>
      </c>
      <c r="B169" s="1">
        <f>Estação!C220</f>
        <v>26.2</v>
      </c>
      <c r="C169" s="1">
        <v>36</v>
      </c>
      <c r="D169" s="1">
        <f>Estação!D220</f>
        <v>16.98</v>
      </c>
      <c r="E169" s="1">
        <f>Estação!E220</f>
        <v>0.2</v>
      </c>
      <c r="F169" s="1">
        <f>Estação!F220</f>
        <v>1.1200000000000001</v>
      </c>
      <c r="G169" s="1">
        <f>Estação!G220</f>
        <v>0.71</v>
      </c>
      <c r="H169" s="1">
        <f>Estação!H220</f>
        <v>1.83</v>
      </c>
      <c r="I169" s="1">
        <f>Estação!I220</f>
        <v>1.98</v>
      </c>
      <c r="J169" s="1">
        <f>Estação!J220</f>
        <v>24</v>
      </c>
      <c r="K169" s="1">
        <f>Estação!K220</f>
        <v>9</v>
      </c>
      <c r="L169" s="1">
        <f>Estação!L220</f>
        <v>27.3</v>
      </c>
      <c r="M169" s="1">
        <f>Estação!M220</f>
        <v>72.7</v>
      </c>
      <c r="N169" s="1">
        <f>Estação!N220</f>
        <v>1010.9</v>
      </c>
      <c r="O169" s="1">
        <f>Estação!O220</f>
        <v>3</v>
      </c>
      <c r="P169" s="1">
        <f>Estação!P220</f>
        <v>4.5</v>
      </c>
      <c r="Q169" s="1">
        <f>Estação!Q220</f>
        <v>57.02</v>
      </c>
      <c r="R169" s="1">
        <f>Estação!R220</f>
        <v>0</v>
      </c>
    </row>
    <row r="170" spans="1:18">
      <c r="A170" s="22">
        <v>44173</v>
      </c>
      <c r="B170" s="1">
        <f>Estação!C229</f>
        <v>26.2</v>
      </c>
      <c r="C170" s="1">
        <v>36</v>
      </c>
      <c r="D170" s="1">
        <f>Estação!D229</f>
        <v>18.03</v>
      </c>
      <c r="E170" s="1">
        <f>Estação!E229</f>
        <v>0.18</v>
      </c>
      <c r="F170" s="1">
        <f>Estação!F229</f>
        <v>1.07</v>
      </c>
      <c r="G170" s="1">
        <f>Estação!G229</f>
        <v>0.45</v>
      </c>
      <c r="H170" s="1">
        <f>Estação!H229</f>
        <v>1.52</v>
      </c>
      <c r="I170" s="1">
        <f>Estação!I229</f>
        <v>2.2000000000000002</v>
      </c>
      <c r="J170" s="1">
        <f>Estação!J229</f>
        <v>25</v>
      </c>
      <c r="K170" s="1">
        <f>Estação!K229</f>
        <v>7</v>
      </c>
      <c r="L170" s="1">
        <f>Estação!L229</f>
        <v>27.2</v>
      </c>
      <c r="M170" s="1">
        <f>Estação!M229</f>
        <v>72.5</v>
      </c>
      <c r="N170" s="1">
        <f>Estação!N229</f>
        <v>1010.4</v>
      </c>
      <c r="O170" s="1">
        <f>Estação!O229</f>
        <v>3</v>
      </c>
      <c r="P170" s="1">
        <f>Estação!P229</f>
        <v>4.38</v>
      </c>
      <c r="Q170" s="1">
        <f>Estação!Q229</f>
        <v>59.4</v>
      </c>
      <c r="R170" s="1">
        <f>Estação!R229</f>
        <v>0</v>
      </c>
    </row>
    <row r="171" spans="1:18">
      <c r="A171" s="22">
        <v>44173.041666666664</v>
      </c>
      <c r="B171" s="1">
        <f>Estação!C230</f>
        <v>26.1</v>
      </c>
      <c r="C171" s="1">
        <v>36</v>
      </c>
      <c r="D171" s="1">
        <f>Estação!D230</f>
        <v>19.13</v>
      </c>
      <c r="E171" s="1">
        <f>Estação!E230</f>
        <v>0.1</v>
      </c>
      <c r="F171" s="1">
        <f>Estação!F230</f>
        <v>1.04</v>
      </c>
      <c r="G171" s="1">
        <f>Estação!G230</f>
        <v>0.3</v>
      </c>
      <c r="H171" s="1">
        <f>Estação!H230</f>
        <v>1.33</v>
      </c>
      <c r="I171" s="1">
        <f>Estação!I230</f>
        <v>3.62</v>
      </c>
      <c r="J171" s="1">
        <f>Estação!J230</f>
        <v>22</v>
      </c>
      <c r="K171" s="1">
        <f>Estação!K230</f>
        <v>4</v>
      </c>
      <c r="L171" s="1">
        <f>Estação!L230</f>
        <v>27</v>
      </c>
      <c r="M171" s="1">
        <f>Estação!M230</f>
        <v>71.2</v>
      </c>
      <c r="N171" s="1">
        <f>Estação!N230</f>
        <v>1010</v>
      </c>
      <c r="O171" s="1">
        <f>Estação!O230</f>
        <v>3</v>
      </c>
      <c r="P171" s="1">
        <f>Estação!P230</f>
        <v>3.95</v>
      </c>
      <c r="Q171" s="1">
        <f>Estação!Q230</f>
        <v>63.03</v>
      </c>
      <c r="R171" s="1">
        <f>Estação!R230</f>
        <v>0</v>
      </c>
    </row>
    <row r="172" spans="1:18">
      <c r="A172" s="22">
        <v>44173.083333333336</v>
      </c>
      <c r="B172" s="1">
        <f>Estação!C231</f>
        <v>26.1</v>
      </c>
      <c r="C172" s="1">
        <v>36</v>
      </c>
      <c r="D172" s="1">
        <f>Estação!D231</f>
        <v>18.48</v>
      </c>
      <c r="E172" s="1">
        <f>Estação!E231</f>
        <v>0.1</v>
      </c>
      <c r="F172" s="111"/>
      <c r="G172" s="111"/>
      <c r="H172" s="111"/>
      <c r="I172" s="1">
        <f>Estação!I231</f>
        <v>4.0999999999999996</v>
      </c>
      <c r="J172" s="1">
        <f>Estação!J231</f>
        <v>22</v>
      </c>
      <c r="K172" s="1">
        <f>Estação!K231</f>
        <v>10</v>
      </c>
      <c r="L172" s="1">
        <f>Estação!L231</f>
        <v>26.8</v>
      </c>
      <c r="M172" s="1">
        <f>Estação!M231</f>
        <v>72.3</v>
      </c>
      <c r="N172" s="1">
        <f>Estação!N231</f>
        <v>1009.8</v>
      </c>
      <c r="O172" s="1">
        <f>Estação!O231</f>
        <v>3</v>
      </c>
      <c r="P172" s="1">
        <f>Estação!P231</f>
        <v>3.7</v>
      </c>
      <c r="Q172" s="1">
        <f>Estação!Q231</f>
        <v>62.66</v>
      </c>
      <c r="R172" s="1">
        <f>Estação!R231</f>
        <v>0</v>
      </c>
    </row>
    <row r="173" spans="1:18">
      <c r="A173" s="22">
        <v>44173.125</v>
      </c>
      <c r="B173" s="1">
        <f>Estação!C232</f>
        <v>26.2</v>
      </c>
      <c r="C173" s="1">
        <v>36</v>
      </c>
      <c r="D173" s="1">
        <f>Estação!D232</f>
        <v>19.46</v>
      </c>
      <c r="E173" s="1">
        <f>Estação!E232</f>
        <v>0.09</v>
      </c>
      <c r="F173" s="111"/>
      <c r="G173" s="111"/>
      <c r="H173" s="111"/>
      <c r="I173" s="1">
        <f>Estação!I232</f>
        <v>4.3099999999999996</v>
      </c>
      <c r="J173" s="1">
        <f>Estação!J232</f>
        <v>22</v>
      </c>
      <c r="K173" s="1">
        <f>Estação!K232</f>
        <v>7</v>
      </c>
      <c r="L173" s="1">
        <f>Estação!L232</f>
        <v>26.8</v>
      </c>
      <c r="M173" s="1">
        <f>Estação!M232</f>
        <v>70.400000000000006</v>
      </c>
      <c r="N173" s="1">
        <f>Estação!N232</f>
        <v>1009.7</v>
      </c>
      <c r="O173" s="1">
        <f>Estação!O232</f>
        <v>3</v>
      </c>
      <c r="P173" s="1">
        <f>Estação!P232</f>
        <v>3.53</v>
      </c>
      <c r="Q173" s="1">
        <f>Estação!Q232</f>
        <v>69.09</v>
      </c>
      <c r="R173" s="1">
        <f>Estação!R232</f>
        <v>0</v>
      </c>
    </row>
    <row r="174" spans="1:18">
      <c r="A174" s="22">
        <v>44173.166666666664</v>
      </c>
      <c r="B174" s="1">
        <f>Estação!C233</f>
        <v>26.3</v>
      </c>
      <c r="C174" s="1">
        <v>36</v>
      </c>
      <c r="D174" s="1">
        <f>Estação!D233</f>
        <v>19.52</v>
      </c>
      <c r="E174" s="1">
        <f>Estação!E233</f>
        <v>0.09</v>
      </c>
      <c r="F174" s="1">
        <f>Estação!F233</f>
        <v>1.1599999999999999</v>
      </c>
      <c r="G174" s="1">
        <f>Estação!G233</f>
        <v>7.0000000000000007E-2</v>
      </c>
      <c r="H174" s="1">
        <f>Estação!H233</f>
        <v>1.22</v>
      </c>
      <c r="I174" s="1">
        <f>Estação!I233</f>
        <v>3.97</v>
      </c>
      <c r="J174" s="1">
        <f>Estação!J233</f>
        <v>19</v>
      </c>
      <c r="K174" s="1">
        <f>Estação!K233</f>
        <v>7</v>
      </c>
      <c r="L174" s="1">
        <f>Estação!L233</f>
        <v>26.8</v>
      </c>
      <c r="M174" s="1">
        <f>Estação!M233</f>
        <v>69.400000000000006</v>
      </c>
      <c r="N174" s="1">
        <f>Estação!N233</f>
        <v>1010.2</v>
      </c>
      <c r="O174" s="1">
        <f>Estação!O233</f>
        <v>3</v>
      </c>
      <c r="P174" s="1">
        <f>Estação!P233</f>
        <v>3.31</v>
      </c>
      <c r="Q174" s="1">
        <f>Estação!Q233</f>
        <v>76.959999999999994</v>
      </c>
      <c r="R174" s="1">
        <f>Estação!R233</f>
        <v>0</v>
      </c>
    </row>
    <row r="175" spans="1:18">
      <c r="A175" s="22">
        <v>44173.208333333336</v>
      </c>
      <c r="B175" s="1">
        <f>Estação!C234</f>
        <v>26.5</v>
      </c>
      <c r="C175" s="1">
        <v>36</v>
      </c>
      <c r="D175" s="1">
        <f>Estação!D234</f>
        <v>18.5</v>
      </c>
      <c r="E175" s="1">
        <f>Estação!E234</f>
        <v>0.08</v>
      </c>
      <c r="F175" s="1">
        <f>Estação!F234</f>
        <v>1.1200000000000001</v>
      </c>
      <c r="G175" s="1">
        <f>Estação!G234</f>
        <v>0.43</v>
      </c>
      <c r="H175" s="1">
        <f>Estação!H234</f>
        <v>1.56</v>
      </c>
      <c r="I175" s="1">
        <f>Estação!I234</f>
        <v>4.66</v>
      </c>
      <c r="J175" s="1">
        <f>Estação!J234</f>
        <v>22</v>
      </c>
      <c r="K175" s="1">
        <f>Estação!K234</f>
        <v>6</v>
      </c>
      <c r="L175" s="1">
        <f>Estação!L234</f>
        <v>26.6</v>
      </c>
      <c r="M175" s="1">
        <f>Estação!M234</f>
        <v>68.400000000000006</v>
      </c>
      <c r="N175" s="1">
        <f>Estação!N234</f>
        <v>1010.5</v>
      </c>
      <c r="O175" s="1">
        <f>Estação!O234</f>
        <v>2</v>
      </c>
      <c r="P175" s="1">
        <f>Estação!P234</f>
        <v>2.83</v>
      </c>
      <c r="Q175" s="1">
        <f>Estação!Q234</f>
        <v>87.04</v>
      </c>
      <c r="R175" s="1">
        <f>Estação!R234</f>
        <v>0</v>
      </c>
    </row>
    <row r="176" spans="1:18">
      <c r="A176" s="22">
        <v>44173.25</v>
      </c>
      <c r="B176" s="111"/>
      <c r="C176" s="1">
        <v>36</v>
      </c>
      <c r="D176" s="1">
        <f>Estação!D235</f>
        <v>5.8837570000000001</v>
      </c>
      <c r="E176" s="1">
        <f>Estação!E235</f>
        <v>0.20799999999999999</v>
      </c>
      <c r="F176" s="1">
        <f>Estação!F235</f>
        <v>3.5849700000000002</v>
      </c>
      <c r="G176" s="1">
        <f>Estação!G235</f>
        <v>12.404054</v>
      </c>
      <c r="H176" s="1">
        <f>Estação!H235</f>
        <v>15.989023</v>
      </c>
      <c r="I176" s="1">
        <f>Estação!I235</f>
        <v>4.6287789999999998</v>
      </c>
      <c r="J176" s="1">
        <f>Estação!J235</f>
        <v>41</v>
      </c>
      <c r="K176" s="1">
        <f>Estação!K235</f>
        <v>5</v>
      </c>
      <c r="L176" s="111"/>
      <c r="M176" s="111"/>
      <c r="N176" s="111"/>
      <c r="O176" s="111"/>
      <c r="P176" s="111"/>
      <c r="Q176" s="111"/>
      <c r="R176" s="1">
        <f>Estação!R235</f>
        <v>0</v>
      </c>
    </row>
    <row r="177" spans="1:18">
      <c r="A177" s="22">
        <v>44173.291666666664</v>
      </c>
      <c r="B177" s="111"/>
      <c r="C177" s="1">
        <v>36</v>
      </c>
      <c r="D177" s="1">
        <f>Estação!D236</f>
        <v>12.165948999999999</v>
      </c>
      <c r="E177" s="1">
        <f>Estação!E236</f>
        <v>0.224</v>
      </c>
      <c r="F177" s="1">
        <f>Estação!F236</f>
        <v>6.0849279999999997</v>
      </c>
      <c r="G177" s="1">
        <f>Estação!G236</f>
        <v>7.0564309999999999</v>
      </c>
      <c r="H177" s="1">
        <f>Estação!H236</f>
        <v>13.141358</v>
      </c>
      <c r="I177" s="1">
        <f>Estação!I236</f>
        <v>4.7278140000000004</v>
      </c>
      <c r="J177" s="1">
        <f>Estação!J236</f>
        <v>56</v>
      </c>
      <c r="K177" s="1">
        <f>Estação!K236</f>
        <v>10</v>
      </c>
      <c r="L177" s="111"/>
      <c r="M177" s="111"/>
      <c r="N177" s="111"/>
      <c r="O177" s="111"/>
      <c r="P177" s="111"/>
      <c r="Q177" s="111"/>
      <c r="R177" s="1">
        <f>Estação!R236</f>
        <v>0</v>
      </c>
    </row>
    <row r="178" spans="1:18">
      <c r="A178" s="22">
        <v>44173.333333333336</v>
      </c>
      <c r="B178" s="115"/>
      <c r="C178" s="1">
        <v>36</v>
      </c>
      <c r="D178" s="1">
        <f>Estação!D237</f>
        <v>18.103923999999999</v>
      </c>
      <c r="E178" s="1">
        <f>Estação!E237</f>
        <v>0.16600000000000001</v>
      </c>
      <c r="F178" s="1">
        <f>Estação!F237</f>
        <v>3.388039</v>
      </c>
      <c r="G178" s="1">
        <f>Estação!G237</f>
        <v>2.7810980000000001</v>
      </c>
      <c r="H178" s="1">
        <f>Estação!H237</f>
        <v>6.1691370000000001</v>
      </c>
      <c r="I178" s="1">
        <f>Estação!I237</f>
        <v>5.6906499999999998</v>
      </c>
      <c r="J178" s="1">
        <f>Estação!J237</f>
        <v>34</v>
      </c>
      <c r="K178" s="1">
        <f>Estação!K237</f>
        <v>8</v>
      </c>
      <c r="L178" s="115"/>
      <c r="M178" s="115"/>
      <c r="N178" s="115"/>
      <c r="O178" s="115"/>
      <c r="P178" s="115"/>
      <c r="Q178" s="115"/>
      <c r="R178" s="1">
        <f>Estação!R237</f>
        <v>0</v>
      </c>
    </row>
    <row r="179" spans="1:18">
      <c r="A179" s="22">
        <v>44173.375</v>
      </c>
      <c r="B179" s="115"/>
      <c r="C179" s="1">
        <v>36</v>
      </c>
      <c r="D179" s="1">
        <f>Estação!D238</f>
        <v>19.456097</v>
      </c>
      <c r="E179" s="1">
        <f>Estação!E238</f>
        <v>0.13300000000000001</v>
      </c>
      <c r="F179" s="1">
        <f>Estação!F238</f>
        <v>3.4666450000000002</v>
      </c>
      <c r="G179" s="1">
        <f>Estação!G238</f>
        <v>3.170229</v>
      </c>
      <c r="H179" s="1">
        <f>Estação!H238</f>
        <v>6.6368739999999997</v>
      </c>
      <c r="I179" s="1">
        <f>Estação!I238</f>
        <v>3.67137</v>
      </c>
      <c r="J179" s="1">
        <f>Estação!J238</f>
        <v>36</v>
      </c>
      <c r="K179" s="1">
        <f>Estação!K238</f>
        <v>6</v>
      </c>
      <c r="L179" s="115"/>
      <c r="M179" s="115"/>
      <c r="N179" s="115"/>
      <c r="O179" s="115"/>
      <c r="P179" s="115"/>
      <c r="Q179" s="115"/>
      <c r="R179" s="1">
        <f>Estação!R238</f>
        <v>0</v>
      </c>
    </row>
    <row r="180" spans="1:18">
      <c r="A180" s="22">
        <v>44173.416666666664</v>
      </c>
      <c r="B180" s="1">
        <f>Estação!C239</f>
        <v>26.7</v>
      </c>
      <c r="C180" s="1">
        <v>36</v>
      </c>
      <c r="D180" s="1">
        <f>Estação!D239</f>
        <v>20.68</v>
      </c>
      <c r="E180" s="1">
        <f>Estação!E239</f>
        <v>0.12</v>
      </c>
      <c r="F180" s="1">
        <f>Estação!F239</f>
        <v>2.36</v>
      </c>
      <c r="G180" s="1">
        <f>Estação!G239</f>
        <v>1.84</v>
      </c>
      <c r="H180" s="1">
        <f>Estação!H239</f>
        <v>4.2</v>
      </c>
      <c r="I180" s="1">
        <f>Estação!I239</f>
        <v>4.59</v>
      </c>
      <c r="J180" s="1">
        <f>Estação!J239</f>
        <v>22</v>
      </c>
      <c r="K180" s="1">
        <f>Estação!K239</f>
        <v>4</v>
      </c>
      <c r="L180" s="1">
        <f>Estação!L239</f>
        <v>30.1</v>
      </c>
      <c r="M180" s="1">
        <f>Estação!M239</f>
        <v>50.9</v>
      </c>
      <c r="N180" s="1">
        <f>Estação!N239</f>
        <v>1012.7</v>
      </c>
      <c r="O180" s="1">
        <f>Estação!O239</f>
        <v>992</v>
      </c>
      <c r="P180" s="1">
        <f>Estação!P239</f>
        <v>4.99</v>
      </c>
      <c r="Q180" s="1">
        <f>Estação!Q239</f>
        <v>73.02</v>
      </c>
      <c r="R180" s="1">
        <f>Estação!R239</f>
        <v>0</v>
      </c>
    </row>
    <row r="181" spans="1:18">
      <c r="A181" s="22">
        <v>44173.458333333336</v>
      </c>
      <c r="B181" s="1">
        <f>Estação!C240</f>
        <v>26.8</v>
      </c>
      <c r="C181" s="1">
        <v>36</v>
      </c>
      <c r="D181" s="1">
        <f>Estação!D240</f>
        <v>20.62</v>
      </c>
      <c r="E181" s="113"/>
      <c r="F181" s="1">
        <f>Estação!F240</f>
        <v>2.36</v>
      </c>
      <c r="G181" s="1">
        <f>Estação!G240</f>
        <v>1.69</v>
      </c>
      <c r="H181" s="1">
        <f>Estação!H240</f>
        <v>4.05</v>
      </c>
      <c r="I181" s="1">
        <f>Estação!I240</f>
        <v>6.66</v>
      </c>
      <c r="J181" s="1">
        <f>Estação!J240</f>
        <v>25</v>
      </c>
      <c r="K181" s="1">
        <f>Estação!K240</f>
        <v>3</v>
      </c>
      <c r="L181" s="1">
        <f>Estação!L240</f>
        <v>30.1</v>
      </c>
      <c r="M181" s="1">
        <f>Estação!M240</f>
        <v>50.9</v>
      </c>
      <c r="N181" s="1">
        <f>Estação!N240</f>
        <v>1012.4</v>
      </c>
      <c r="O181" s="1">
        <f>Estação!O240</f>
        <v>830</v>
      </c>
      <c r="P181" s="1">
        <f>Estação!P240</f>
        <v>4.9400000000000004</v>
      </c>
      <c r="Q181" s="1">
        <f>Estação!Q240</f>
        <v>75.2</v>
      </c>
      <c r="R181" s="1">
        <f>Estação!R240</f>
        <v>0</v>
      </c>
    </row>
    <row r="182" spans="1:18">
      <c r="A182" s="22">
        <v>44173.5</v>
      </c>
      <c r="B182" s="1">
        <f>Estação!C241</f>
        <v>26.4</v>
      </c>
      <c r="C182" s="1">
        <v>36</v>
      </c>
      <c r="D182" s="1">
        <f>Estação!D241</f>
        <v>21.68</v>
      </c>
      <c r="E182" s="1">
        <f>Estação!E241</f>
        <v>0.2</v>
      </c>
      <c r="F182" s="1">
        <f>Estação!F241</f>
        <v>2.2799999999999998</v>
      </c>
      <c r="G182" s="1">
        <f>Estação!G241</f>
        <v>1.69</v>
      </c>
      <c r="H182" s="1">
        <f>Estação!H241</f>
        <v>3.98</v>
      </c>
      <c r="I182" s="1">
        <f>Estação!I241</f>
        <v>6.88</v>
      </c>
      <c r="J182" s="1">
        <f>Estação!J241</f>
        <v>20</v>
      </c>
      <c r="K182" s="1">
        <f>Estação!K241</f>
        <v>2</v>
      </c>
      <c r="L182" s="1">
        <f>Estação!L241</f>
        <v>30.5</v>
      </c>
      <c r="M182" s="1">
        <f>Estação!M241</f>
        <v>44.2</v>
      </c>
      <c r="N182" s="1">
        <f>Estação!N241</f>
        <v>1011.7</v>
      </c>
      <c r="O182" s="1">
        <f>Estação!O241</f>
        <v>1053</v>
      </c>
      <c r="P182" s="1">
        <f>Estação!P241</f>
        <v>5.17</v>
      </c>
      <c r="Q182" s="1">
        <f>Estação!Q241</f>
        <v>68.58</v>
      </c>
      <c r="R182" s="1">
        <f>Estação!R241</f>
        <v>0</v>
      </c>
    </row>
    <row r="183" spans="1:18">
      <c r="A183" s="22">
        <v>44173.541666666664</v>
      </c>
      <c r="B183" s="1">
        <f>Estação!C242</f>
        <v>26.2</v>
      </c>
      <c r="C183" s="1">
        <v>36</v>
      </c>
      <c r="D183" s="1">
        <f>Estação!D242</f>
        <v>21.46</v>
      </c>
      <c r="E183" s="1">
        <f>Estação!E242</f>
        <v>0.22</v>
      </c>
      <c r="F183" s="1">
        <f>Estação!F242</f>
        <v>2.16</v>
      </c>
      <c r="G183" s="1">
        <f>Estação!G242</f>
        <v>1.84</v>
      </c>
      <c r="H183" s="1">
        <f>Estação!H242</f>
        <v>3.99</v>
      </c>
      <c r="I183" s="1">
        <f>Estação!I242</f>
        <v>5.54</v>
      </c>
      <c r="J183" s="1">
        <f>Estação!J242</f>
        <v>21</v>
      </c>
      <c r="K183" s="1">
        <f>Estação!K242</f>
        <v>0</v>
      </c>
      <c r="L183" s="1">
        <f>Estação!L242</f>
        <v>30.3</v>
      </c>
      <c r="M183" s="1">
        <f>Estação!M242</f>
        <v>49.2</v>
      </c>
      <c r="N183" s="1">
        <f>Estação!N242</f>
        <v>1010.9</v>
      </c>
      <c r="O183" s="1">
        <f>Estação!O242</f>
        <v>577</v>
      </c>
      <c r="P183" s="1">
        <f>Estação!P242</f>
        <v>5.23</v>
      </c>
      <c r="Q183" s="1">
        <f>Estação!Q242</f>
        <v>63.11</v>
      </c>
      <c r="R183" s="1">
        <f>Estação!R242</f>
        <v>0</v>
      </c>
    </row>
    <row r="184" spans="1:18">
      <c r="A184" s="22">
        <v>44173.583333333336</v>
      </c>
      <c r="B184" s="1">
        <f>Estação!C243</f>
        <v>26.1</v>
      </c>
      <c r="C184" s="1">
        <v>36</v>
      </c>
      <c r="D184" s="1">
        <f>Estação!D243</f>
        <v>20.8</v>
      </c>
      <c r="E184" s="1">
        <f>Estação!E243</f>
        <v>0.21</v>
      </c>
      <c r="F184" s="1">
        <f>Estação!F243</f>
        <v>2.27</v>
      </c>
      <c r="G184" s="1">
        <f>Estação!G243</f>
        <v>1.69</v>
      </c>
      <c r="H184" s="1">
        <f>Estação!H243</f>
        <v>3.96</v>
      </c>
      <c r="I184" s="1">
        <f>Estação!I243</f>
        <v>4.45</v>
      </c>
      <c r="J184" s="1">
        <f>Estação!J243</f>
        <v>14</v>
      </c>
      <c r="K184" s="1">
        <f>Estação!K243</f>
        <v>0</v>
      </c>
      <c r="L184" s="1">
        <f>Estação!L243</f>
        <v>30.3</v>
      </c>
      <c r="M184" s="1">
        <f>Estação!M243</f>
        <v>49.8</v>
      </c>
      <c r="N184" s="1">
        <f>Estação!N243</f>
        <v>1010.2</v>
      </c>
      <c r="O184" s="1">
        <f>Estação!O243</f>
        <v>313</v>
      </c>
      <c r="P184" s="1">
        <f>Estação!P243</f>
        <v>5.34</v>
      </c>
      <c r="Q184" s="1">
        <f>Estação!Q243</f>
        <v>68.48</v>
      </c>
      <c r="R184" s="1">
        <f>Estação!R243</f>
        <v>0</v>
      </c>
    </row>
    <row r="185" spans="1:18">
      <c r="A185" s="22">
        <v>44173.625</v>
      </c>
      <c r="B185" s="1">
        <f>Estação!C244</f>
        <v>26.2</v>
      </c>
      <c r="C185" s="1">
        <v>36</v>
      </c>
      <c r="D185" s="1">
        <f>Estação!D244</f>
        <v>19.75</v>
      </c>
      <c r="E185" s="1">
        <f>Estação!E244</f>
        <v>0.25</v>
      </c>
      <c r="F185" s="1">
        <f>Estação!F244</f>
        <v>2.2999999999999998</v>
      </c>
      <c r="G185" s="1">
        <f>Estação!G244</f>
        <v>1.81</v>
      </c>
      <c r="H185" s="1">
        <f>Estação!H244</f>
        <v>4.1100000000000003</v>
      </c>
      <c r="I185" s="1">
        <f>Estação!I244</f>
        <v>4.43</v>
      </c>
      <c r="J185" s="1">
        <f>Estação!J244</f>
        <v>20</v>
      </c>
      <c r="K185" s="1">
        <f>Estação!K244</f>
        <v>2</v>
      </c>
      <c r="L185" s="1">
        <f>Estação!L244</f>
        <v>30.2</v>
      </c>
      <c r="M185" s="1">
        <f>Estação!M244</f>
        <v>53</v>
      </c>
      <c r="N185" s="1">
        <f>Estação!N244</f>
        <v>1009.8</v>
      </c>
      <c r="O185" s="1">
        <f>Estação!O244</f>
        <v>273</v>
      </c>
      <c r="P185" s="1">
        <f>Estação!P244</f>
        <v>4.96</v>
      </c>
      <c r="Q185" s="1">
        <f>Estação!Q244</f>
        <v>58.77</v>
      </c>
      <c r="R185" s="1">
        <f>Estação!R244</f>
        <v>0</v>
      </c>
    </row>
    <row r="186" spans="1:18">
      <c r="A186" s="22">
        <v>44173.666666666664</v>
      </c>
      <c r="B186" s="1">
        <f>Estação!C245</f>
        <v>26.5</v>
      </c>
      <c r="C186" s="1">
        <v>36</v>
      </c>
      <c r="D186" s="1">
        <f>Estação!D245</f>
        <v>18.43</v>
      </c>
      <c r="E186" s="1">
        <f>Estação!E245</f>
        <v>0.25</v>
      </c>
      <c r="F186" s="1">
        <f>Estação!F245</f>
        <v>2.2200000000000002</v>
      </c>
      <c r="G186" s="1">
        <f>Estação!G245</f>
        <v>1.87</v>
      </c>
      <c r="H186" s="1">
        <f>Estação!H245</f>
        <v>4.09</v>
      </c>
      <c r="I186" s="1">
        <f>Estação!I245</f>
        <v>3.84</v>
      </c>
      <c r="J186" s="1">
        <f>Estação!J245</f>
        <v>19</v>
      </c>
      <c r="K186" s="1">
        <f>Estação!K245</f>
        <v>6</v>
      </c>
      <c r="L186" s="1">
        <f>Estação!L245</f>
        <v>29.5</v>
      </c>
      <c r="M186" s="1">
        <f>Estação!M245</f>
        <v>57.7</v>
      </c>
      <c r="N186" s="1">
        <f>Estação!N245</f>
        <v>1009.4</v>
      </c>
      <c r="O186" s="1">
        <f>Estação!O245</f>
        <v>315</v>
      </c>
      <c r="P186" s="1">
        <f>Estação!P245</f>
        <v>4.21</v>
      </c>
      <c r="Q186" s="1">
        <f>Estação!Q245</f>
        <v>44.98</v>
      </c>
      <c r="R186" s="1">
        <f>Estação!R245</f>
        <v>0</v>
      </c>
    </row>
    <row r="187" spans="1:18">
      <c r="A187" s="22">
        <v>44173.708333333336</v>
      </c>
      <c r="B187" s="1">
        <f>Estação!C246</f>
        <v>26.2</v>
      </c>
      <c r="C187" s="1">
        <v>36</v>
      </c>
      <c r="D187" s="1">
        <f>Estação!D246</f>
        <v>16.809999999999999</v>
      </c>
      <c r="E187" s="1">
        <f>Estação!E246</f>
        <v>0.25</v>
      </c>
      <c r="F187" s="1">
        <f>Estação!F246</f>
        <v>2.0499999999999998</v>
      </c>
      <c r="G187" s="1">
        <f>Estação!G246</f>
        <v>2.25</v>
      </c>
      <c r="H187" s="1">
        <f>Estação!H246</f>
        <v>4.3</v>
      </c>
      <c r="I187" s="1">
        <f>Estação!I246</f>
        <v>4.1399999999999997</v>
      </c>
      <c r="J187" s="1">
        <f>Estação!J246</f>
        <v>26</v>
      </c>
      <c r="K187" s="1">
        <f>Estação!K246</f>
        <v>7</v>
      </c>
      <c r="L187" s="1">
        <f>Estação!L246</f>
        <v>28.3</v>
      </c>
      <c r="M187" s="1">
        <f>Estação!M246</f>
        <v>66.099999999999994</v>
      </c>
      <c r="N187" s="1">
        <f>Estação!N246</f>
        <v>1009.5</v>
      </c>
      <c r="O187" s="1">
        <f>Estação!O246</f>
        <v>77</v>
      </c>
      <c r="P187" s="1">
        <f>Estação!P246</f>
        <v>4.21</v>
      </c>
      <c r="Q187" s="1">
        <f>Estação!Q246</f>
        <v>31.08</v>
      </c>
      <c r="R187" s="1">
        <f>Estação!R246</f>
        <v>0</v>
      </c>
    </row>
    <row r="188" spans="1:18">
      <c r="A188" s="22">
        <v>44173.75</v>
      </c>
      <c r="B188" s="1">
        <f>Estação!C247</f>
        <v>25.9</v>
      </c>
      <c r="C188" s="1">
        <v>36</v>
      </c>
      <c r="D188" s="1">
        <f>Estação!D247</f>
        <v>14.23</v>
      </c>
      <c r="E188" s="1">
        <f>Estação!E247</f>
        <v>0.35</v>
      </c>
      <c r="F188" s="1">
        <f>Estação!F247</f>
        <v>3.68</v>
      </c>
      <c r="G188" s="1">
        <f>Estação!G247</f>
        <v>4.51</v>
      </c>
      <c r="H188" s="1">
        <f>Estação!H247</f>
        <v>8.19</v>
      </c>
      <c r="I188" s="1">
        <f>Estação!I247</f>
        <v>4.2699999999999996</v>
      </c>
      <c r="J188" s="1">
        <f>Estação!J247</f>
        <v>29</v>
      </c>
      <c r="K188" s="1">
        <f>Estação!K247</f>
        <v>6</v>
      </c>
      <c r="L188" s="1">
        <f>Estação!L247</f>
        <v>27.7</v>
      </c>
      <c r="M188" s="1">
        <f>Estação!M247</f>
        <v>69.3</v>
      </c>
      <c r="N188" s="1">
        <f>Estação!N247</f>
        <v>1009.9</v>
      </c>
      <c r="O188" s="1">
        <f>Estação!O247</f>
        <v>14</v>
      </c>
      <c r="P188" s="1">
        <f>Estação!P247</f>
        <v>3.78</v>
      </c>
      <c r="Q188" s="1">
        <f>Estação!Q247</f>
        <v>37.03</v>
      </c>
      <c r="R188" s="1">
        <f>Estação!R247</f>
        <v>0</v>
      </c>
    </row>
    <row r="189" spans="1:18">
      <c r="A189" s="22">
        <v>44173.791666666664</v>
      </c>
      <c r="B189" s="1">
        <f>Estação!C248</f>
        <v>26.1</v>
      </c>
      <c r="C189" s="1">
        <v>36</v>
      </c>
      <c r="D189" s="1">
        <f>Estação!D248</f>
        <v>16.77</v>
      </c>
      <c r="E189" s="1">
        <f>Estação!E248</f>
        <v>0.27</v>
      </c>
      <c r="F189" s="1">
        <f>Estação!F248</f>
        <v>1.44</v>
      </c>
      <c r="G189" s="1">
        <f>Estação!G248</f>
        <v>2.83</v>
      </c>
      <c r="H189" s="1">
        <f>Estação!H248</f>
        <v>4.2699999999999996</v>
      </c>
      <c r="I189" s="1">
        <f>Estação!I248</f>
        <v>4.3600000000000003</v>
      </c>
      <c r="J189" s="1">
        <f>Estação!J248</f>
        <v>17</v>
      </c>
      <c r="K189" s="1">
        <f>Estação!K248</f>
        <v>10</v>
      </c>
      <c r="L189" s="1">
        <f>Estação!L248</f>
        <v>27.4</v>
      </c>
      <c r="M189" s="1">
        <f>Estação!M248</f>
        <v>70.5</v>
      </c>
      <c r="N189" s="1">
        <f>Estação!N248</f>
        <v>1010.5</v>
      </c>
      <c r="O189" s="1">
        <f>Estação!O248</f>
        <v>2</v>
      </c>
      <c r="P189" s="1">
        <f>Estação!P248</f>
        <v>3.81</v>
      </c>
      <c r="Q189" s="1">
        <f>Estação!Q248</f>
        <v>44.28</v>
      </c>
      <c r="R189" s="1">
        <f>Estação!R248</f>
        <v>0</v>
      </c>
    </row>
    <row r="190" spans="1:18">
      <c r="A190" s="22">
        <v>44173.833333333336</v>
      </c>
      <c r="B190" s="1">
        <f>Estação!C249</f>
        <v>26.2</v>
      </c>
      <c r="C190" s="1">
        <v>36</v>
      </c>
      <c r="D190" s="1">
        <f>Estação!D249</f>
        <v>17.86</v>
      </c>
      <c r="E190" s="1">
        <f>Estação!E249</f>
        <v>0.28999999999999998</v>
      </c>
      <c r="F190" s="1">
        <f>Estação!F249</f>
        <v>1.58</v>
      </c>
      <c r="G190" s="1">
        <f>Estação!G249</f>
        <v>2.75</v>
      </c>
      <c r="H190" s="1">
        <f>Estação!H249</f>
        <v>4.33</v>
      </c>
      <c r="I190" s="1">
        <f>Estação!I249</f>
        <v>4.0999999999999996</v>
      </c>
      <c r="J190" s="1">
        <f>Estação!J249</f>
        <v>23</v>
      </c>
      <c r="K190" s="1">
        <f>Estação!K249</f>
        <v>6</v>
      </c>
      <c r="L190" s="1">
        <f>Estação!L249</f>
        <v>27.3</v>
      </c>
      <c r="M190" s="1">
        <f>Estação!M249</f>
        <v>71.599999999999994</v>
      </c>
      <c r="N190" s="1">
        <f>Estação!N249</f>
        <v>1011.4</v>
      </c>
      <c r="O190" s="1">
        <f>Estação!O249</f>
        <v>2</v>
      </c>
      <c r="P190" s="1">
        <f>Estação!P249</f>
        <v>3.26</v>
      </c>
      <c r="Q190" s="1">
        <f>Estação!Q249</f>
        <v>41.7</v>
      </c>
      <c r="R190" s="1">
        <f>Estação!R249</f>
        <v>0</v>
      </c>
    </row>
    <row r="191" spans="1:18">
      <c r="A191" s="22">
        <v>44173.875</v>
      </c>
      <c r="B191" s="1">
        <f>Estação!C250</f>
        <v>26.4</v>
      </c>
      <c r="C191" s="1">
        <v>36</v>
      </c>
      <c r="D191" s="1">
        <f>Estação!D250</f>
        <v>17.95</v>
      </c>
      <c r="E191" s="1">
        <f>Estação!E250</f>
        <v>0.28000000000000003</v>
      </c>
      <c r="F191" s="1">
        <f>Estação!F250</f>
        <v>1.3</v>
      </c>
      <c r="G191" s="1">
        <f>Estação!G250</f>
        <v>2.0699999999999998</v>
      </c>
      <c r="H191" s="1">
        <f>Estação!H250</f>
        <v>3.37</v>
      </c>
      <c r="I191" s="1">
        <f>Estação!I250</f>
        <v>4.25</v>
      </c>
      <c r="J191" s="1">
        <f>Estação!J250</f>
        <v>19</v>
      </c>
      <c r="K191" s="1">
        <f>Estação!K250</f>
        <v>4</v>
      </c>
      <c r="L191" s="1">
        <f>Estação!L250</f>
        <v>27.2</v>
      </c>
      <c r="M191" s="1">
        <f>Estação!M250</f>
        <v>72.400000000000006</v>
      </c>
      <c r="N191" s="1">
        <f>Estação!N250</f>
        <v>1012.2</v>
      </c>
      <c r="O191" s="1">
        <f>Estação!O250</f>
        <v>2</v>
      </c>
      <c r="P191" s="1">
        <f>Estação!P250</f>
        <v>2.76</v>
      </c>
      <c r="Q191" s="1">
        <f>Estação!Q250</f>
        <v>46.96</v>
      </c>
      <c r="R191" s="1">
        <f>Estação!R250</f>
        <v>0</v>
      </c>
    </row>
    <row r="192" spans="1:18">
      <c r="A192" s="22">
        <v>44173.916666666664</v>
      </c>
      <c r="B192" s="1">
        <f>Estação!C251</f>
        <v>26.5</v>
      </c>
      <c r="C192" s="1">
        <v>36</v>
      </c>
      <c r="D192" s="1">
        <f>Estação!D251</f>
        <v>17.850000000000001</v>
      </c>
      <c r="E192" s="1">
        <f>Estação!E251</f>
        <v>0.27</v>
      </c>
      <c r="F192" s="1">
        <f>Estação!F251</f>
        <v>1.1100000000000001</v>
      </c>
      <c r="G192" s="1">
        <f>Estação!G251</f>
        <v>1.89</v>
      </c>
      <c r="H192" s="1">
        <f>Estação!H251</f>
        <v>3</v>
      </c>
      <c r="I192" s="1">
        <f>Estação!I251</f>
        <v>5.76</v>
      </c>
      <c r="J192" s="1">
        <f>Estação!J251</f>
        <v>25</v>
      </c>
      <c r="K192" s="1">
        <f>Estação!K251</f>
        <v>10</v>
      </c>
      <c r="L192" s="1">
        <f>Estação!L251</f>
        <v>27.1</v>
      </c>
      <c r="M192" s="1">
        <f>Estação!M251</f>
        <v>73.3</v>
      </c>
      <c r="N192" s="1">
        <f>Estação!N251</f>
        <v>1012.5</v>
      </c>
      <c r="O192" s="1">
        <f>Estação!O251</f>
        <v>2</v>
      </c>
      <c r="P192" s="1">
        <f>Estação!P251</f>
        <v>2.72</v>
      </c>
      <c r="Q192" s="1">
        <f>Estação!Q251</f>
        <v>46.81</v>
      </c>
      <c r="R192" s="1">
        <f>Estação!R251</f>
        <v>0</v>
      </c>
    </row>
    <row r="193" spans="1:18">
      <c r="A193" s="22">
        <v>44173.958333333336</v>
      </c>
      <c r="B193" s="1">
        <f>Estação!C252</f>
        <v>26.4</v>
      </c>
      <c r="C193" s="1">
        <v>36</v>
      </c>
      <c r="D193" s="1">
        <f>Estação!D252</f>
        <v>19.190000000000001</v>
      </c>
      <c r="E193" s="1">
        <f>Estação!E252</f>
        <v>0.27</v>
      </c>
      <c r="F193" s="1">
        <f>Estação!F252</f>
        <v>1.1000000000000001</v>
      </c>
      <c r="G193" s="1">
        <f>Estação!G252</f>
        <v>1.51</v>
      </c>
      <c r="H193" s="1">
        <f>Estação!H252</f>
        <v>2.61</v>
      </c>
      <c r="I193" s="1">
        <f>Estação!I252</f>
        <v>5.68</v>
      </c>
      <c r="J193" s="1">
        <f>Estação!J252</f>
        <v>23</v>
      </c>
      <c r="K193" s="1">
        <f>Estação!K252</f>
        <v>7</v>
      </c>
      <c r="L193" s="1">
        <f>Estação!L252</f>
        <v>26.9</v>
      </c>
      <c r="M193" s="1">
        <f>Estação!M252</f>
        <v>72.8</v>
      </c>
      <c r="N193" s="1">
        <f>Estação!N252</f>
        <v>1012.2</v>
      </c>
      <c r="O193" s="1">
        <f>Estação!O252</f>
        <v>2</v>
      </c>
      <c r="P193" s="1">
        <f>Estação!P252</f>
        <v>2.95</v>
      </c>
      <c r="Q193" s="1">
        <f>Estação!Q252</f>
        <v>51.46</v>
      </c>
      <c r="R193" s="1">
        <f>Estação!R252</f>
        <v>0</v>
      </c>
    </row>
    <row r="194" spans="1:18">
      <c r="A194" s="22">
        <v>44174</v>
      </c>
      <c r="B194" s="1">
        <f>Estação!C261</f>
        <v>26.4</v>
      </c>
      <c r="C194" s="1">
        <v>36</v>
      </c>
      <c r="D194" s="1">
        <f>Estação!D261</f>
        <v>19.8</v>
      </c>
      <c r="E194" s="1">
        <f>Estação!E261</f>
        <v>0.27</v>
      </c>
      <c r="F194" s="1">
        <f>Estação!F261</f>
        <v>0.94</v>
      </c>
      <c r="G194" s="1">
        <f>Estação!G261</f>
        <v>1.57</v>
      </c>
      <c r="H194" s="1">
        <f>Estação!H261</f>
        <v>2.5099999999999998</v>
      </c>
      <c r="I194" s="1">
        <f>Estação!I261</f>
        <v>5.38</v>
      </c>
      <c r="J194" s="1">
        <f>Estação!J261</f>
        <v>26</v>
      </c>
      <c r="K194" s="1">
        <f>Estação!K261</f>
        <v>7</v>
      </c>
      <c r="L194" s="1">
        <f>Estação!L261</f>
        <v>26.9</v>
      </c>
      <c r="M194" s="1">
        <f>Estação!M261</f>
        <v>71.900000000000006</v>
      </c>
      <c r="N194" s="1">
        <f>Estação!N261</f>
        <v>1011.8</v>
      </c>
      <c r="O194" s="1">
        <f>Estação!O261</f>
        <v>3</v>
      </c>
      <c r="P194" s="1">
        <f>Estação!P261</f>
        <v>2.64</v>
      </c>
      <c r="Q194" s="1">
        <f>Estação!Q261</f>
        <v>51.07</v>
      </c>
      <c r="R194" s="1">
        <f>Estação!R261</f>
        <v>0</v>
      </c>
    </row>
    <row r="195" spans="1:18">
      <c r="A195" s="22">
        <v>44174.041666666664</v>
      </c>
      <c r="B195" s="1">
        <f>Estação!C262</f>
        <v>26.4</v>
      </c>
      <c r="C195" s="1">
        <v>36</v>
      </c>
      <c r="D195" s="1">
        <f>Estação!D262</f>
        <v>19.899999999999999</v>
      </c>
      <c r="E195" s="1">
        <f>Estação!E262</f>
        <v>0.15</v>
      </c>
      <c r="F195" s="1">
        <f>Estação!F262</f>
        <v>1.02</v>
      </c>
      <c r="G195" s="1">
        <f>Estação!G262</f>
        <v>1.36</v>
      </c>
      <c r="H195" s="1">
        <f>Estação!H262</f>
        <v>2.38</v>
      </c>
      <c r="I195" s="1">
        <f>Estação!I262</f>
        <v>4.79</v>
      </c>
      <c r="J195" s="1">
        <f>Estação!J262</f>
        <v>25</v>
      </c>
      <c r="K195" s="1">
        <f>Estação!K262</f>
        <v>7</v>
      </c>
      <c r="L195" s="1">
        <f>Estação!L262</f>
        <v>26.7</v>
      </c>
      <c r="M195" s="1">
        <f>Estação!M262</f>
        <v>73.7</v>
      </c>
      <c r="N195" s="1">
        <f>Estação!N262</f>
        <v>1011</v>
      </c>
      <c r="O195" s="1">
        <f>Estação!O262</f>
        <v>2</v>
      </c>
      <c r="P195" s="1">
        <f>Estação!P262</f>
        <v>2.4700000000000002</v>
      </c>
      <c r="Q195" s="1">
        <f>Estação!Q262</f>
        <v>52.8</v>
      </c>
      <c r="R195" s="1">
        <f>Estação!R262</f>
        <v>0</v>
      </c>
    </row>
    <row r="196" spans="1:18">
      <c r="A196" s="22">
        <v>44174.083333333336</v>
      </c>
      <c r="B196" s="1">
        <f>Estação!C263</f>
        <v>26.5</v>
      </c>
      <c r="C196" s="1">
        <v>36</v>
      </c>
      <c r="D196" s="1">
        <f>Estação!D263</f>
        <v>20.05</v>
      </c>
      <c r="E196" s="1">
        <f>Estação!E263</f>
        <v>0.13</v>
      </c>
      <c r="F196" s="1">
        <f>Estação!F263</f>
        <v>1.02</v>
      </c>
      <c r="G196" s="1">
        <f>Estação!G263</f>
        <v>0.98</v>
      </c>
      <c r="H196" s="1">
        <f>Estação!H263</f>
        <v>2.0099999999999998</v>
      </c>
      <c r="I196" s="1">
        <f>Estação!I263</f>
        <v>3.89</v>
      </c>
      <c r="J196" s="1">
        <f>Estação!J263</f>
        <v>27</v>
      </c>
      <c r="K196" s="1">
        <f>Estação!K263</f>
        <v>5</v>
      </c>
      <c r="L196" s="1">
        <f>Estação!L263</f>
        <v>26.6</v>
      </c>
      <c r="M196" s="1">
        <f>Estação!M263</f>
        <v>74</v>
      </c>
      <c r="N196" s="1">
        <f>Estação!N263</f>
        <v>1010.7</v>
      </c>
      <c r="O196" s="1">
        <f>Estação!O263</f>
        <v>2</v>
      </c>
      <c r="P196" s="1">
        <f>Estação!P263</f>
        <v>2.52</v>
      </c>
      <c r="Q196" s="1">
        <f>Estação!Q263</f>
        <v>53.8</v>
      </c>
      <c r="R196" s="1">
        <f>Estação!R263</f>
        <v>0</v>
      </c>
    </row>
    <row r="197" spans="1:18">
      <c r="A197" s="22">
        <v>44174.125</v>
      </c>
      <c r="B197" s="1">
        <f>Estação!C264</f>
        <v>26.5</v>
      </c>
      <c r="C197" s="1">
        <v>36</v>
      </c>
      <c r="D197" s="1">
        <f>Estação!D264</f>
        <v>20.25</v>
      </c>
      <c r="E197" s="1">
        <f>Estação!E264</f>
        <v>0.16</v>
      </c>
      <c r="F197" s="1">
        <f>Estação!F264</f>
        <v>1.1200000000000001</v>
      </c>
      <c r="G197" s="1">
        <f>Estação!G264</f>
        <v>0.97</v>
      </c>
      <c r="H197" s="1">
        <f>Estação!H264</f>
        <v>2.09</v>
      </c>
      <c r="I197" s="1">
        <f>Estação!I264</f>
        <v>4.8600000000000003</v>
      </c>
      <c r="J197" s="1">
        <f>Estação!J264</f>
        <v>32</v>
      </c>
      <c r="K197" s="1">
        <f>Estação!K264</f>
        <v>11</v>
      </c>
      <c r="L197" s="1">
        <f>Estação!L264</f>
        <v>26.5</v>
      </c>
      <c r="M197" s="1">
        <f>Estação!M264</f>
        <v>72.2</v>
      </c>
      <c r="N197" s="1">
        <f>Estação!N264</f>
        <v>1010.4</v>
      </c>
      <c r="O197" s="1">
        <f>Estação!O264</f>
        <v>2</v>
      </c>
      <c r="P197" s="1">
        <f>Estação!P264</f>
        <v>2.64</v>
      </c>
      <c r="Q197" s="1">
        <f>Estação!Q264</f>
        <v>60.91</v>
      </c>
      <c r="R197" s="1">
        <f>Estação!R264</f>
        <v>0</v>
      </c>
    </row>
    <row r="198" spans="1:18">
      <c r="A198" s="22">
        <v>44174.166666666664</v>
      </c>
      <c r="B198" s="1">
        <f>Estação!C265</f>
        <v>26.5</v>
      </c>
      <c r="C198" s="1">
        <v>36</v>
      </c>
      <c r="D198" s="1">
        <f>Estação!D265</f>
        <v>20.34</v>
      </c>
      <c r="E198" s="1">
        <f>Estação!E265</f>
        <v>0.12</v>
      </c>
      <c r="F198" s="1">
        <f>Estação!F265</f>
        <v>1.1100000000000001</v>
      </c>
      <c r="G198" s="1">
        <f>Estação!G265</f>
        <v>0.55000000000000004</v>
      </c>
      <c r="H198" s="1">
        <f>Estação!H265</f>
        <v>1.66</v>
      </c>
      <c r="I198" s="1">
        <f>Estação!I265</f>
        <v>4.1399999999999997</v>
      </c>
      <c r="J198" s="1">
        <f>Estação!J265</f>
        <v>22</v>
      </c>
      <c r="K198" s="1">
        <f>Estação!K265</f>
        <v>6</v>
      </c>
      <c r="L198" s="1">
        <f>Estação!L265</f>
        <v>26.5</v>
      </c>
      <c r="M198" s="1">
        <f>Estação!M265</f>
        <v>72.7</v>
      </c>
      <c r="N198" s="1">
        <f>Estação!N265</f>
        <v>1010.8</v>
      </c>
      <c r="O198" s="1">
        <f>Estação!O265</f>
        <v>3</v>
      </c>
      <c r="P198" s="1">
        <f>Estação!P265</f>
        <v>1.91</v>
      </c>
      <c r="Q198" s="1">
        <f>Estação!Q265</f>
        <v>71.94</v>
      </c>
      <c r="R198" s="1">
        <f>Estação!R265</f>
        <v>0</v>
      </c>
    </row>
    <row r="199" spans="1:18">
      <c r="A199" s="22">
        <v>44174.208333333336</v>
      </c>
      <c r="B199" s="1">
        <f>Estação!C266</f>
        <v>26.5</v>
      </c>
      <c r="C199" s="1">
        <v>36</v>
      </c>
      <c r="D199" s="1">
        <f>Estação!D266</f>
        <v>18.25</v>
      </c>
      <c r="E199" s="1">
        <f>Estação!E266</f>
        <v>0.12</v>
      </c>
      <c r="F199" s="1">
        <f>Estação!F266</f>
        <v>1.1200000000000001</v>
      </c>
      <c r="G199" s="1">
        <f>Estação!G266</f>
        <v>1.46</v>
      </c>
      <c r="H199" s="1">
        <f>Estação!H266</f>
        <v>2.57</v>
      </c>
      <c r="I199" s="1">
        <f>Estação!I266</f>
        <v>4.17</v>
      </c>
      <c r="J199" s="1">
        <f>Estação!J266</f>
        <v>22</v>
      </c>
      <c r="K199" s="1">
        <f>Estação!K266</f>
        <v>7</v>
      </c>
      <c r="L199" s="1">
        <f>Estação!L266</f>
        <v>26.4</v>
      </c>
      <c r="M199" s="1">
        <f>Estação!M266</f>
        <v>74.099999999999994</v>
      </c>
      <c r="N199" s="1">
        <f>Estação!N266</f>
        <v>1011.3</v>
      </c>
      <c r="O199" s="1">
        <f>Estação!O266</f>
        <v>2</v>
      </c>
      <c r="P199" s="1">
        <f>Estação!P266</f>
        <v>1.66</v>
      </c>
      <c r="Q199" s="1">
        <f>Estação!Q266</f>
        <v>82.73</v>
      </c>
      <c r="R199" s="1">
        <f>Estação!R266</f>
        <v>0</v>
      </c>
    </row>
    <row r="200" spans="1:18">
      <c r="A200" s="22">
        <v>44174.25</v>
      </c>
      <c r="B200" s="1">
        <f>Estação!C267</f>
        <v>26.7</v>
      </c>
      <c r="C200" s="1">
        <v>36</v>
      </c>
      <c r="D200" s="1">
        <f>Estação!D267</f>
        <v>7.22</v>
      </c>
      <c r="E200" s="1">
        <f>Estação!E267</f>
        <v>0.21</v>
      </c>
      <c r="F200" s="1">
        <f>Estação!F267</f>
        <v>2.8</v>
      </c>
      <c r="G200" s="1">
        <f>Estação!G267</f>
        <v>9.6199999999999992</v>
      </c>
      <c r="H200" s="1">
        <f>Estação!H267</f>
        <v>12.42</v>
      </c>
      <c r="I200" s="1">
        <f>Estação!I267</f>
        <v>3.99</v>
      </c>
      <c r="J200" s="1">
        <f>Estação!J267</f>
        <v>39</v>
      </c>
      <c r="K200" s="1">
        <f>Estação!K267</f>
        <v>12</v>
      </c>
      <c r="L200" s="1">
        <f>Estação!L267</f>
        <v>25.4</v>
      </c>
      <c r="M200" s="1">
        <f>Estação!M267</f>
        <v>77.8</v>
      </c>
      <c r="N200" s="1">
        <f>Estação!N267</f>
        <v>1011.9</v>
      </c>
      <c r="O200" s="1">
        <f>Estação!O267</f>
        <v>17</v>
      </c>
      <c r="P200" s="1">
        <f>Estação!P267</f>
        <v>1.52</v>
      </c>
      <c r="Q200" s="1">
        <f>Estação!Q267</f>
        <v>134.11000000000001</v>
      </c>
      <c r="R200" s="1">
        <f>Estação!R267</f>
        <v>0</v>
      </c>
    </row>
    <row r="201" spans="1:18">
      <c r="A201" s="22">
        <v>44174.291666666664</v>
      </c>
      <c r="B201" s="1">
        <f>Estação!C268</f>
        <v>26.7</v>
      </c>
      <c r="C201" s="1">
        <v>36</v>
      </c>
      <c r="D201" s="1">
        <f>Estação!D268</f>
        <v>9.52</v>
      </c>
      <c r="E201" s="1">
        <f>Estação!E268</f>
        <v>0.28000000000000003</v>
      </c>
      <c r="F201" s="1">
        <f>Estação!F268</f>
        <v>6.98</v>
      </c>
      <c r="G201" s="1">
        <f>Estação!G268</f>
        <v>10.17</v>
      </c>
      <c r="H201" s="1">
        <f>Estação!H268</f>
        <v>17.149999999999999</v>
      </c>
      <c r="I201" s="1">
        <f>Estação!I268</f>
        <v>3.98</v>
      </c>
      <c r="J201" s="1">
        <f>Estação!J268</f>
        <v>41</v>
      </c>
      <c r="K201" s="1">
        <f>Estação!K268</f>
        <v>12</v>
      </c>
      <c r="L201" s="1">
        <f>Estação!L268</f>
        <v>26</v>
      </c>
      <c r="M201" s="1">
        <f>Estação!M268</f>
        <v>76.099999999999994</v>
      </c>
      <c r="N201" s="1">
        <f>Estação!N268</f>
        <v>1012.6</v>
      </c>
      <c r="O201" s="1">
        <f>Estação!O268</f>
        <v>96</v>
      </c>
      <c r="P201" s="1">
        <f>Estação!P268</f>
        <v>2.06</v>
      </c>
      <c r="Q201" s="1">
        <f>Estação!Q268</f>
        <v>120.32</v>
      </c>
      <c r="R201" s="1">
        <f>Estação!R268</f>
        <v>0</v>
      </c>
    </row>
    <row r="202" spans="1:18">
      <c r="A202" s="22">
        <v>44174.333333333336</v>
      </c>
      <c r="B202" s="1">
        <f>Estação!C269</f>
        <v>26.3</v>
      </c>
      <c r="C202" s="1">
        <v>36</v>
      </c>
      <c r="D202" s="1">
        <f>Estação!D269</f>
        <v>16.61</v>
      </c>
      <c r="E202" s="1">
        <f>Estação!E269</f>
        <v>0.26</v>
      </c>
      <c r="F202" s="1">
        <f>Estação!F269</f>
        <v>4.49</v>
      </c>
      <c r="G202" s="1">
        <f>Estação!G269</f>
        <v>5.37</v>
      </c>
      <c r="H202" s="1">
        <f>Estação!H269</f>
        <v>9.86</v>
      </c>
      <c r="I202" s="1">
        <f>Estação!I269</f>
        <v>4.8600000000000003</v>
      </c>
      <c r="J202" s="1">
        <f>Estação!J269</f>
        <v>36</v>
      </c>
      <c r="K202" s="1">
        <f>Estação!K269</f>
        <v>9</v>
      </c>
      <c r="L202" s="1">
        <f>Estação!L269</f>
        <v>27.7</v>
      </c>
      <c r="M202" s="1">
        <f>Estação!M269</f>
        <v>68</v>
      </c>
      <c r="N202" s="1">
        <f>Estação!N269</f>
        <v>1013.1</v>
      </c>
      <c r="O202" s="1">
        <f>Estação!O269</f>
        <v>287</v>
      </c>
      <c r="P202" s="1">
        <f>Estação!P269</f>
        <v>3.08</v>
      </c>
      <c r="Q202" s="1">
        <f>Estação!Q269</f>
        <v>100.13</v>
      </c>
      <c r="R202" s="1">
        <f>Estação!R269</f>
        <v>0</v>
      </c>
    </row>
    <row r="203" spans="1:18">
      <c r="A203" s="22">
        <v>44174.375</v>
      </c>
      <c r="B203" s="1">
        <f>Estação!C270</f>
        <v>25.9</v>
      </c>
      <c r="C203" s="1">
        <v>36</v>
      </c>
      <c r="D203" s="1">
        <f>Estação!D270</f>
        <v>21.3</v>
      </c>
      <c r="E203" s="1">
        <f>Estação!E270</f>
        <v>0.19</v>
      </c>
      <c r="F203" s="1">
        <f>Estação!F270</f>
        <v>2.94</v>
      </c>
      <c r="G203" s="1">
        <f>Estação!G270</f>
        <v>3.16</v>
      </c>
      <c r="H203" s="1">
        <f>Estação!H270</f>
        <v>6.11</v>
      </c>
      <c r="I203" s="1">
        <f>Estação!I270</f>
        <v>3.29</v>
      </c>
      <c r="J203" s="1">
        <f>Estação!J270</f>
        <v>31</v>
      </c>
      <c r="K203" s="1">
        <f>Estação!K270</f>
        <v>8</v>
      </c>
      <c r="L203" s="1">
        <f>Estação!L270</f>
        <v>29.1</v>
      </c>
      <c r="M203" s="1">
        <f>Estação!M270</f>
        <v>58.8</v>
      </c>
      <c r="N203" s="1">
        <f>Estação!N270</f>
        <v>1013.2</v>
      </c>
      <c r="O203" s="1">
        <f>Estação!O270</f>
        <v>627</v>
      </c>
      <c r="P203" s="1">
        <f>Estação!P270</f>
        <v>3.82</v>
      </c>
      <c r="Q203" s="1">
        <f>Estação!Q270</f>
        <v>72.83</v>
      </c>
      <c r="R203" s="1">
        <f>Estação!R270</f>
        <v>0</v>
      </c>
    </row>
    <row r="204" spans="1:18">
      <c r="A204" s="22">
        <v>44174.416678240741</v>
      </c>
      <c r="B204" s="1">
        <f>Estação!C271</f>
        <v>26.1</v>
      </c>
      <c r="C204" s="1">
        <v>36</v>
      </c>
      <c r="D204" s="1">
        <f>Estação!D271</f>
        <v>21.62</v>
      </c>
      <c r="E204" s="1">
        <f>Estação!E271</f>
        <v>0.16</v>
      </c>
      <c r="F204" s="1">
        <f>Estação!F271</f>
        <v>2.16</v>
      </c>
      <c r="G204" s="1">
        <f>Estação!G271</f>
        <v>2</v>
      </c>
      <c r="H204" s="1">
        <f>Estação!H271</f>
        <v>4.16</v>
      </c>
      <c r="I204" s="1">
        <f>Estação!I271</f>
        <v>3.21</v>
      </c>
      <c r="J204" s="1">
        <f>Estação!J271</f>
        <v>27</v>
      </c>
      <c r="K204" s="1">
        <f>Estação!K271</f>
        <v>6</v>
      </c>
      <c r="L204" s="1">
        <f>Estação!L271</f>
        <v>29.5</v>
      </c>
      <c r="M204" s="1">
        <f>Estação!M271</f>
        <v>57.3</v>
      </c>
      <c r="N204" s="1">
        <f>Estação!N271</f>
        <v>1013.3</v>
      </c>
      <c r="O204" s="1">
        <f>Estação!O271</f>
        <v>751</v>
      </c>
      <c r="P204" s="1">
        <f>Estação!P271</f>
        <v>4.3099999999999996</v>
      </c>
      <c r="Q204" s="1">
        <f>Estação!Q271</f>
        <v>65.08</v>
      </c>
      <c r="R204" s="1">
        <f>Estação!R271</f>
        <v>0</v>
      </c>
    </row>
    <row r="205" spans="1:18">
      <c r="A205" s="22">
        <v>44174.458344907405</v>
      </c>
      <c r="B205" s="1">
        <f>Estação!C272</f>
        <v>26.2</v>
      </c>
      <c r="C205" s="1">
        <v>36</v>
      </c>
      <c r="D205" s="1">
        <f>Estação!D272</f>
        <v>22.25</v>
      </c>
      <c r="E205" s="1">
        <f>Estação!E272</f>
        <v>0.15</v>
      </c>
      <c r="F205" s="1">
        <f>Estação!F272</f>
        <v>1.78</v>
      </c>
      <c r="G205" s="1">
        <f>Estação!G272</f>
        <v>1.7</v>
      </c>
      <c r="H205" s="1">
        <f>Estação!H272</f>
        <v>3.48</v>
      </c>
      <c r="I205" s="1">
        <f>Estação!I272</f>
        <v>3.11</v>
      </c>
      <c r="J205" s="1">
        <f>Estação!J272</f>
        <v>19</v>
      </c>
      <c r="K205" s="1">
        <f>Estação!K272</f>
        <v>7</v>
      </c>
      <c r="L205" s="1">
        <f>Estação!L272</f>
        <v>30</v>
      </c>
      <c r="M205" s="1">
        <f>Estação!M272</f>
        <v>54.9</v>
      </c>
      <c r="N205" s="1">
        <f>Estação!N272</f>
        <v>1013.1</v>
      </c>
      <c r="O205" s="1">
        <f>Estação!O272</f>
        <v>1000</v>
      </c>
      <c r="P205" s="1">
        <f>Estação!P272</f>
        <v>4.5999999999999996</v>
      </c>
      <c r="Q205" s="1">
        <f>Estação!Q272</f>
        <v>57.44</v>
      </c>
      <c r="R205" s="1">
        <f>Estação!R272</f>
        <v>0</v>
      </c>
    </row>
    <row r="206" spans="1:18">
      <c r="A206" s="22">
        <v>44174.500011574077</v>
      </c>
      <c r="B206" s="1">
        <f>Estação!C273</f>
        <v>26.3</v>
      </c>
      <c r="C206" s="1">
        <v>36</v>
      </c>
      <c r="D206" s="1">
        <f>Estação!D273</f>
        <v>23.16</v>
      </c>
      <c r="E206" s="1">
        <f>Estação!E273</f>
        <v>0.16</v>
      </c>
      <c r="F206" s="1">
        <f>Estação!F273</f>
        <v>1.97</v>
      </c>
      <c r="G206" s="1">
        <f>Estação!G273</f>
        <v>1.54</v>
      </c>
      <c r="H206" s="1">
        <f>Estação!H273</f>
        <v>3.52</v>
      </c>
      <c r="I206" s="1">
        <f>Estação!I273</f>
        <v>3.22</v>
      </c>
      <c r="J206" s="1">
        <f>Estação!J273</f>
        <v>17</v>
      </c>
      <c r="K206" s="1">
        <f>Estação!K273</f>
        <v>7</v>
      </c>
      <c r="L206" s="1">
        <f>Estação!L273</f>
        <v>30.2</v>
      </c>
      <c r="M206" s="1">
        <f>Estação!M273</f>
        <v>54.4</v>
      </c>
      <c r="N206" s="1">
        <f>Estação!N273</f>
        <v>1012.5</v>
      </c>
      <c r="O206" s="1">
        <f>Estação!O273</f>
        <v>998</v>
      </c>
      <c r="P206" s="1">
        <f>Estação!P273</f>
        <v>4.0599999999999996</v>
      </c>
      <c r="Q206" s="1">
        <f>Estação!Q273</f>
        <v>61.14</v>
      </c>
      <c r="R206" s="1">
        <f>Estação!R273</f>
        <v>0</v>
      </c>
    </row>
    <row r="207" spans="1:18">
      <c r="A207" s="22">
        <v>44174.541678240741</v>
      </c>
      <c r="B207" s="1">
        <f>Estação!C274</f>
        <v>26.1</v>
      </c>
      <c r="C207" s="1">
        <v>36</v>
      </c>
      <c r="D207" s="1">
        <f>Estação!D274</f>
        <v>21.45</v>
      </c>
      <c r="E207" s="1">
        <f>Estação!E274</f>
        <v>0.18</v>
      </c>
      <c r="F207" s="1">
        <f>Estação!F274</f>
        <v>2.4700000000000002</v>
      </c>
      <c r="G207" s="1">
        <f>Estação!G274</f>
        <v>1.69</v>
      </c>
      <c r="H207" s="1">
        <f>Estação!H274</f>
        <v>4.16</v>
      </c>
      <c r="I207" s="1">
        <f>Estação!I274</f>
        <v>3.15</v>
      </c>
      <c r="J207" s="1">
        <f>Estação!J274</f>
        <v>22</v>
      </c>
      <c r="K207" s="1">
        <f>Estação!K274</f>
        <v>8</v>
      </c>
      <c r="L207" s="1">
        <f>Estação!L274</f>
        <v>30.1</v>
      </c>
      <c r="M207" s="1">
        <f>Estação!M274</f>
        <v>56.3</v>
      </c>
      <c r="N207" s="1">
        <f>Estação!N274</f>
        <v>1011.9</v>
      </c>
      <c r="O207" s="1">
        <f>Estação!O274</f>
        <v>588</v>
      </c>
      <c r="P207" s="1">
        <f>Estação!P274</f>
        <v>4.4400000000000004</v>
      </c>
      <c r="Q207" s="1">
        <f>Estação!Q274</f>
        <v>62.64</v>
      </c>
      <c r="R207" s="1">
        <f>Estação!R274</f>
        <v>0</v>
      </c>
    </row>
    <row r="208" spans="1:18">
      <c r="A208" s="22">
        <v>44174.583344907405</v>
      </c>
      <c r="B208" s="1">
        <f>Estação!C275</f>
        <v>26.2</v>
      </c>
      <c r="C208" s="1">
        <v>36</v>
      </c>
      <c r="D208" s="1">
        <f>Estação!D275</f>
        <v>20.63</v>
      </c>
      <c r="E208" s="1">
        <f>Estação!E275</f>
        <v>0.17</v>
      </c>
      <c r="F208" s="1">
        <f>Estação!F275</f>
        <v>2.33</v>
      </c>
      <c r="G208" s="1">
        <f>Estação!G275</f>
        <v>1.65</v>
      </c>
      <c r="H208" s="1">
        <f>Estação!H275</f>
        <v>3.98</v>
      </c>
      <c r="I208" s="1">
        <f>Estação!I275</f>
        <v>3.05</v>
      </c>
      <c r="J208" s="1">
        <f>Estação!J275</f>
        <v>19</v>
      </c>
      <c r="K208" s="1">
        <f>Estação!K275</f>
        <v>9</v>
      </c>
      <c r="L208" s="1">
        <f>Estação!L275</f>
        <v>30</v>
      </c>
      <c r="M208" s="1">
        <f>Estação!M275</f>
        <v>56.9</v>
      </c>
      <c r="N208" s="1">
        <f>Estação!N275</f>
        <v>1011.1</v>
      </c>
      <c r="O208" s="1">
        <f>Estação!O275</f>
        <v>354</v>
      </c>
      <c r="P208" s="1">
        <f>Estação!P275</f>
        <v>4.49</v>
      </c>
      <c r="Q208" s="1">
        <f>Estação!Q275</f>
        <v>68.72</v>
      </c>
      <c r="R208" s="1">
        <f>Estação!R275</f>
        <v>0</v>
      </c>
    </row>
    <row r="209" spans="1:18">
      <c r="A209" s="22">
        <v>44174.625011574077</v>
      </c>
      <c r="B209" s="1">
        <f>Estação!C276</f>
        <v>26.3</v>
      </c>
      <c r="C209" s="1">
        <v>36</v>
      </c>
      <c r="D209" s="1">
        <f>Estação!D276</f>
        <v>20.010000000000002</v>
      </c>
      <c r="E209" s="1">
        <f>Estação!E276</f>
        <v>0.17</v>
      </c>
      <c r="F209" s="1">
        <f>Estação!F276</f>
        <v>2.08</v>
      </c>
      <c r="G209" s="1">
        <f>Estação!G276</f>
        <v>1.76</v>
      </c>
      <c r="H209" s="1">
        <f>Estação!H276</f>
        <v>3.84</v>
      </c>
      <c r="I209" s="1">
        <f>Estação!I276</f>
        <v>3.29</v>
      </c>
      <c r="J209" s="1">
        <f>Estação!J276</f>
        <v>20</v>
      </c>
      <c r="K209" s="1">
        <f>Estação!K276</f>
        <v>6</v>
      </c>
      <c r="L209" s="1">
        <f>Estação!L276</f>
        <v>30</v>
      </c>
      <c r="M209" s="1">
        <f>Estação!M276</f>
        <v>57.5</v>
      </c>
      <c r="N209" s="1">
        <f>Estação!N276</f>
        <v>1010.8</v>
      </c>
      <c r="O209" s="1">
        <f>Estação!O276</f>
        <v>300</v>
      </c>
      <c r="P209" s="1">
        <f>Estação!P276</f>
        <v>4.05</v>
      </c>
      <c r="Q209" s="1">
        <f>Estação!Q276</f>
        <v>47.33</v>
      </c>
      <c r="R209" s="1">
        <f>Estação!R276</f>
        <v>0</v>
      </c>
    </row>
    <row r="210" spans="1:18">
      <c r="A210" s="22">
        <v>44174.666678240741</v>
      </c>
      <c r="B210" s="1">
        <f>Estação!C277</f>
        <v>26.4</v>
      </c>
      <c r="C210" s="1">
        <v>36</v>
      </c>
      <c r="D210" s="1">
        <f>Estação!D277</f>
        <v>22.49</v>
      </c>
      <c r="E210" s="1">
        <f>Estação!E277</f>
        <v>0.17</v>
      </c>
      <c r="F210" s="1">
        <f>Estação!F277</f>
        <v>2.0099999999999998</v>
      </c>
      <c r="G210" s="1">
        <f>Estação!G277</f>
        <v>1.98</v>
      </c>
      <c r="H210" s="1">
        <f>Estação!H277</f>
        <v>3.99</v>
      </c>
      <c r="I210" s="1">
        <f>Estação!I277</f>
        <v>3.54</v>
      </c>
      <c r="J210" s="1">
        <f>Estação!J277</f>
        <v>24</v>
      </c>
      <c r="K210" s="1">
        <f>Estação!K277</f>
        <v>5</v>
      </c>
      <c r="L210" s="1">
        <f>Estação!L277</f>
        <v>29.5</v>
      </c>
      <c r="M210" s="1">
        <f>Estação!M277</f>
        <v>59.7</v>
      </c>
      <c r="N210" s="1">
        <f>Estação!N277</f>
        <v>1010.9</v>
      </c>
      <c r="O210" s="1">
        <f>Estação!O277</f>
        <v>358</v>
      </c>
      <c r="P210" s="1">
        <f>Estação!P277</f>
        <v>3.88</v>
      </c>
      <c r="Q210" s="1">
        <f>Estação!Q277</f>
        <v>42.28</v>
      </c>
      <c r="R210" s="1">
        <f>Estação!R277</f>
        <v>0</v>
      </c>
    </row>
    <row r="211" spans="1:18">
      <c r="A211" s="22">
        <v>44174.708344907405</v>
      </c>
      <c r="B211" s="1">
        <f>Estação!C278</f>
        <v>26.3</v>
      </c>
      <c r="C211" s="1">
        <v>36</v>
      </c>
      <c r="D211" s="1">
        <f>Estação!D278</f>
        <v>18.73</v>
      </c>
      <c r="E211" s="1">
        <f>Estação!E278</f>
        <v>0.18</v>
      </c>
      <c r="F211" s="1">
        <f>Estação!F278</f>
        <v>2.2999999999999998</v>
      </c>
      <c r="G211" s="1">
        <f>Estação!G278</f>
        <v>2.25</v>
      </c>
      <c r="H211" s="1">
        <f>Estação!H278</f>
        <v>4.55</v>
      </c>
      <c r="I211" s="1">
        <f>Estação!I278</f>
        <v>3.45</v>
      </c>
      <c r="J211" s="1">
        <f>Estação!J278</f>
        <v>22</v>
      </c>
      <c r="K211" s="1">
        <f>Estação!K278</f>
        <v>8</v>
      </c>
      <c r="L211" s="1">
        <f>Estação!L278</f>
        <v>28.7</v>
      </c>
      <c r="M211" s="1">
        <f>Estação!M278</f>
        <v>62.5</v>
      </c>
      <c r="N211" s="1">
        <f>Estação!N278</f>
        <v>1011</v>
      </c>
      <c r="O211" s="1">
        <f>Estação!O278</f>
        <v>173</v>
      </c>
      <c r="P211" s="1">
        <f>Estação!P278</f>
        <v>4.17</v>
      </c>
      <c r="Q211" s="1">
        <f>Estação!Q278</f>
        <v>37.5</v>
      </c>
      <c r="R211" s="1">
        <f>Estação!R278</f>
        <v>0</v>
      </c>
    </row>
    <row r="212" spans="1:18">
      <c r="A212" s="22">
        <v>44174.750011574077</v>
      </c>
      <c r="B212" s="1">
        <f>Estação!C279</f>
        <v>26.1</v>
      </c>
      <c r="C212" s="1">
        <v>36</v>
      </c>
      <c r="D212" s="1">
        <f>Estação!D279</f>
        <v>16.13</v>
      </c>
      <c r="E212" s="1">
        <f>Estação!E279</f>
        <v>0.27</v>
      </c>
      <c r="F212" s="1">
        <f>Estação!F279</f>
        <v>3.21</v>
      </c>
      <c r="G212" s="1">
        <f>Estação!G279</f>
        <v>4.8499999999999996</v>
      </c>
      <c r="H212" s="1">
        <f>Estação!H279</f>
        <v>8.0500000000000007</v>
      </c>
      <c r="I212" s="1">
        <f>Estação!I279</f>
        <v>3.61</v>
      </c>
      <c r="J212" s="1">
        <f>Estação!J279</f>
        <v>21</v>
      </c>
      <c r="K212" s="1">
        <f>Estação!K279</f>
        <v>5</v>
      </c>
      <c r="L212" s="1">
        <f>Estação!L279</f>
        <v>27.7</v>
      </c>
      <c r="M212" s="1">
        <f>Estação!M279</f>
        <v>68</v>
      </c>
      <c r="N212" s="1">
        <f>Estação!N279</f>
        <v>1010.9</v>
      </c>
      <c r="O212" s="1">
        <f>Estação!O279</f>
        <v>14</v>
      </c>
      <c r="P212" s="1">
        <f>Estação!P279</f>
        <v>3.32</v>
      </c>
      <c r="Q212" s="1">
        <f>Estação!Q279</f>
        <v>39.82</v>
      </c>
      <c r="R212" s="1">
        <f>Estação!R279</f>
        <v>0</v>
      </c>
    </row>
    <row r="213" spans="1:18">
      <c r="A213" s="22">
        <v>44174.791678240741</v>
      </c>
      <c r="B213" s="1">
        <f>Estação!C280</f>
        <v>26.5</v>
      </c>
      <c r="C213" s="1">
        <v>36</v>
      </c>
      <c r="D213" s="1">
        <f>Estação!D280</f>
        <v>12.92</v>
      </c>
      <c r="E213" s="1">
        <f>Estação!E280</f>
        <v>0.23</v>
      </c>
      <c r="F213" s="1">
        <f>Estação!F280</f>
        <v>2.69</v>
      </c>
      <c r="G213" s="1">
        <f>Estação!G280</f>
        <v>6.84</v>
      </c>
      <c r="H213" s="1">
        <f>Estação!H280</f>
        <v>9.5399999999999991</v>
      </c>
      <c r="I213" s="1">
        <f>Estação!I280</f>
        <v>3.58</v>
      </c>
      <c r="J213" s="1">
        <f>Estação!J280</f>
        <v>23</v>
      </c>
      <c r="K213" s="1">
        <f>Estação!K280</f>
        <v>5</v>
      </c>
      <c r="L213" s="1">
        <f>Estação!L280</f>
        <v>27.3</v>
      </c>
      <c r="M213" s="1">
        <f>Estação!M280</f>
        <v>71.5</v>
      </c>
      <c r="N213" s="1">
        <f>Estação!N280</f>
        <v>1011.2</v>
      </c>
      <c r="O213" s="1">
        <f>Estação!O280</f>
        <v>2</v>
      </c>
      <c r="P213" s="1">
        <f>Estação!P280</f>
        <v>3.08</v>
      </c>
      <c r="Q213" s="1">
        <f>Estação!Q280</f>
        <v>31.65</v>
      </c>
      <c r="R213" s="1">
        <f>Estação!R280</f>
        <v>0</v>
      </c>
    </row>
    <row r="214" spans="1:18">
      <c r="A214" s="22">
        <v>44174.833344907405</v>
      </c>
      <c r="B214" s="1">
        <f>Estação!C281</f>
        <v>26.5</v>
      </c>
      <c r="C214" s="1">
        <v>36</v>
      </c>
      <c r="D214" s="1">
        <f>Estação!D281</f>
        <v>15.21</v>
      </c>
      <c r="E214" s="1">
        <f>Estação!E281</f>
        <v>0.21</v>
      </c>
      <c r="F214" s="1">
        <f>Estação!F281</f>
        <v>2.38</v>
      </c>
      <c r="G214" s="1">
        <f>Estação!G281</f>
        <v>6.11</v>
      </c>
      <c r="H214" s="1">
        <f>Estação!H281</f>
        <v>8.49</v>
      </c>
      <c r="I214" s="1">
        <f>Estação!I281</f>
        <v>4.66</v>
      </c>
      <c r="J214" s="1">
        <f>Estação!J281</f>
        <v>23</v>
      </c>
      <c r="K214" s="1">
        <f>Estação!K281</f>
        <v>6</v>
      </c>
      <c r="L214" s="1">
        <f>Estação!L281</f>
        <v>27</v>
      </c>
      <c r="M214" s="1">
        <f>Estação!M281</f>
        <v>73.400000000000006</v>
      </c>
      <c r="N214" s="1">
        <f>Estação!N281</f>
        <v>1012</v>
      </c>
      <c r="O214" s="1">
        <f>Estação!O281</f>
        <v>2</v>
      </c>
      <c r="P214" s="1">
        <f>Estação!P281</f>
        <v>2.72</v>
      </c>
      <c r="Q214" s="1">
        <f>Estação!Q281</f>
        <v>32.799999999999997</v>
      </c>
      <c r="R214" s="1">
        <f>Estação!R281</f>
        <v>0</v>
      </c>
    </row>
    <row r="215" spans="1:18">
      <c r="A215" s="22">
        <v>44174.875011574077</v>
      </c>
      <c r="B215" s="1">
        <f>Estação!C282</f>
        <v>26.4</v>
      </c>
      <c r="C215" s="1">
        <v>36</v>
      </c>
      <c r="D215" s="1">
        <f>Estação!D282</f>
        <v>17.670000000000002</v>
      </c>
      <c r="E215" s="1">
        <f>Estação!E282</f>
        <v>0.19</v>
      </c>
      <c r="F215" s="1">
        <f>Estação!F282</f>
        <v>1.54</v>
      </c>
      <c r="G215" s="1">
        <f>Estação!G282</f>
        <v>4.18</v>
      </c>
      <c r="H215" s="1">
        <f>Estação!H282</f>
        <v>5.72</v>
      </c>
      <c r="I215" s="1">
        <f>Estação!I282</f>
        <v>3.76</v>
      </c>
      <c r="J215" s="1">
        <f>Estação!J282</f>
        <v>28</v>
      </c>
      <c r="K215" s="1">
        <f>Estação!K282</f>
        <v>4</v>
      </c>
      <c r="L215" s="1">
        <f>Estação!L282</f>
        <v>27</v>
      </c>
      <c r="M215" s="1">
        <f>Estação!M282</f>
        <v>73</v>
      </c>
      <c r="N215" s="1">
        <f>Estação!N282</f>
        <v>1012.7</v>
      </c>
      <c r="O215" s="1">
        <f>Estação!O282</f>
        <v>2</v>
      </c>
      <c r="P215" s="1">
        <f>Estação!P282</f>
        <v>2.36</v>
      </c>
      <c r="Q215" s="1">
        <f>Estação!Q282</f>
        <v>38.130000000000003</v>
      </c>
      <c r="R215" s="1">
        <f>Estação!R282</f>
        <v>0</v>
      </c>
    </row>
    <row r="216" spans="1:18">
      <c r="A216" s="22">
        <v>44174.916678240741</v>
      </c>
      <c r="B216" s="1">
        <f>Estação!C283</f>
        <v>26.4</v>
      </c>
      <c r="C216" s="1">
        <v>36</v>
      </c>
      <c r="D216" s="1">
        <f>Estação!D283</f>
        <v>18.23</v>
      </c>
      <c r="E216" s="1">
        <f>Estação!E283</f>
        <v>0.18</v>
      </c>
      <c r="F216" s="1">
        <f>Estação!F283</f>
        <v>1.23</v>
      </c>
      <c r="G216" s="1">
        <f>Estação!G283</f>
        <v>2.66</v>
      </c>
      <c r="H216" s="1">
        <f>Estação!H283</f>
        <v>3.89</v>
      </c>
      <c r="I216" s="1">
        <f>Estação!I283</f>
        <v>4.87</v>
      </c>
      <c r="J216" s="1">
        <f>Estação!J283</f>
        <v>17</v>
      </c>
      <c r="K216" s="1">
        <f>Estação!K283</f>
        <v>2</v>
      </c>
      <c r="L216" s="1">
        <f>Estação!L283</f>
        <v>26.8</v>
      </c>
      <c r="M216" s="1">
        <f>Estação!M283</f>
        <v>74.7</v>
      </c>
      <c r="N216" s="1">
        <f>Estação!N283</f>
        <v>1012.8</v>
      </c>
      <c r="O216" s="1">
        <f>Estação!O283</f>
        <v>2</v>
      </c>
      <c r="P216" s="1">
        <f>Estação!P283</f>
        <v>2.13</v>
      </c>
      <c r="Q216" s="1">
        <f>Estação!Q283</f>
        <v>47.51</v>
      </c>
      <c r="R216" s="1">
        <f>Estação!R283</f>
        <v>0</v>
      </c>
    </row>
    <row r="217" spans="1:18">
      <c r="A217" s="22">
        <v>44174.958344907405</v>
      </c>
      <c r="B217" s="1">
        <f>Estação!C284</f>
        <v>26.6</v>
      </c>
      <c r="C217" s="1">
        <v>36</v>
      </c>
      <c r="D217" s="1">
        <f>Estação!D284</f>
        <v>16.68</v>
      </c>
      <c r="E217" s="1">
        <f>Estação!E284</f>
        <v>0.17</v>
      </c>
      <c r="F217" s="1">
        <f>Estação!F284</f>
        <v>1.25</v>
      </c>
      <c r="G217" s="1">
        <f>Estação!G284</f>
        <v>3.04</v>
      </c>
      <c r="H217" s="1">
        <f>Estação!H284</f>
        <v>4.29</v>
      </c>
      <c r="I217" s="1">
        <f>Estação!I284</f>
        <v>3.93</v>
      </c>
      <c r="J217" s="1">
        <f>Estação!J284</f>
        <v>17</v>
      </c>
      <c r="K217" s="1">
        <f>Estação!K284</f>
        <v>1</v>
      </c>
      <c r="L217" s="1">
        <f>Estação!L284</f>
        <v>26.8</v>
      </c>
      <c r="M217" s="1">
        <f>Estação!M284</f>
        <v>75.599999999999994</v>
      </c>
      <c r="N217" s="1">
        <f>Estação!N284</f>
        <v>1012.7</v>
      </c>
      <c r="O217" s="1">
        <f>Estação!O284</f>
        <v>3</v>
      </c>
      <c r="P217" s="1">
        <f>Estação!P284</f>
        <v>2.2799999999999998</v>
      </c>
      <c r="Q217" s="1">
        <f>Estação!Q284</f>
        <v>45.35</v>
      </c>
      <c r="R217" s="1">
        <f>Estação!R284</f>
        <v>0</v>
      </c>
    </row>
    <row r="218" spans="1:18">
      <c r="A218" s="22">
        <v>44175.000011574077</v>
      </c>
      <c r="B218" s="1">
        <f>Estação!C293</f>
        <v>26.5</v>
      </c>
      <c r="C218" s="1">
        <v>36</v>
      </c>
      <c r="D218" s="1">
        <f>Estação!D293</f>
        <v>16.96</v>
      </c>
      <c r="E218" s="1">
        <f>Estação!E293</f>
        <v>0.16</v>
      </c>
      <c r="F218" s="1">
        <f>Estação!F293</f>
        <v>1.3</v>
      </c>
      <c r="G218" s="1">
        <f>Estação!G293</f>
        <v>1.37</v>
      </c>
      <c r="H218" s="1">
        <f>Estação!H293</f>
        <v>2.67</v>
      </c>
      <c r="I218" s="1">
        <f>Estação!I293</f>
        <v>3.98</v>
      </c>
      <c r="J218" s="1">
        <f>Estação!J293</f>
        <v>19</v>
      </c>
      <c r="K218" s="1">
        <f>Estação!K293</f>
        <v>0</v>
      </c>
      <c r="L218" s="1">
        <f>Estação!L293</f>
        <v>26.8</v>
      </c>
      <c r="M218" s="1">
        <f>Estação!M293</f>
        <v>75.7</v>
      </c>
      <c r="N218" s="1">
        <f>Estação!N293</f>
        <v>1012.3</v>
      </c>
      <c r="O218" s="1">
        <f>Estação!O293</f>
        <v>2</v>
      </c>
      <c r="P218" s="1">
        <f>Estação!P293</f>
        <v>2.36</v>
      </c>
      <c r="Q218" s="1">
        <f>Estação!Q293</f>
        <v>49.25</v>
      </c>
      <c r="R218" s="1">
        <f>Estação!R293</f>
        <v>0</v>
      </c>
    </row>
    <row r="219" spans="1:18">
      <c r="A219" s="22">
        <v>44175.041678240741</v>
      </c>
      <c r="B219" s="1">
        <f>Estação!C294</f>
        <v>26.5</v>
      </c>
      <c r="C219" s="1">
        <v>36</v>
      </c>
      <c r="D219" s="1">
        <f>Estação!D294</f>
        <v>17.98</v>
      </c>
      <c r="E219" s="1">
        <f>Estação!E294</f>
        <v>0.16</v>
      </c>
      <c r="F219" s="1">
        <f>Estação!F294</f>
        <v>1</v>
      </c>
      <c r="G219" s="1">
        <f>Estação!G294</f>
        <v>0.76</v>
      </c>
      <c r="H219" s="1">
        <f>Estação!H294</f>
        <v>1.76</v>
      </c>
      <c r="I219" s="1">
        <f>Estação!I294</f>
        <v>2.54</v>
      </c>
      <c r="J219" s="1">
        <f>Estação!J294</f>
        <v>17</v>
      </c>
      <c r="K219" s="1">
        <f>Estação!K294</f>
        <v>3</v>
      </c>
      <c r="L219" s="1">
        <f>Estação!L294</f>
        <v>26.6</v>
      </c>
      <c r="M219" s="1">
        <f>Estação!M294</f>
        <v>75.8</v>
      </c>
      <c r="N219" s="1">
        <f>Estação!N294</f>
        <v>1011.6</v>
      </c>
      <c r="O219" s="1">
        <f>Estação!O294</f>
        <v>3</v>
      </c>
      <c r="P219" s="1">
        <f>Estação!P294</f>
        <v>2.83</v>
      </c>
      <c r="Q219" s="1">
        <f>Estação!Q294</f>
        <v>42.08</v>
      </c>
      <c r="R219" s="1">
        <f>Estação!R294</f>
        <v>0</v>
      </c>
    </row>
    <row r="220" spans="1:18">
      <c r="A220" s="22">
        <v>44175.083344907405</v>
      </c>
      <c r="B220" s="1">
        <f>Estação!C295</f>
        <v>26.6</v>
      </c>
      <c r="C220" s="1">
        <v>36</v>
      </c>
      <c r="D220" s="1">
        <f>Estação!D295</f>
        <v>18.239999999999998</v>
      </c>
      <c r="E220" s="1">
        <f>Estação!E295</f>
        <v>0.16</v>
      </c>
      <c r="F220" s="1">
        <f>Estação!F295</f>
        <v>1.06</v>
      </c>
      <c r="G220" s="1">
        <f>Estação!G295</f>
        <v>0.84</v>
      </c>
      <c r="H220" s="1">
        <f>Estação!H295</f>
        <v>1.9</v>
      </c>
      <c r="I220" s="1">
        <f>Estação!I295</f>
        <v>2.63</v>
      </c>
      <c r="J220" s="1">
        <f>Estação!J295</f>
        <v>14</v>
      </c>
      <c r="K220" s="1">
        <f>Estação!K295</f>
        <v>6</v>
      </c>
      <c r="L220" s="1">
        <f>Estação!L295</f>
        <v>26.6</v>
      </c>
      <c r="M220" s="1">
        <f>Estação!M295</f>
        <v>75.3</v>
      </c>
      <c r="N220" s="1">
        <f>Estação!N295</f>
        <v>1010.8</v>
      </c>
      <c r="O220" s="1">
        <f>Estação!O295</f>
        <v>3</v>
      </c>
      <c r="P220" s="1">
        <f>Estação!P295</f>
        <v>2.97</v>
      </c>
      <c r="Q220" s="1">
        <f>Estação!Q295</f>
        <v>45.34</v>
      </c>
      <c r="R220" s="1">
        <f>Estação!R295</f>
        <v>0</v>
      </c>
    </row>
    <row r="221" spans="1:18">
      <c r="A221" s="22">
        <v>44175.125011574077</v>
      </c>
      <c r="B221" s="1">
        <f>Estação!C296</f>
        <v>26.5</v>
      </c>
      <c r="C221" s="1">
        <v>36</v>
      </c>
      <c r="D221" s="1">
        <f>Estação!D296</f>
        <v>19.079999999999998</v>
      </c>
      <c r="E221" s="1">
        <f>Estação!E296</f>
        <v>0.16</v>
      </c>
      <c r="F221" s="1">
        <f>Estação!F296</f>
        <v>1.19</v>
      </c>
      <c r="G221" s="1">
        <f>Estação!G296</f>
        <v>0.63</v>
      </c>
      <c r="H221" s="1">
        <f>Estação!H296</f>
        <v>1.82</v>
      </c>
      <c r="I221" s="1">
        <f>Estação!I296</f>
        <v>3.24</v>
      </c>
      <c r="J221" s="1">
        <f>Estação!J296</f>
        <v>17</v>
      </c>
      <c r="K221" s="1">
        <f>Estação!K296</f>
        <v>4</v>
      </c>
      <c r="L221" s="1">
        <f>Estação!L296</f>
        <v>26.5</v>
      </c>
      <c r="M221" s="1">
        <f>Estação!M296</f>
        <v>74.599999999999994</v>
      </c>
      <c r="N221" s="1">
        <f>Estação!N296</f>
        <v>1010.5</v>
      </c>
      <c r="O221" s="1">
        <f>Estação!O296</f>
        <v>2</v>
      </c>
      <c r="P221" s="1">
        <f>Estação!P296</f>
        <v>2.86</v>
      </c>
      <c r="Q221" s="1">
        <f>Estação!Q296</f>
        <v>49.15</v>
      </c>
      <c r="R221" s="1">
        <f>Estação!R296</f>
        <v>0</v>
      </c>
    </row>
    <row r="222" spans="1:18">
      <c r="A222" s="22">
        <v>44175.166678240741</v>
      </c>
      <c r="B222" s="1">
        <f>Estação!C297</f>
        <v>26.5</v>
      </c>
      <c r="C222" s="1">
        <v>36</v>
      </c>
      <c r="D222" s="1">
        <f>Estação!D297</f>
        <v>18.95</v>
      </c>
      <c r="E222" s="1">
        <f>Estação!E297</f>
        <v>0.16</v>
      </c>
      <c r="F222" s="1">
        <f>Estação!F297</f>
        <v>1.0900000000000001</v>
      </c>
      <c r="G222" s="1">
        <f>Estação!G297</f>
        <v>0.68</v>
      </c>
      <c r="H222" s="1">
        <f>Estação!H297</f>
        <v>1.77</v>
      </c>
      <c r="I222" s="1">
        <f>Estação!I297</f>
        <v>3.41</v>
      </c>
      <c r="J222" s="1">
        <f>Estação!J297</f>
        <v>20</v>
      </c>
      <c r="K222" s="1">
        <f>Estação!K297</f>
        <v>8</v>
      </c>
      <c r="L222" s="1">
        <f>Estação!L297</f>
        <v>26.4</v>
      </c>
      <c r="M222" s="1">
        <f>Estação!M297</f>
        <v>74.3</v>
      </c>
      <c r="N222" s="1">
        <f>Estação!N297</f>
        <v>1010.3</v>
      </c>
      <c r="O222" s="1">
        <f>Estação!O297</f>
        <v>2</v>
      </c>
      <c r="P222" s="1">
        <f>Estação!P297</f>
        <v>2.37</v>
      </c>
      <c r="Q222" s="1">
        <f>Estação!Q297</f>
        <v>54.58</v>
      </c>
      <c r="R222" s="1">
        <f>Estação!R297</f>
        <v>0</v>
      </c>
    </row>
    <row r="223" spans="1:18">
      <c r="A223" s="22">
        <v>44175.208344907405</v>
      </c>
      <c r="B223" s="1">
        <f>Estação!C298</f>
        <v>26.5</v>
      </c>
      <c r="C223" s="1">
        <v>36</v>
      </c>
      <c r="D223" s="1">
        <f>Estação!D298</f>
        <v>18.54</v>
      </c>
      <c r="E223" s="1">
        <f>Estação!E298</f>
        <v>0.17</v>
      </c>
      <c r="F223" s="1">
        <f>Estação!F298</f>
        <v>1.1000000000000001</v>
      </c>
      <c r="G223" s="1">
        <f>Estação!G298</f>
        <v>1.0900000000000001</v>
      </c>
      <c r="H223" s="1">
        <f>Estação!H298</f>
        <v>2.19</v>
      </c>
      <c r="I223" s="1">
        <f>Estação!I298</f>
        <v>3.37</v>
      </c>
      <c r="J223" s="1">
        <f>Estação!J298</f>
        <v>23</v>
      </c>
      <c r="K223" s="1">
        <f>Estação!K298</f>
        <v>11</v>
      </c>
      <c r="L223" s="1">
        <f>Estação!L298</f>
        <v>26.3</v>
      </c>
      <c r="M223" s="1">
        <f>Estação!M298</f>
        <v>74.599999999999994</v>
      </c>
      <c r="N223" s="1">
        <f>Estação!N298</f>
        <v>1010.6</v>
      </c>
      <c r="O223" s="1">
        <f>Estação!O298</f>
        <v>2</v>
      </c>
      <c r="P223" s="1">
        <f>Estação!P298</f>
        <v>1.88</v>
      </c>
      <c r="Q223" s="1">
        <f>Estação!Q298</f>
        <v>59.25</v>
      </c>
      <c r="R223" s="1">
        <f>Estação!R298</f>
        <v>0</v>
      </c>
    </row>
    <row r="224" spans="1:18">
      <c r="A224" s="22">
        <v>44175.250011574077</v>
      </c>
      <c r="B224" s="1">
        <f>Estação!C299</f>
        <v>26.6</v>
      </c>
      <c r="C224" s="1">
        <v>36</v>
      </c>
      <c r="D224" s="1">
        <f>Estação!D299</f>
        <v>16.64</v>
      </c>
      <c r="E224" s="1">
        <f>Estação!E299</f>
        <v>0.18</v>
      </c>
      <c r="F224" s="1">
        <f>Estação!F299</f>
        <v>1.22</v>
      </c>
      <c r="G224" s="1">
        <f>Estação!G299</f>
        <v>3.08</v>
      </c>
      <c r="H224" s="1">
        <f>Estação!H299</f>
        <v>4.3</v>
      </c>
      <c r="I224" s="1">
        <f>Estação!I299</f>
        <v>3.34</v>
      </c>
      <c r="J224" s="1">
        <f>Estação!J299</f>
        <v>21</v>
      </c>
      <c r="K224" s="1">
        <f>Estação!K299</f>
        <v>10</v>
      </c>
      <c r="L224" s="1">
        <f>Estação!L299</f>
        <v>26.2</v>
      </c>
      <c r="M224" s="1">
        <f>Estação!M299</f>
        <v>74</v>
      </c>
      <c r="N224" s="1">
        <f>Estação!N299</f>
        <v>1011</v>
      </c>
      <c r="O224" s="1">
        <f>Estação!O299</f>
        <v>17</v>
      </c>
      <c r="P224" s="1">
        <f>Estação!P299</f>
        <v>2.17</v>
      </c>
      <c r="Q224" s="1">
        <f>Estação!Q299</f>
        <v>55.02</v>
      </c>
      <c r="R224" s="1">
        <f>Estação!R299</f>
        <v>0</v>
      </c>
    </row>
    <row r="225" spans="1:18">
      <c r="A225" s="22">
        <v>44175.291678240741</v>
      </c>
      <c r="B225" s="1">
        <f>Estação!C300</f>
        <v>26.5</v>
      </c>
      <c r="C225" s="1">
        <v>36</v>
      </c>
      <c r="D225" s="1">
        <f>Estação!D300</f>
        <v>17.46</v>
      </c>
      <c r="E225" s="1">
        <f>Estação!E300</f>
        <v>0.22</v>
      </c>
      <c r="F225" s="1">
        <f>Estação!F300</f>
        <v>2</v>
      </c>
      <c r="G225" s="1">
        <f>Estação!G300</f>
        <v>3.88</v>
      </c>
      <c r="H225" s="1">
        <f>Estação!H300</f>
        <v>5.89</v>
      </c>
      <c r="I225" s="1">
        <f>Estação!I300</f>
        <v>2.88</v>
      </c>
      <c r="J225" s="1">
        <f>Estação!J300</f>
        <v>22</v>
      </c>
      <c r="K225" s="1">
        <f>Estação!K300</f>
        <v>6</v>
      </c>
      <c r="L225" s="1">
        <f>Estação!L300</f>
        <v>27.1</v>
      </c>
      <c r="M225" s="1">
        <f>Estação!M300</f>
        <v>70.5</v>
      </c>
      <c r="N225" s="1">
        <f>Estação!N300</f>
        <v>1011.7</v>
      </c>
      <c r="O225" s="1">
        <f>Estação!O300</f>
        <v>121</v>
      </c>
      <c r="P225" s="1">
        <f>Estação!P300</f>
        <v>2.78</v>
      </c>
      <c r="Q225" s="1">
        <f>Estação!Q300</f>
        <v>63.88</v>
      </c>
      <c r="R225" s="1">
        <f>Estação!R300</f>
        <v>0</v>
      </c>
    </row>
    <row r="226" spans="1:18">
      <c r="A226" s="22">
        <v>44175.333344907405</v>
      </c>
      <c r="B226" s="1">
        <f>Estação!C301</f>
        <v>25.9</v>
      </c>
      <c r="C226" s="1">
        <v>36</v>
      </c>
      <c r="D226" s="1">
        <f>Estação!D301</f>
        <v>19.239999999999998</v>
      </c>
      <c r="E226" s="1">
        <f>Estação!E301</f>
        <v>0.23</v>
      </c>
      <c r="F226" s="1">
        <f>Estação!F301</f>
        <v>2.44</v>
      </c>
      <c r="G226" s="1">
        <f>Estação!G301</f>
        <v>2.58</v>
      </c>
      <c r="H226" s="1">
        <f>Estação!H301</f>
        <v>5.0199999999999996</v>
      </c>
      <c r="I226" s="1">
        <f>Estação!I301</f>
        <v>2.42</v>
      </c>
      <c r="J226" s="1">
        <f>Estação!J301</f>
        <v>21</v>
      </c>
      <c r="K226" s="1">
        <f>Estação!K301</f>
        <v>7</v>
      </c>
      <c r="L226" s="1">
        <f>Estação!L301</f>
        <v>28</v>
      </c>
      <c r="M226" s="1">
        <f>Estação!M301</f>
        <v>65.900000000000006</v>
      </c>
      <c r="N226" s="1">
        <f>Estação!N301</f>
        <v>1012.3</v>
      </c>
      <c r="O226" s="1">
        <f>Estação!O301</f>
        <v>290</v>
      </c>
      <c r="P226" s="1">
        <f>Estação!P301</f>
        <v>3.65</v>
      </c>
      <c r="Q226" s="1">
        <f>Estação!Q301</f>
        <v>60.95</v>
      </c>
      <c r="R226" s="1">
        <f>Estação!R301</f>
        <v>0</v>
      </c>
    </row>
    <row r="227" spans="1:18">
      <c r="A227" s="22">
        <v>44175.375011574077</v>
      </c>
      <c r="B227" s="1">
        <f>Estação!C302</f>
        <v>26.2</v>
      </c>
      <c r="C227" s="1">
        <v>36</v>
      </c>
      <c r="D227" s="1">
        <f>Estação!D302</f>
        <v>20.71</v>
      </c>
      <c r="E227" s="1">
        <f>Estação!E302</f>
        <v>0.2</v>
      </c>
      <c r="F227" s="1">
        <f>Estação!F302</f>
        <v>2.58</v>
      </c>
      <c r="G227" s="1">
        <f>Estação!G302</f>
        <v>2.35</v>
      </c>
      <c r="H227" s="1">
        <f>Estação!H302</f>
        <v>4.93</v>
      </c>
      <c r="I227" s="1">
        <f>Estação!I302</f>
        <v>3.05</v>
      </c>
      <c r="J227" s="1">
        <f>Estação!J302</f>
        <v>21</v>
      </c>
      <c r="K227" s="1">
        <f>Estação!K302</f>
        <v>7</v>
      </c>
      <c r="L227" s="1">
        <f>Estação!L302</f>
        <v>28.8</v>
      </c>
      <c r="M227" s="1">
        <f>Estação!M302</f>
        <v>61.8</v>
      </c>
      <c r="N227" s="1">
        <f>Estação!N302</f>
        <v>1012.6</v>
      </c>
      <c r="O227" s="1">
        <f>Estação!O302</f>
        <v>598</v>
      </c>
      <c r="P227" s="1">
        <f>Estação!P302</f>
        <v>4</v>
      </c>
      <c r="Q227" s="1">
        <f>Estação!Q302</f>
        <v>57.39</v>
      </c>
      <c r="R227" s="1">
        <f>Estação!R302</f>
        <v>0</v>
      </c>
    </row>
    <row r="228" spans="1:18">
      <c r="A228" s="22">
        <v>44175.416678240741</v>
      </c>
      <c r="B228" s="1">
        <f>Estação!C303</f>
        <v>26.8</v>
      </c>
      <c r="C228" s="1">
        <v>36</v>
      </c>
      <c r="D228" s="1">
        <f>Estação!D303</f>
        <v>21.79</v>
      </c>
      <c r="E228" s="1">
        <f>Estação!E303</f>
        <v>0.16</v>
      </c>
      <c r="F228" s="1">
        <f>Estação!F303</f>
        <v>1.9</v>
      </c>
      <c r="G228" s="1">
        <f>Estação!G303</f>
        <v>1.69</v>
      </c>
      <c r="H228" s="1">
        <f>Estação!H303</f>
        <v>3.6</v>
      </c>
      <c r="I228" s="1">
        <f>Estação!I303</f>
        <v>4.87</v>
      </c>
      <c r="J228" s="1">
        <f>Estação!J303</f>
        <v>12</v>
      </c>
      <c r="K228" s="1">
        <f>Estação!K303</f>
        <v>5</v>
      </c>
      <c r="L228" s="1">
        <f>Estação!L303</f>
        <v>29.3</v>
      </c>
      <c r="M228" s="1">
        <f>Estação!M303</f>
        <v>60.9</v>
      </c>
      <c r="N228" s="1">
        <f>Estação!N303</f>
        <v>1012.6</v>
      </c>
      <c r="O228" s="1">
        <f>Estação!O303</f>
        <v>688</v>
      </c>
      <c r="P228" s="1">
        <f>Estação!P303</f>
        <v>4.18</v>
      </c>
      <c r="Q228" s="1">
        <f>Estação!Q303</f>
        <v>55.36</v>
      </c>
      <c r="R228" s="1">
        <f>Estação!R303</f>
        <v>0</v>
      </c>
    </row>
    <row r="229" spans="1:18">
      <c r="A229" s="22">
        <v>44175.458344907405</v>
      </c>
      <c r="B229" s="1">
        <f>Estação!C304</f>
        <v>26.1</v>
      </c>
      <c r="C229" s="1">
        <v>36</v>
      </c>
      <c r="D229" s="1">
        <f>Estação!D304</f>
        <v>22.41</v>
      </c>
      <c r="E229" s="1">
        <f>Estação!E304</f>
        <v>0.16</v>
      </c>
      <c r="F229" s="1">
        <f>Estação!F304</f>
        <v>1.81</v>
      </c>
      <c r="G229" s="1">
        <f>Estação!G304</f>
        <v>1.4</v>
      </c>
      <c r="H229" s="1">
        <f>Estação!H304</f>
        <v>3.21</v>
      </c>
      <c r="I229" s="1">
        <f>Estação!I304</f>
        <v>5.39</v>
      </c>
      <c r="J229" s="1">
        <f>Estação!J304</f>
        <v>23</v>
      </c>
      <c r="K229" s="1">
        <f>Estação!K304</f>
        <v>3</v>
      </c>
      <c r="L229" s="1">
        <f>Estação!L304</f>
        <v>30</v>
      </c>
      <c r="M229" s="1">
        <f>Estação!M304</f>
        <v>57.2</v>
      </c>
      <c r="N229" s="1">
        <f>Estação!N304</f>
        <v>1012.3</v>
      </c>
      <c r="O229" s="1">
        <f>Estação!O304</f>
        <v>913</v>
      </c>
      <c r="P229" s="1">
        <f>Estação!P304</f>
        <v>4.3099999999999996</v>
      </c>
      <c r="Q229" s="1">
        <f>Estação!Q304</f>
        <v>62.02</v>
      </c>
      <c r="R229" s="1">
        <f>Estação!R304</f>
        <v>0</v>
      </c>
    </row>
    <row r="230" spans="1:18">
      <c r="A230" s="22">
        <v>44175.500011574077</v>
      </c>
      <c r="B230" s="1">
        <f>Estação!C305</f>
        <v>26.1</v>
      </c>
      <c r="C230" s="1">
        <v>36</v>
      </c>
      <c r="D230" s="1">
        <f>Estação!D305</f>
        <v>21.19</v>
      </c>
      <c r="E230" s="1">
        <f>Estação!E305</f>
        <v>0.16</v>
      </c>
      <c r="F230" s="1">
        <f>Estação!F305</f>
        <v>1.85</v>
      </c>
      <c r="G230" s="1">
        <f>Estação!G305</f>
        <v>1.26</v>
      </c>
      <c r="H230" s="1">
        <f>Estação!H305</f>
        <v>3.11</v>
      </c>
      <c r="I230" s="1">
        <f>Estação!I305</f>
        <v>2.59</v>
      </c>
      <c r="J230" s="1">
        <f>Estação!J305</f>
        <v>16</v>
      </c>
      <c r="K230" s="1">
        <f>Estação!K305</f>
        <v>5</v>
      </c>
      <c r="L230" s="1">
        <f>Estação!L305</f>
        <v>30.1</v>
      </c>
      <c r="M230" s="1">
        <f>Estação!M305</f>
        <v>56.1</v>
      </c>
      <c r="N230" s="1">
        <f>Estação!N305</f>
        <v>1011.6</v>
      </c>
      <c r="O230" s="1">
        <f>Estação!O305</f>
        <v>860</v>
      </c>
      <c r="P230" s="1">
        <f>Estação!P305</f>
        <v>3.77</v>
      </c>
      <c r="Q230" s="1">
        <f>Estação!Q305</f>
        <v>60.05</v>
      </c>
      <c r="R230" s="1">
        <f>Estação!R305</f>
        <v>0</v>
      </c>
    </row>
    <row r="231" spans="1:18">
      <c r="A231" s="22">
        <v>44175.541678240741</v>
      </c>
      <c r="B231" s="1">
        <f>Estação!C306</f>
        <v>25.9</v>
      </c>
      <c r="C231" s="1">
        <v>36</v>
      </c>
      <c r="D231" s="1">
        <f>Estação!D306</f>
        <v>20.02</v>
      </c>
      <c r="E231" s="1">
        <f>Estação!E306</f>
        <v>0.17</v>
      </c>
      <c r="F231" s="1">
        <f>Estação!F306</f>
        <v>2.1800000000000002</v>
      </c>
      <c r="G231" s="1">
        <f>Estação!G306</f>
        <v>1.73</v>
      </c>
      <c r="H231" s="1">
        <f>Estação!H306</f>
        <v>3.91</v>
      </c>
      <c r="I231" s="1">
        <f>Estação!I306</f>
        <v>2.59</v>
      </c>
      <c r="J231" s="1">
        <f>Estação!J306</f>
        <v>19</v>
      </c>
      <c r="K231" s="1">
        <f>Estação!K306</f>
        <v>5</v>
      </c>
      <c r="L231" s="1">
        <f>Estação!L306</f>
        <v>30.1</v>
      </c>
      <c r="M231" s="1">
        <f>Estação!M306</f>
        <v>54.1</v>
      </c>
      <c r="N231" s="1">
        <f>Estação!N306</f>
        <v>1010.8</v>
      </c>
      <c r="O231" s="1">
        <f>Estação!O306</f>
        <v>513</v>
      </c>
      <c r="P231" s="1">
        <f>Estação!P306</f>
        <v>3.95</v>
      </c>
      <c r="Q231" s="1">
        <f>Estação!Q306</f>
        <v>49.86</v>
      </c>
      <c r="R231" s="1">
        <f>Estação!R306</f>
        <v>0</v>
      </c>
    </row>
    <row r="232" spans="1:18">
      <c r="A232" s="22">
        <v>44175.583344907405</v>
      </c>
      <c r="B232" s="1">
        <f>Estação!C307</f>
        <v>26</v>
      </c>
      <c r="C232" s="1">
        <v>36</v>
      </c>
      <c r="D232" s="1">
        <f>Estação!D307</f>
        <v>19.739999999999998</v>
      </c>
      <c r="E232" s="1">
        <f>Estação!E307</f>
        <v>0.16</v>
      </c>
      <c r="F232" s="1">
        <f>Estação!F307</f>
        <v>2.19</v>
      </c>
      <c r="G232" s="1">
        <f>Estação!G307</f>
        <v>1.46</v>
      </c>
      <c r="H232" s="1">
        <f>Estação!H307</f>
        <v>3.65</v>
      </c>
      <c r="I232" s="1">
        <f>Estação!I307</f>
        <v>2.42</v>
      </c>
      <c r="J232" s="1">
        <f>Estação!J307</f>
        <v>13</v>
      </c>
      <c r="K232" s="1">
        <f>Estação!K307</f>
        <v>4</v>
      </c>
      <c r="L232" s="1">
        <f>Estação!L307</f>
        <v>29.6</v>
      </c>
      <c r="M232" s="1">
        <f>Estação!M307</f>
        <v>57.5</v>
      </c>
      <c r="N232" s="1">
        <f>Estação!N307</f>
        <v>1010.2</v>
      </c>
      <c r="O232" s="1">
        <f>Estação!O307</f>
        <v>300</v>
      </c>
      <c r="P232" s="1">
        <f>Estação!P307</f>
        <v>4.22</v>
      </c>
      <c r="Q232" s="1">
        <f>Estação!Q307</f>
        <v>59.38</v>
      </c>
      <c r="R232" s="1">
        <f>Estação!R307</f>
        <v>0</v>
      </c>
    </row>
    <row r="233" spans="1:18">
      <c r="A233" s="22">
        <v>44175.625011574077</v>
      </c>
      <c r="B233" s="1">
        <f>Estação!C308</f>
        <v>26.3</v>
      </c>
      <c r="C233" s="1">
        <v>36</v>
      </c>
      <c r="D233" s="1">
        <f>Estação!D308</f>
        <v>19.82</v>
      </c>
      <c r="E233" s="1">
        <f>Estação!E308</f>
        <v>0.16</v>
      </c>
      <c r="F233" s="1">
        <f>Estação!F308</f>
        <v>1.92</v>
      </c>
      <c r="G233" s="1">
        <f>Estação!G308</f>
        <v>1.47</v>
      </c>
      <c r="H233" s="1">
        <f>Estação!H308</f>
        <v>3.39</v>
      </c>
      <c r="I233" s="1">
        <f>Estação!I308</f>
        <v>2.56</v>
      </c>
      <c r="J233" s="1">
        <f>Estação!J308</f>
        <v>17</v>
      </c>
      <c r="K233" s="1">
        <f>Estação!K308</f>
        <v>9</v>
      </c>
      <c r="L233" s="1">
        <f>Estação!L308</f>
        <v>29.8</v>
      </c>
      <c r="M233" s="1">
        <f>Estação!M308</f>
        <v>57.9</v>
      </c>
      <c r="N233" s="1">
        <f>Estação!N308</f>
        <v>1009.4</v>
      </c>
      <c r="O233" s="1">
        <f>Estação!O308</f>
        <v>277</v>
      </c>
      <c r="P233" s="1">
        <f>Estação!P308</f>
        <v>4.21</v>
      </c>
      <c r="Q233" s="1">
        <f>Estação!Q308</f>
        <v>62.03</v>
      </c>
      <c r="R233" s="1">
        <f>Estação!R308</f>
        <v>0</v>
      </c>
    </row>
    <row r="234" spans="1:18">
      <c r="A234" s="22">
        <v>44175.666678240741</v>
      </c>
      <c r="B234" s="1">
        <f>Estação!C309</f>
        <v>26.3</v>
      </c>
      <c r="C234" s="1">
        <v>36</v>
      </c>
      <c r="D234" s="1">
        <f>Estação!D309</f>
        <v>21.3</v>
      </c>
      <c r="E234" s="1">
        <f>Estação!E309</f>
        <v>0.17</v>
      </c>
      <c r="F234" s="1">
        <f>Estação!F309</f>
        <v>1.88</v>
      </c>
      <c r="G234" s="1">
        <f>Estação!G309</f>
        <v>1.64</v>
      </c>
      <c r="H234" s="1">
        <f>Estação!H309</f>
        <v>3.52</v>
      </c>
      <c r="I234" s="1">
        <f>Estação!I309</f>
        <v>2.37</v>
      </c>
      <c r="J234" s="1">
        <f>Estação!J309</f>
        <v>21</v>
      </c>
      <c r="K234" s="1">
        <f>Estação!K309</f>
        <v>7</v>
      </c>
      <c r="L234" s="1">
        <f>Estação!L309</f>
        <v>29.4</v>
      </c>
      <c r="M234" s="1">
        <f>Estação!M309</f>
        <v>61.5</v>
      </c>
      <c r="N234" s="1">
        <f>Estação!N309</f>
        <v>1009</v>
      </c>
      <c r="O234" s="1">
        <f>Estação!O309</f>
        <v>329</v>
      </c>
      <c r="P234" s="1">
        <f>Estação!P309</f>
        <v>3.85</v>
      </c>
      <c r="Q234" s="1">
        <f>Estação!Q309</f>
        <v>44.19</v>
      </c>
      <c r="R234" s="1">
        <f>Estação!R309</f>
        <v>0</v>
      </c>
    </row>
    <row r="235" spans="1:18">
      <c r="A235" s="22">
        <v>44175.708344907405</v>
      </c>
      <c r="B235" s="1">
        <f>Estação!C310</f>
        <v>26</v>
      </c>
      <c r="C235" s="1">
        <v>36</v>
      </c>
      <c r="D235" s="1">
        <f>Estação!D310</f>
        <v>22.77</v>
      </c>
      <c r="E235" s="1">
        <f>Estação!E310</f>
        <v>0.21</v>
      </c>
      <c r="F235" s="1">
        <f>Estação!F310</f>
        <v>1.94</v>
      </c>
      <c r="G235" s="1">
        <f>Estação!G310</f>
        <v>2.77</v>
      </c>
      <c r="H235" s="1">
        <f>Estação!H310</f>
        <v>4.71</v>
      </c>
      <c r="I235" s="1">
        <f>Estação!I310</f>
        <v>2.42</v>
      </c>
      <c r="J235" s="1">
        <f>Estação!J310</f>
        <v>21</v>
      </c>
      <c r="K235" s="1">
        <f>Estação!K310</f>
        <v>5</v>
      </c>
      <c r="L235" s="1">
        <f>Estação!L310</f>
        <v>28.2</v>
      </c>
      <c r="M235" s="1">
        <f>Estação!M310</f>
        <v>67.3</v>
      </c>
      <c r="N235" s="1">
        <f>Estação!N310</f>
        <v>1009.1</v>
      </c>
      <c r="O235" s="1">
        <f>Estação!O310</f>
        <v>77</v>
      </c>
      <c r="P235" s="1">
        <f>Estação!P310</f>
        <v>3.36</v>
      </c>
      <c r="Q235" s="1">
        <f>Estação!Q310</f>
        <v>57.52</v>
      </c>
      <c r="R235" s="1">
        <f>Estação!R310</f>
        <v>0</v>
      </c>
    </row>
    <row r="236" spans="1:18">
      <c r="A236" s="22">
        <v>44175.750011574077</v>
      </c>
      <c r="B236" s="1">
        <f>Estação!C311</f>
        <v>25.9</v>
      </c>
      <c r="C236" s="1">
        <v>36</v>
      </c>
      <c r="D236" s="1">
        <f>Estação!D311</f>
        <v>17.43</v>
      </c>
      <c r="E236" s="1">
        <f>Estação!E311</f>
        <v>0.39</v>
      </c>
      <c r="F236" s="1">
        <f>Estação!F311</f>
        <v>3.4</v>
      </c>
      <c r="G236" s="1">
        <f>Estação!G311</f>
        <v>4.99</v>
      </c>
      <c r="H236" s="1">
        <f>Estação!H311</f>
        <v>8.39</v>
      </c>
      <c r="I236" s="1">
        <f>Estação!I311</f>
        <v>2.5</v>
      </c>
      <c r="J236" s="1">
        <f>Estação!J311</f>
        <v>24</v>
      </c>
      <c r="K236" s="1">
        <f>Estação!K311</f>
        <v>7</v>
      </c>
      <c r="L236" s="1">
        <f>Estação!L311</f>
        <v>27.5</v>
      </c>
      <c r="M236" s="1">
        <f>Estação!M311</f>
        <v>71.400000000000006</v>
      </c>
      <c r="N236" s="1">
        <f>Estação!N311</f>
        <v>1009.3</v>
      </c>
      <c r="O236" s="1">
        <f>Estação!O311</f>
        <v>10</v>
      </c>
      <c r="P236" s="1">
        <f>Estação!P311</f>
        <v>2.98</v>
      </c>
      <c r="Q236" s="1">
        <f>Estação!Q311</f>
        <v>45.67</v>
      </c>
      <c r="R236" s="1">
        <f>Estação!R311</f>
        <v>0</v>
      </c>
    </row>
    <row r="237" spans="1:18">
      <c r="A237" s="22">
        <v>44175.791678240741</v>
      </c>
      <c r="B237" s="1">
        <f>Estação!C312</f>
        <v>26.1</v>
      </c>
      <c r="C237" s="1">
        <v>36</v>
      </c>
      <c r="D237" s="1">
        <f>Estação!D312</f>
        <v>16.66</v>
      </c>
      <c r="E237" s="1">
        <f>Estação!E312</f>
        <v>0.24</v>
      </c>
      <c r="F237" s="1">
        <f>Estação!F312</f>
        <v>1.73</v>
      </c>
      <c r="G237" s="1">
        <f>Estação!G312</f>
        <v>4.2699999999999996</v>
      </c>
      <c r="H237" s="1">
        <f>Estação!H312</f>
        <v>6.01</v>
      </c>
      <c r="I237" s="1">
        <f>Estação!I312</f>
        <v>2.48</v>
      </c>
      <c r="J237" s="1">
        <f>Estação!J312</f>
        <v>25</v>
      </c>
      <c r="K237" s="1">
        <f>Estação!K312</f>
        <v>13</v>
      </c>
      <c r="L237" s="1">
        <f>Estação!L312</f>
        <v>27.1</v>
      </c>
      <c r="M237" s="1">
        <f>Estação!M312</f>
        <v>71.599999999999994</v>
      </c>
      <c r="N237" s="1">
        <f>Estação!N312</f>
        <v>1009.8</v>
      </c>
      <c r="O237" s="1">
        <f>Estação!O312</f>
        <v>2</v>
      </c>
      <c r="P237" s="1">
        <f>Estação!P312</f>
        <v>2.76</v>
      </c>
      <c r="Q237" s="1">
        <f>Estação!Q312</f>
        <v>46.94</v>
      </c>
      <c r="R237" s="1">
        <f>Estação!R312</f>
        <v>0</v>
      </c>
    </row>
    <row r="238" spans="1:18">
      <c r="A238" s="22">
        <v>44175.833344907405</v>
      </c>
      <c r="B238" s="1">
        <f>Estação!C313</f>
        <v>26.1</v>
      </c>
      <c r="C238" s="1">
        <v>36</v>
      </c>
      <c r="D238" s="1">
        <f>Estação!D313</f>
        <v>17.37</v>
      </c>
      <c r="E238" s="1">
        <f>Estação!E313</f>
        <v>0.21</v>
      </c>
      <c r="F238" s="1">
        <f>Estação!F313</f>
        <v>1.29</v>
      </c>
      <c r="G238" s="1">
        <f>Estação!G313</f>
        <v>3.94</v>
      </c>
      <c r="H238" s="1">
        <f>Estação!H313</f>
        <v>5.23</v>
      </c>
      <c r="I238" s="1">
        <f>Estação!I313</f>
        <v>2.67</v>
      </c>
      <c r="J238" s="1">
        <f>Estação!J313</f>
        <v>21</v>
      </c>
      <c r="K238" s="1">
        <f>Estação!K313</f>
        <v>12</v>
      </c>
      <c r="L238" s="1">
        <f>Estação!L313</f>
        <v>27</v>
      </c>
      <c r="M238" s="1">
        <f>Estação!M313</f>
        <v>72.099999999999994</v>
      </c>
      <c r="N238" s="1">
        <f>Estação!N313</f>
        <v>1010.4</v>
      </c>
      <c r="O238" s="1">
        <f>Estação!O313</f>
        <v>2</v>
      </c>
      <c r="P238" s="1">
        <f>Estação!P313</f>
        <v>2.67</v>
      </c>
      <c r="Q238" s="1">
        <f>Estação!Q313</f>
        <v>45.64</v>
      </c>
      <c r="R238" s="1">
        <f>Estação!R313</f>
        <v>0</v>
      </c>
    </row>
    <row r="239" spans="1:18">
      <c r="A239" s="22">
        <v>44175.875011574077</v>
      </c>
      <c r="B239" s="1">
        <f>Estação!C314</f>
        <v>26.2</v>
      </c>
      <c r="C239" s="1">
        <v>36</v>
      </c>
      <c r="D239" s="1">
        <f>Estação!D314</f>
        <v>16.82</v>
      </c>
      <c r="E239" s="1">
        <f>Estação!E314</f>
        <v>0.18</v>
      </c>
      <c r="F239" s="1">
        <f>Estação!F314</f>
        <v>1.25</v>
      </c>
      <c r="G239" s="1">
        <f>Estação!G314</f>
        <v>2.5499999999999998</v>
      </c>
      <c r="H239" s="1">
        <f>Estação!H314</f>
        <v>3.8</v>
      </c>
      <c r="I239" s="1">
        <f>Estação!I314</f>
        <v>2.52</v>
      </c>
      <c r="J239" s="1">
        <f>Estação!J314</f>
        <v>19</v>
      </c>
      <c r="K239" s="1">
        <f>Estação!K314</f>
        <v>8</v>
      </c>
      <c r="L239" s="1">
        <f>Estação!L314</f>
        <v>26.9</v>
      </c>
      <c r="M239" s="1">
        <f>Estação!M314</f>
        <v>74.599999999999994</v>
      </c>
      <c r="N239" s="1">
        <f>Estação!N314</f>
        <v>1010.8</v>
      </c>
      <c r="O239" s="1">
        <f>Estação!O314</f>
        <v>2</v>
      </c>
      <c r="P239" s="1">
        <f>Estação!P314</f>
        <v>2.71</v>
      </c>
      <c r="Q239" s="1">
        <f>Estação!Q314</f>
        <v>43.96</v>
      </c>
      <c r="R239" s="1">
        <f>Estação!R314</f>
        <v>0</v>
      </c>
    </row>
    <row r="240" spans="1:18">
      <c r="A240" s="22">
        <v>44175.916678240741</v>
      </c>
      <c r="B240" s="1">
        <f>Estação!C315</f>
        <v>26.3</v>
      </c>
      <c r="C240" s="1">
        <v>36</v>
      </c>
      <c r="D240" s="1">
        <f>Estação!D315</f>
        <v>16.66</v>
      </c>
      <c r="E240" s="1">
        <f>Estação!E315</f>
        <v>0.19</v>
      </c>
      <c r="F240" s="1">
        <f>Estação!F315</f>
        <v>1.1299999999999999</v>
      </c>
      <c r="G240" s="1">
        <f>Estação!G315</f>
        <v>2.41</v>
      </c>
      <c r="H240" s="1">
        <f>Estação!H315</f>
        <v>3.53</v>
      </c>
      <c r="I240" s="1">
        <f>Estação!I315</f>
        <v>2.39</v>
      </c>
      <c r="J240" s="1">
        <f>Estação!J315</f>
        <v>17</v>
      </c>
      <c r="K240" s="1">
        <f>Estação!K315</f>
        <v>8</v>
      </c>
      <c r="L240" s="1">
        <f>Estação!L315</f>
        <v>26.9</v>
      </c>
      <c r="M240" s="1">
        <f>Estação!M315</f>
        <v>75.400000000000006</v>
      </c>
      <c r="N240" s="1">
        <f>Estação!N315</f>
        <v>1011.2</v>
      </c>
      <c r="O240" s="1">
        <f>Estação!O315</f>
        <v>2</v>
      </c>
      <c r="P240" s="1">
        <f>Estação!P315</f>
        <v>2.19</v>
      </c>
      <c r="Q240" s="1">
        <f>Estação!Q315</f>
        <v>46.99</v>
      </c>
      <c r="R240" s="1">
        <f>Estação!R315</f>
        <v>0</v>
      </c>
    </row>
    <row r="241" spans="1:18">
      <c r="A241" s="22">
        <v>44175.958344907405</v>
      </c>
      <c r="B241" s="1">
        <f>Estação!C316</f>
        <v>26.3</v>
      </c>
      <c r="C241" s="1">
        <v>36</v>
      </c>
      <c r="D241" s="1">
        <f>Estação!D316</f>
        <v>16.53</v>
      </c>
      <c r="E241" s="1">
        <f>Estação!E316</f>
        <v>0.17</v>
      </c>
      <c r="F241" s="1">
        <f>Estação!F316</f>
        <v>1.18</v>
      </c>
      <c r="G241" s="1">
        <f>Estação!G316</f>
        <v>2.4700000000000002</v>
      </c>
      <c r="H241" s="1">
        <f>Estação!H316</f>
        <v>3.65</v>
      </c>
      <c r="I241" s="1">
        <f>Estação!I316</f>
        <v>2.2200000000000002</v>
      </c>
      <c r="J241" s="1">
        <f>Estação!J316</f>
        <v>18</v>
      </c>
      <c r="K241" s="1">
        <f>Estação!K316</f>
        <v>9</v>
      </c>
      <c r="L241" s="1">
        <f>Estação!L316</f>
        <v>26.8</v>
      </c>
      <c r="M241" s="1">
        <f>Estação!M316</f>
        <v>75</v>
      </c>
      <c r="N241" s="1">
        <f>Estação!N316</f>
        <v>1011.1</v>
      </c>
      <c r="O241" s="1">
        <f>Estação!O316</f>
        <v>2</v>
      </c>
      <c r="P241" s="1">
        <f>Estação!P316</f>
        <v>2.5299999999999998</v>
      </c>
      <c r="Q241" s="1">
        <f>Estação!Q316</f>
        <v>51.82</v>
      </c>
      <c r="R241" s="1">
        <f>Estação!R316</f>
        <v>0</v>
      </c>
    </row>
    <row r="242" spans="1:18">
      <c r="A242" s="22">
        <v>44176.000011574077</v>
      </c>
      <c r="B242" s="1">
        <f>Estação!C325</f>
        <v>26.2</v>
      </c>
      <c r="C242" s="1">
        <v>36</v>
      </c>
      <c r="D242" s="1">
        <f>Estação!D325</f>
        <v>17.89</v>
      </c>
      <c r="E242" s="1">
        <f>Estação!E325</f>
        <v>0.16</v>
      </c>
      <c r="F242" s="1">
        <f>Estação!F325</f>
        <v>1.18</v>
      </c>
      <c r="G242" s="1">
        <f>Estação!G325</f>
        <v>1.74</v>
      </c>
      <c r="H242" s="1">
        <f>Estação!H325</f>
        <v>2.93</v>
      </c>
      <c r="I242" s="1">
        <f>Estação!I325</f>
        <v>2.2200000000000002</v>
      </c>
      <c r="J242" s="1">
        <f>Estação!J325</f>
        <v>20</v>
      </c>
      <c r="K242" s="1">
        <f>Estação!K325</f>
        <v>6</v>
      </c>
      <c r="L242" s="1">
        <f>Estação!L325</f>
        <v>26.8</v>
      </c>
      <c r="M242" s="1">
        <f>Estação!M325</f>
        <v>74.7</v>
      </c>
      <c r="N242" s="1">
        <f>Estação!N325</f>
        <v>1010.6</v>
      </c>
      <c r="O242" s="1">
        <f>Estação!O325</f>
        <v>3</v>
      </c>
      <c r="P242" s="1">
        <f>Estação!P325</f>
        <v>2.87</v>
      </c>
      <c r="Q242" s="1">
        <f>Estação!Q325</f>
        <v>57.49</v>
      </c>
      <c r="R242" s="1">
        <f>Estação!R325</f>
        <v>0</v>
      </c>
    </row>
    <row r="243" spans="1:18">
      <c r="A243" s="22">
        <v>44176.041678240741</v>
      </c>
      <c r="B243" s="1">
        <f>Estação!C326</f>
        <v>26.2</v>
      </c>
      <c r="C243" s="1">
        <v>36</v>
      </c>
      <c r="D243" s="1">
        <f>Estação!D326</f>
        <v>18.2</v>
      </c>
      <c r="E243" s="1">
        <f>Estação!E326</f>
        <v>0.11</v>
      </c>
      <c r="F243" s="1">
        <f>Estação!F326</f>
        <v>1.18</v>
      </c>
      <c r="G243" s="1">
        <f>Estação!G326</f>
        <v>0.82</v>
      </c>
      <c r="H243" s="1">
        <f>Estação!H326</f>
        <v>2</v>
      </c>
      <c r="I243" s="1">
        <f>Estação!I326</f>
        <v>3.39</v>
      </c>
      <c r="J243" s="1">
        <f>Estação!J326</f>
        <v>10</v>
      </c>
      <c r="K243" s="1">
        <f>Estação!K326</f>
        <v>6</v>
      </c>
      <c r="L243" s="1">
        <f>Estação!L326</f>
        <v>26.8</v>
      </c>
      <c r="M243" s="1">
        <f>Estação!M326</f>
        <v>74</v>
      </c>
      <c r="N243" s="1">
        <f>Estação!N326</f>
        <v>1010.2</v>
      </c>
      <c r="O243" s="1">
        <f>Estação!O326</f>
        <v>3</v>
      </c>
      <c r="P243" s="1">
        <f>Estação!P326</f>
        <v>2.76</v>
      </c>
      <c r="Q243" s="1">
        <f>Estação!Q326</f>
        <v>58.08</v>
      </c>
      <c r="R243" s="1">
        <f>Estação!R326</f>
        <v>0</v>
      </c>
    </row>
    <row r="244" spans="1:18">
      <c r="A244" s="22">
        <v>44176.083344907405</v>
      </c>
      <c r="B244" s="1">
        <f>Estação!C327</f>
        <v>26.3</v>
      </c>
      <c r="C244" s="1">
        <v>36</v>
      </c>
      <c r="D244" s="1">
        <f>Estação!D327</f>
        <v>17.600000000000001</v>
      </c>
      <c r="E244" s="1">
        <f>Estação!E327</f>
        <v>0.15</v>
      </c>
      <c r="F244" s="1">
        <f>Estação!F327</f>
        <v>1.07</v>
      </c>
      <c r="G244" s="1">
        <f>Estação!G327</f>
        <v>0.61</v>
      </c>
      <c r="H244" s="1">
        <f>Estação!H327</f>
        <v>1.69</v>
      </c>
      <c r="I244" s="1">
        <f>Estação!I327</f>
        <v>3.81</v>
      </c>
      <c r="J244" s="1">
        <f>Estação!J327</f>
        <v>12</v>
      </c>
      <c r="K244" s="1">
        <f>Estação!K327</f>
        <v>6</v>
      </c>
      <c r="L244" s="1">
        <f>Estação!L327</f>
        <v>26.7</v>
      </c>
      <c r="M244" s="1">
        <f>Estação!M327</f>
        <v>74.400000000000006</v>
      </c>
      <c r="N244" s="1">
        <f>Estação!N327</f>
        <v>1009.7</v>
      </c>
      <c r="O244" s="1">
        <f>Estação!O327</f>
        <v>2</v>
      </c>
      <c r="P244" s="1">
        <f>Estação!P327</f>
        <v>2.63</v>
      </c>
      <c r="Q244" s="1">
        <f>Estação!Q327</f>
        <v>65.77</v>
      </c>
      <c r="R244" s="1">
        <f>Estação!R327</f>
        <v>0</v>
      </c>
    </row>
    <row r="245" spans="1:18">
      <c r="A245" s="22">
        <v>44176.125011574077</v>
      </c>
      <c r="B245" s="1">
        <f>Estação!C328</f>
        <v>26.3</v>
      </c>
      <c r="C245" s="1">
        <v>36</v>
      </c>
      <c r="D245" s="1">
        <f>Estação!D328</f>
        <v>17.690000000000001</v>
      </c>
      <c r="E245" s="1">
        <f>Estação!E328</f>
        <v>0.16</v>
      </c>
      <c r="F245" s="1">
        <f>Estação!F328</f>
        <v>1</v>
      </c>
      <c r="G245" s="1">
        <f>Estação!G328</f>
        <v>0.61</v>
      </c>
      <c r="H245" s="1">
        <f>Estação!H328</f>
        <v>1.61</v>
      </c>
      <c r="I245" s="1">
        <f>Estação!I328</f>
        <v>3.95</v>
      </c>
      <c r="J245" s="1">
        <f>Estação!J328</f>
        <v>10</v>
      </c>
      <c r="K245" s="1">
        <f>Estação!K328</f>
        <v>3</v>
      </c>
      <c r="L245" s="1">
        <f>Estação!L328</f>
        <v>26.6</v>
      </c>
      <c r="M245" s="1">
        <f>Estação!M328</f>
        <v>74.400000000000006</v>
      </c>
      <c r="N245" s="1">
        <f>Estação!N328</f>
        <v>1009.4</v>
      </c>
      <c r="O245" s="1">
        <f>Estação!O328</f>
        <v>2</v>
      </c>
      <c r="P245" s="1">
        <f>Estação!P328</f>
        <v>2.11</v>
      </c>
      <c r="Q245" s="1">
        <f>Estação!Q328</f>
        <v>68.27</v>
      </c>
      <c r="R245" s="1">
        <f>Estação!R328</f>
        <v>0</v>
      </c>
    </row>
    <row r="246" spans="1:18">
      <c r="A246" s="22">
        <v>44176.166678240741</v>
      </c>
      <c r="B246" s="1">
        <f>Estação!C329</f>
        <v>26.3</v>
      </c>
      <c r="C246" s="1">
        <v>36</v>
      </c>
      <c r="D246" s="1">
        <f>Estação!D329</f>
        <v>18.670000000000002</v>
      </c>
      <c r="E246" s="1">
        <f>Estação!E329</f>
        <v>0.16</v>
      </c>
      <c r="F246" s="1">
        <f>Estação!F329</f>
        <v>1.08</v>
      </c>
      <c r="G246" s="1">
        <f>Estação!G329</f>
        <v>0.69</v>
      </c>
      <c r="H246" s="1">
        <f>Estação!H329</f>
        <v>1.77</v>
      </c>
      <c r="I246" s="1">
        <f>Estação!I329</f>
        <v>4.12</v>
      </c>
      <c r="J246" s="1">
        <f>Estação!J329</f>
        <v>14</v>
      </c>
      <c r="K246" s="1">
        <f>Estação!K329</f>
        <v>4</v>
      </c>
      <c r="L246" s="1">
        <f>Estação!L329</f>
        <v>26.5</v>
      </c>
      <c r="M246" s="1">
        <f>Estação!M329</f>
        <v>74.7</v>
      </c>
      <c r="N246" s="1">
        <f>Estação!N329</f>
        <v>1009.4</v>
      </c>
      <c r="O246" s="1">
        <f>Estação!O329</f>
        <v>2</v>
      </c>
      <c r="P246" s="1">
        <f>Estação!P329</f>
        <v>1.91</v>
      </c>
      <c r="Q246" s="1">
        <f>Estação!Q329</f>
        <v>69.23</v>
      </c>
      <c r="R246" s="1">
        <f>Estação!R329</f>
        <v>0</v>
      </c>
    </row>
    <row r="247" spans="1:18">
      <c r="A247" s="22">
        <v>44176.208344907405</v>
      </c>
      <c r="B247" s="1">
        <f>Estação!C330</f>
        <v>26.3</v>
      </c>
      <c r="C247" s="1">
        <v>36</v>
      </c>
      <c r="D247" s="1">
        <f>Estação!D330</f>
        <v>18.05</v>
      </c>
      <c r="E247" s="1">
        <f>Estação!E330</f>
        <v>0.17</v>
      </c>
      <c r="F247" s="1">
        <f>Estação!F330</f>
        <v>1.29</v>
      </c>
      <c r="G247" s="1">
        <f>Estação!G330</f>
        <v>1.06</v>
      </c>
      <c r="H247" s="1">
        <f>Estação!H330</f>
        <v>2.34</v>
      </c>
      <c r="I247" s="1">
        <f>Estação!I330</f>
        <v>4.33</v>
      </c>
      <c r="J247" s="1">
        <f>Estação!J330</f>
        <v>21</v>
      </c>
      <c r="K247" s="1">
        <f>Estação!K330</f>
        <v>11</v>
      </c>
      <c r="L247" s="1">
        <f>Estação!L330</f>
        <v>26.4</v>
      </c>
      <c r="M247" s="1">
        <f>Estação!M330</f>
        <v>74.900000000000006</v>
      </c>
      <c r="N247" s="1">
        <f>Estação!N330</f>
        <v>1009.7</v>
      </c>
      <c r="O247" s="1">
        <f>Estação!O330</f>
        <v>2</v>
      </c>
      <c r="P247" s="1">
        <f>Estação!P330</f>
        <v>1.97</v>
      </c>
      <c r="Q247" s="1">
        <f>Estação!Q330</f>
        <v>74.790000000000006</v>
      </c>
      <c r="R247" s="1">
        <f>Estação!R330</f>
        <v>0</v>
      </c>
    </row>
    <row r="248" spans="1:18">
      <c r="A248" s="22">
        <v>44176.250011574077</v>
      </c>
      <c r="B248" s="1">
        <f>Estação!C331</f>
        <v>26.5</v>
      </c>
      <c r="C248" s="1">
        <v>36</v>
      </c>
      <c r="D248" s="1">
        <f>Estação!D331</f>
        <v>9.82</v>
      </c>
      <c r="E248" s="1">
        <f>Estação!E331</f>
        <v>0.25</v>
      </c>
      <c r="F248" s="1">
        <f>Estação!F331</f>
        <v>1.96</v>
      </c>
      <c r="G248" s="1">
        <f>Estação!G331</f>
        <v>6.2</v>
      </c>
      <c r="H248" s="1">
        <f>Estação!H331</f>
        <v>8.16</v>
      </c>
      <c r="I248" s="1">
        <f>Estação!I331</f>
        <v>4.8600000000000003</v>
      </c>
      <c r="J248" s="1">
        <f>Estação!J331</f>
        <v>32</v>
      </c>
      <c r="K248" s="1">
        <f>Estação!K331</f>
        <v>13</v>
      </c>
      <c r="L248" s="1">
        <f>Estação!L331</f>
        <v>25.7</v>
      </c>
      <c r="M248" s="1">
        <f>Estação!M331</f>
        <v>80.2</v>
      </c>
      <c r="N248" s="1">
        <f>Estação!N331</f>
        <v>1010.4</v>
      </c>
      <c r="O248" s="1">
        <f>Estação!O331</f>
        <v>23</v>
      </c>
      <c r="P248" s="1">
        <f>Estação!P331</f>
        <v>1.57</v>
      </c>
      <c r="Q248" s="1">
        <f>Estação!Q331</f>
        <v>129.46</v>
      </c>
      <c r="R248" s="1">
        <f>Estação!R331</f>
        <v>0</v>
      </c>
    </row>
    <row r="249" spans="1:18">
      <c r="A249" s="22">
        <v>44176.291678240741</v>
      </c>
      <c r="B249" s="1">
        <f>Estação!C332</f>
        <v>26.3</v>
      </c>
      <c r="C249" s="1">
        <v>36</v>
      </c>
      <c r="D249" s="1">
        <f>Estação!D332</f>
        <v>6.29</v>
      </c>
      <c r="E249" s="1">
        <f>Estação!E332</f>
        <v>0.38</v>
      </c>
      <c r="F249" s="1">
        <f>Estação!F332</f>
        <v>8.49</v>
      </c>
      <c r="G249" s="1">
        <f>Estação!G332</f>
        <v>10.85</v>
      </c>
      <c r="H249" s="1">
        <f>Estação!H332</f>
        <v>19.329999999999998</v>
      </c>
      <c r="I249" s="1">
        <f>Estação!I332</f>
        <v>4.8</v>
      </c>
      <c r="J249" s="1">
        <f>Estação!J332</f>
        <v>25</v>
      </c>
      <c r="K249" s="1">
        <f>Estação!K332</f>
        <v>10</v>
      </c>
      <c r="L249" s="1">
        <f>Estação!L332</f>
        <v>25.8</v>
      </c>
      <c r="M249" s="1">
        <f>Estação!M332</f>
        <v>80.7</v>
      </c>
      <c r="N249" s="1">
        <f>Estação!N332</f>
        <v>1011.1</v>
      </c>
      <c r="O249" s="1">
        <f>Estação!O332</f>
        <v>82</v>
      </c>
      <c r="P249" s="1">
        <f>Estação!P332</f>
        <v>1.72</v>
      </c>
      <c r="Q249" s="1">
        <f>Estação!Q332</f>
        <v>112.6</v>
      </c>
      <c r="R249" s="1">
        <f>Estação!R332</f>
        <v>0</v>
      </c>
    </row>
    <row r="250" spans="1:18">
      <c r="A250" s="22">
        <v>44176.333344907405</v>
      </c>
      <c r="B250" s="1">
        <f>Estação!C333</f>
        <v>26</v>
      </c>
      <c r="C250" s="1">
        <v>36</v>
      </c>
      <c r="D250" s="1">
        <f>Estação!D333</f>
        <v>12.28</v>
      </c>
      <c r="E250" s="1">
        <f>Estação!E333</f>
        <v>0.32</v>
      </c>
      <c r="F250" s="1">
        <f>Estação!F333</f>
        <v>6.3</v>
      </c>
      <c r="G250" s="1">
        <f>Estação!G333</f>
        <v>6.38</v>
      </c>
      <c r="H250" s="1">
        <f>Estação!H333</f>
        <v>12.68</v>
      </c>
      <c r="I250" s="1">
        <f>Estação!I333</f>
        <v>4.0599999999999996</v>
      </c>
      <c r="J250" s="1">
        <f>Estação!J333</f>
        <v>34</v>
      </c>
      <c r="K250" s="1">
        <f>Estação!K333</f>
        <v>9</v>
      </c>
      <c r="L250" s="1">
        <f>Estação!L333</f>
        <v>27.5</v>
      </c>
      <c r="M250" s="1">
        <f>Estação!M333</f>
        <v>73.099999999999994</v>
      </c>
      <c r="N250" s="1">
        <f>Estação!N333</f>
        <v>1011.5</v>
      </c>
      <c r="O250" s="1">
        <f>Estação!O333</f>
        <v>253</v>
      </c>
      <c r="P250" s="1">
        <f>Estação!P333</f>
        <v>3.43</v>
      </c>
      <c r="Q250" s="1">
        <f>Estação!Q333</f>
        <v>115.58</v>
      </c>
      <c r="R250" s="1">
        <f>Estação!R333</f>
        <v>0</v>
      </c>
    </row>
    <row r="251" spans="1:18">
      <c r="A251" s="22">
        <v>44176.375011574077</v>
      </c>
      <c r="B251" s="1">
        <f>Estação!C334</f>
        <v>26</v>
      </c>
      <c r="C251" s="1">
        <v>36</v>
      </c>
      <c r="D251" s="1">
        <f>Estação!D334</f>
        <v>16.96</v>
      </c>
      <c r="E251" s="1">
        <f>Estação!E334</f>
        <v>0.24</v>
      </c>
      <c r="F251" s="1">
        <f>Estação!F334</f>
        <v>3.35</v>
      </c>
      <c r="G251" s="1">
        <f>Estação!G334</f>
        <v>3.95</v>
      </c>
      <c r="H251" s="1">
        <f>Estação!H334</f>
        <v>7.3</v>
      </c>
      <c r="I251" s="1">
        <f>Estação!I334</f>
        <v>4.22</v>
      </c>
      <c r="J251" s="1">
        <f>Estação!J334</f>
        <v>26</v>
      </c>
      <c r="K251" s="1">
        <f>Estação!K334</f>
        <v>8</v>
      </c>
      <c r="L251" s="1">
        <f>Estação!L334</f>
        <v>28.2</v>
      </c>
      <c r="M251" s="1">
        <f>Estação!M334</f>
        <v>68.2</v>
      </c>
      <c r="N251" s="1">
        <f>Estação!N334</f>
        <v>1011.9</v>
      </c>
      <c r="O251" s="1">
        <f>Estação!O334</f>
        <v>448</v>
      </c>
      <c r="P251" s="1">
        <f>Estação!P334</f>
        <v>3.18</v>
      </c>
      <c r="Q251" s="1">
        <f>Estação!Q334</f>
        <v>103.5</v>
      </c>
      <c r="R251" s="1">
        <f>Estação!R334</f>
        <v>0</v>
      </c>
    </row>
    <row r="252" spans="1:18">
      <c r="A252" s="22">
        <v>44176.416678240741</v>
      </c>
      <c r="B252" s="1">
        <f>Estação!C335</f>
        <v>26</v>
      </c>
      <c r="C252" s="1">
        <v>36</v>
      </c>
      <c r="D252" s="1">
        <f>Estação!D335</f>
        <v>20.99</v>
      </c>
      <c r="E252" s="1">
        <f>Estação!E335</f>
        <v>0.25</v>
      </c>
      <c r="F252" s="1">
        <f>Estação!F335</f>
        <v>2.9</v>
      </c>
      <c r="G252" s="1">
        <f>Estação!G335</f>
        <v>3.82</v>
      </c>
      <c r="H252" s="1">
        <f>Estação!H335</f>
        <v>6.72</v>
      </c>
      <c r="I252" s="1">
        <f>Estação!I335</f>
        <v>4.4000000000000004</v>
      </c>
      <c r="J252" s="1">
        <f>Estação!J335</f>
        <v>24</v>
      </c>
      <c r="K252" s="1">
        <f>Estação!K335</f>
        <v>6</v>
      </c>
      <c r="L252" s="1">
        <f>Estação!L335</f>
        <v>29.4</v>
      </c>
      <c r="M252" s="1">
        <f>Estação!M335</f>
        <v>61.9</v>
      </c>
      <c r="N252" s="1">
        <f>Estação!N335</f>
        <v>1011.9</v>
      </c>
      <c r="O252" s="1">
        <f>Estação!O335</f>
        <v>460</v>
      </c>
      <c r="P252" s="1">
        <f>Estação!P335</f>
        <v>3.72</v>
      </c>
      <c r="Q252" s="1">
        <f>Estação!Q335</f>
        <v>95.83</v>
      </c>
      <c r="R252" s="1">
        <f>Estação!R335</f>
        <v>0</v>
      </c>
    </row>
    <row r="253" spans="1:18">
      <c r="A253" s="22">
        <v>44176.458344907405</v>
      </c>
      <c r="B253" s="1">
        <f>Estação!C336</f>
        <v>26.1</v>
      </c>
      <c r="C253" s="1">
        <v>36</v>
      </c>
      <c r="D253" s="1">
        <f>Estação!D336</f>
        <v>22.51</v>
      </c>
      <c r="E253" s="1">
        <f>Estação!E336</f>
        <v>0.21</v>
      </c>
      <c r="F253" s="1">
        <f>Estação!F336</f>
        <v>2.4</v>
      </c>
      <c r="G253" s="1">
        <f>Estação!G336</f>
        <v>2.73</v>
      </c>
      <c r="H253" s="1">
        <f>Estação!H336</f>
        <v>5.14</v>
      </c>
      <c r="I253" s="1">
        <f>Estação!I336</f>
        <v>4.24</v>
      </c>
      <c r="J253" s="1">
        <f>Estação!J336</f>
        <v>28</v>
      </c>
      <c r="K253" s="1">
        <f>Estação!K336</f>
        <v>3</v>
      </c>
      <c r="L253" s="1">
        <f>Estação!L336</f>
        <v>30.5</v>
      </c>
      <c r="M253" s="1">
        <f>Estação!M336</f>
        <v>54.8</v>
      </c>
      <c r="N253" s="1">
        <f>Estação!N336</f>
        <v>1011.5</v>
      </c>
      <c r="O253" s="1">
        <f>Estação!O336</f>
        <v>1042</v>
      </c>
      <c r="P253" s="1">
        <f>Estação!P336</f>
        <v>4.76</v>
      </c>
      <c r="Q253" s="1">
        <f>Estação!Q336</f>
        <v>70.33</v>
      </c>
      <c r="R253" s="1">
        <f>Estação!R336</f>
        <v>0</v>
      </c>
    </row>
    <row r="254" spans="1:18">
      <c r="A254" s="22">
        <v>44176.500011574077</v>
      </c>
      <c r="B254" s="1">
        <f>Estação!C337</f>
        <v>26.1</v>
      </c>
      <c r="C254" s="1">
        <v>36</v>
      </c>
      <c r="D254" s="1">
        <f>Estação!D337</f>
        <v>21.99</v>
      </c>
      <c r="E254" s="1">
        <f>Estação!E337</f>
        <v>0.2</v>
      </c>
      <c r="F254" s="1">
        <f>Estação!F337</f>
        <v>2.14</v>
      </c>
      <c r="G254" s="1">
        <f>Estação!G337</f>
        <v>2.12</v>
      </c>
      <c r="H254" s="1">
        <f>Estação!H337</f>
        <v>4.26</v>
      </c>
      <c r="I254" s="1">
        <f>Estação!I337</f>
        <v>4.18</v>
      </c>
      <c r="J254" s="1">
        <f>Estação!J337</f>
        <v>21</v>
      </c>
      <c r="K254" s="1">
        <f>Estação!K337</f>
        <v>6</v>
      </c>
      <c r="L254" s="1">
        <f>Estação!L337</f>
        <v>30.5</v>
      </c>
      <c r="M254" s="1">
        <f>Estação!M337</f>
        <v>54.4</v>
      </c>
      <c r="N254" s="1">
        <f>Estação!N337</f>
        <v>1010.8</v>
      </c>
      <c r="O254" s="1">
        <f>Estação!O337</f>
        <v>1031</v>
      </c>
      <c r="P254" s="1">
        <f>Estação!P337</f>
        <v>4.96</v>
      </c>
      <c r="Q254" s="1">
        <f>Estação!Q337</f>
        <v>66.11</v>
      </c>
      <c r="R254" s="1">
        <f>Estação!R337</f>
        <v>0</v>
      </c>
    </row>
    <row r="255" spans="1:18">
      <c r="A255" s="22">
        <v>44176.541678240741</v>
      </c>
      <c r="B255" s="1">
        <f>Estação!C338</f>
        <v>25.8</v>
      </c>
      <c r="C255" s="1">
        <v>36</v>
      </c>
      <c r="D255" s="1">
        <f>Estação!D338</f>
        <v>20.85</v>
      </c>
      <c r="E255" s="1">
        <f>Estação!E338</f>
        <v>0.21</v>
      </c>
      <c r="F255" s="1">
        <f>Estação!F338</f>
        <v>2.04</v>
      </c>
      <c r="G255" s="1">
        <f>Estação!G338</f>
        <v>1.85</v>
      </c>
      <c r="H255" s="1">
        <f>Estação!H338</f>
        <v>3.9</v>
      </c>
      <c r="I255" s="1">
        <f>Estação!I338</f>
        <v>4.18</v>
      </c>
      <c r="J255" s="1">
        <f>Estação!J338</f>
        <v>21</v>
      </c>
      <c r="K255" s="1">
        <f>Estação!K338</f>
        <v>7</v>
      </c>
      <c r="L255" s="1">
        <f>Estação!L338</f>
        <v>30.6</v>
      </c>
      <c r="M255" s="1">
        <f>Estação!M338</f>
        <v>53.1</v>
      </c>
      <c r="N255" s="1">
        <f>Estação!N338</f>
        <v>1010</v>
      </c>
      <c r="O255" s="1">
        <f>Estação!O338</f>
        <v>616</v>
      </c>
      <c r="P255" s="1">
        <f>Estação!P338</f>
        <v>5.28</v>
      </c>
      <c r="Q255" s="1">
        <f>Estação!Q338</f>
        <v>62.16</v>
      </c>
      <c r="R255" s="1">
        <f>Estação!R338</f>
        <v>0</v>
      </c>
    </row>
    <row r="256" spans="1:18">
      <c r="A256" s="22">
        <v>44176.583344907405</v>
      </c>
      <c r="B256" s="1">
        <f>Estação!C339</f>
        <v>25.7</v>
      </c>
      <c r="C256" s="1">
        <v>36</v>
      </c>
      <c r="D256" s="1">
        <f>Estação!D339</f>
        <v>21.54</v>
      </c>
      <c r="E256" s="1">
        <f>Estação!E339</f>
        <v>0.22</v>
      </c>
      <c r="F256" s="1">
        <f>Estação!F339</f>
        <v>2.5099999999999998</v>
      </c>
      <c r="G256" s="1">
        <f>Estação!G339</f>
        <v>2.62</v>
      </c>
      <c r="H256" s="1">
        <f>Estação!H339</f>
        <v>5.12</v>
      </c>
      <c r="I256" s="1">
        <f>Estação!I339</f>
        <v>4.59</v>
      </c>
      <c r="J256" s="1">
        <f>Estação!J339</f>
        <v>27</v>
      </c>
      <c r="K256" s="1">
        <f>Estação!K339</f>
        <v>10</v>
      </c>
      <c r="L256" s="1">
        <f>Estação!L339</f>
        <v>30.4</v>
      </c>
      <c r="M256" s="1">
        <f>Estação!M339</f>
        <v>54</v>
      </c>
      <c r="N256" s="1">
        <f>Estação!N339</f>
        <v>1009</v>
      </c>
      <c r="O256" s="1">
        <f>Estação!O339</f>
        <v>327</v>
      </c>
      <c r="P256" s="1">
        <f>Estação!P339</f>
        <v>5.68</v>
      </c>
      <c r="Q256" s="1">
        <f>Estação!Q339</f>
        <v>66.55</v>
      </c>
      <c r="R256" s="1">
        <f>Estação!R339</f>
        <v>0</v>
      </c>
    </row>
    <row r="257" spans="1:18">
      <c r="A257" s="22">
        <v>44176.625011574077</v>
      </c>
      <c r="B257" s="1">
        <f>Estação!C340</f>
        <v>26</v>
      </c>
      <c r="C257" s="1">
        <v>36</v>
      </c>
      <c r="D257" s="1">
        <f>Estação!D340</f>
        <v>21.67</v>
      </c>
      <c r="E257" s="1">
        <f>Estação!E340</f>
        <v>0.18</v>
      </c>
      <c r="F257" s="1">
        <f>Estação!F340</f>
        <v>2.21</v>
      </c>
      <c r="G257" s="1">
        <f>Estação!G340</f>
        <v>1.78</v>
      </c>
      <c r="H257" s="1">
        <f>Estação!H340</f>
        <v>3.99</v>
      </c>
      <c r="I257" s="1">
        <f>Estação!I340</f>
        <v>4.22</v>
      </c>
      <c r="J257" s="1">
        <f>Estação!J340</f>
        <v>21</v>
      </c>
      <c r="K257" s="1">
        <f>Estação!K340</f>
        <v>6</v>
      </c>
      <c r="L257" s="1">
        <f>Estação!L340</f>
        <v>30.1</v>
      </c>
      <c r="M257" s="1">
        <f>Estação!M340</f>
        <v>53.8</v>
      </c>
      <c r="N257" s="1">
        <f>Estação!N340</f>
        <v>1008.2</v>
      </c>
      <c r="O257" s="1">
        <f>Estação!O340</f>
        <v>229</v>
      </c>
      <c r="P257" s="1">
        <f>Estação!P340</f>
        <v>5.74</v>
      </c>
      <c r="Q257" s="1">
        <f>Estação!Q340</f>
        <v>59.04</v>
      </c>
      <c r="R257" s="1">
        <f>Estação!R340</f>
        <v>0</v>
      </c>
    </row>
    <row r="258" spans="1:18">
      <c r="A258" s="22">
        <v>44176.666678240741</v>
      </c>
      <c r="B258" s="1">
        <f>Estação!C341</f>
        <v>26.3</v>
      </c>
      <c r="C258" s="1">
        <v>36</v>
      </c>
      <c r="D258" s="1">
        <f>Estação!D341</f>
        <v>22.5</v>
      </c>
      <c r="E258" s="1">
        <f>Estação!E341</f>
        <v>0.19</v>
      </c>
      <c r="F258" s="1">
        <f>Estação!F341</f>
        <v>2.04</v>
      </c>
      <c r="G258" s="1">
        <f>Estação!G341</f>
        <v>2.17</v>
      </c>
      <c r="H258" s="1">
        <f>Estação!H341</f>
        <v>4.22</v>
      </c>
      <c r="I258" s="1">
        <f>Estação!I341</f>
        <v>4.1399999999999997</v>
      </c>
      <c r="J258" s="1">
        <f>Estação!J341</f>
        <v>20</v>
      </c>
      <c r="K258" s="1">
        <f>Estação!K341</f>
        <v>4</v>
      </c>
      <c r="L258" s="1">
        <f>Estação!L341</f>
        <v>30</v>
      </c>
      <c r="M258" s="1">
        <f>Estação!M341</f>
        <v>54</v>
      </c>
      <c r="N258" s="1">
        <f>Estação!N341</f>
        <v>1007.5</v>
      </c>
      <c r="O258" s="1">
        <f>Estação!O341</f>
        <v>406</v>
      </c>
      <c r="P258" s="1">
        <f>Estação!P341</f>
        <v>4.6500000000000004</v>
      </c>
      <c r="Q258" s="1">
        <f>Estação!Q341</f>
        <v>46.6</v>
      </c>
      <c r="R258" s="1">
        <f>Estação!R341</f>
        <v>0</v>
      </c>
    </row>
    <row r="259" spans="1:18">
      <c r="A259" s="22">
        <v>44176.708344907405</v>
      </c>
      <c r="B259" s="1">
        <f>Estação!C342</f>
        <v>26.1</v>
      </c>
      <c r="C259" s="1">
        <v>36</v>
      </c>
      <c r="D259" s="1">
        <f>Estação!D342</f>
        <v>20.420000000000002</v>
      </c>
      <c r="E259" s="1">
        <f>Estação!E342</f>
        <v>0.22</v>
      </c>
      <c r="F259" s="1">
        <f>Estação!F342</f>
        <v>1.95</v>
      </c>
      <c r="G259" s="1">
        <f>Estação!G342</f>
        <v>2.4300000000000002</v>
      </c>
      <c r="H259" s="1">
        <f>Estação!H342</f>
        <v>4.38</v>
      </c>
      <c r="I259" s="1">
        <f>Estação!I342</f>
        <v>4.03</v>
      </c>
      <c r="J259" s="1">
        <f>Estação!J342</f>
        <v>25</v>
      </c>
      <c r="K259" s="1">
        <f>Estação!K342</f>
        <v>5</v>
      </c>
      <c r="L259" s="1">
        <f>Estação!L342</f>
        <v>29</v>
      </c>
      <c r="M259" s="1">
        <f>Estação!M342</f>
        <v>63.6</v>
      </c>
      <c r="N259" s="1">
        <f>Estação!N342</f>
        <v>1007.6</v>
      </c>
      <c r="O259" s="1">
        <f>Estação!O342</f>
        <v>170</v>
      </c>
      <c r="P259" s="1">
        <f>Estação!P342</f>
        <v>4.16</v>
      </c>
      <c r="Q259" s="1">
        <f>Estação!Q342</f>
        <v>46.32</v>
      </c>
      <c r="R259" s="1">
        <f>Estação!R342</f>
        <v>0</v>
      </c>
    </row>
    <row r="260" spans="1:18">
      <c r="A260" s="22">
        <v>44176.750011574077</v>
      </c>
      <c r="B260" s="1">
        <f>Estação!C343</f>
        <v>25.9</v>
      </c>
      <c r="C260" s="1">
        <v>36</v>
      </c>
      <c r="D260" s="1">
        <f>Estação!D343</f>
        <v>18.05</v>
      </c>
      <c r="E260" s="1">
        <f>Estação!E343</f>
        <v>0.3</v>
      </c>
      <c r="F260" s="1">
        <f>Estação!F343</f>
        <v>2.31</v>
      </c>
      <c r="G260" s="1">
        <f>Estação!G343</f>
        <v>3.68</v>
      </c>
      <c r="H260" s="1">
        <f>Estação!H343</f>
        <v>5.99</v>
      </c>
      <c r="I260" s="1">
        <f>Estação!I343</f>
        <v>4.05</v>
      </c>
      <c r="J260" s="1">
        <f>Estação!J343</f>
        <v>28</v>
      </c>
      <c r="K260" s="1">
        <f>Estação!K343</f>
        <v>9</v>
      </c>
      <c r="L260" s="1">
        <f>Estação!L343</f>
        <v>28</v>
      </c>
      <c r="M260" s="1">
        <f>Estação!M343</f>
        <v>68.900000000000006</v>
      </c>
      <c r="N260" s="1">
        <f>Estação!N343</f>
        <v>1008.1</v>
      </c>
      <c r="O260" s="1">
        <f>Estação!O343</f>
        <v>16</v>
      </c>
      <c r="P260" s="1">
        <f>Estação!P343</f>
        <v>3.7</v>
      </c>
      <c r="Q260" s="1">
        <f>Estação!Q343</f>
        <v>48.06</v>
      </c>
      <c r="R260" s="1">
        <f>Estação!R343</f>
        <v>0</v>
      </c>
    </row>
    <row r="261" spans="1:18">
      <c r="A261" s="22">
        <v>44176.791678240741</v>
      </c>
      <c r="B261" s="1">
        <f>Estação!C344</f>
        <v>26.1</v>
      </c>
      <c r="C261" s="1">
        <v>36</v>
      </c>
      <c r="D261" s="1">
        <f>Estação!D344</f>
        <v>16.13</v>
      </c>
      <c r="E261" s="1">
        <f>Estação!E344</f>
        <v>0.27</v>
      </c>
      <c r="F261" s="1">
        <f>Estação!F344</f>
        <v>1.63</v>
      </c>
      <c r="G261" s="1">
        <f>Estação!G344</f>
        <v>5.23</v>
      </c>
      <c r="H261" s="1">
        <f>Estação!H344</f>
        <v>6.85</v>
      </c>
      <c r="I261" s="1">
        <f>Estação!I344</f>
        <v>4.26</v>
      </c>
      <c r="J261" s="1">
        <f>Estação!J344</f>
        <v>30</v>
      </c>
      <c r="K261" s="1">
        <f>Estação!K344</f>
        <v>8</v>
      </c>
      <c r="L261" s="1">
        <f>Estação!L344</f>
        <v>27.8</v>
      </c>
      <c r="M261" s="1">
        <f>Estação!M344</f>
        <v>69</v>
      </c>
      <c r="N261" s="1">
        <f>Estação!N344</f>
        <v>1009.1</v>
      </c>
      <c r="O261" s="1">
        <f>Estação!O344</f>
        <v>2</v>
      </c>
      <c r="P261" s="1">
        <f>Estação!P344</f>
        <v>2.72</v>
      </c>
      <c r="Q261" s="1">
        <f>Estação!Q344</f>
        <v>53.62</v>
      </c>
      <c r="R261" s="1">
        <f>Estação!R344</f>
        <v>0</v>
      </c>
    </row>
    <row r="262" spans="1:18">
      <c r="A262" s="22">
        <v>44176.833344907405</v>
      </c>
      <c r="B262" s="1">
        <f>Estação!C345</f>
        <v>26.2</v>
      </c>
      <c r="C262" s="1">
        <v>36</v>
      </c>
      <c r="D262" s="1">
        <f>Estação!D345</f>
        <v>16.739999999999998</v>
      </c>
      <c r="E262" s="1">
        <f>Estação!E345</f>
        <v>0.26</v>
      </c>
      <c r="F262" s="1">
        <f>Estação!F345</f>
        <v>1.55</v>
      </c>
      <c r="G262" s="1">
        <f>Estação!G345</f>
        <v>4.7699999999999996</v>
      </c>
      <c r="H262" s="1">
        <f>Estação!H345</f>
        <v>6.33</v>
      </c>
      <c r="I262" s="1">
        <f>Estação!I345</f>
        <v>4.45</v>
      </c>
      <c r="J262" s="1">
        <f>Estação!J345</f>
        <v>29</v>
      </c>
      <c r="K262" s="1">
        <f>Estação!K345</f>
        <v>12</v>
      </c>
      <c r="L262" s="1">
        <f>Estação!L345</f>
        <v>27.7</v>
      </c>
      <c r="M262" s="1">
        <f>Estação!M345</f>
        <v>71.2</v>
      </c>
      <c r="N262" s="1">
        <f>Estação!N345</f>
        <v>1009.8</v>
      </c>
      <c r="O262" s="1">
        <f>Estação!O345</f>
        <v>2</v>
      </c>
      <c r="P262" s="1">
        <f>Estação!P345</f>
        <v>2.98</v>
      </c>
      <c r="Q262" s="1">
        <f>Estação!Q345</f>
        <v>56.12</v>
      </c>
      <c r="R262" s="1">
        <f>Estação!R345</f>
        <v>0</v>
      </c>
    </row>
    <row r="263" spans="1:18">
      <c r="A263" s="22">
        <v>44176.875011574077</v>
      </c>
      <c r="B263" s="1">
        <f>Estação!C346</f>
        <v>26.1</v>
      </c>
      <c r="C263" s="1">
        <v>36</v>
      </c>
      <c r="D263" s="1">
        <f>Estação!D346</f>
        <v>19.91</v>
      </c>
      <c r="E263" s="1">
        <f>Estação!E346</f>
        <v>0.22</v>
      </c>
      <c r="F263" s="1">
        <f>Estação!F346</f>
        <v>1.25</v>
      </c>
      <c r="G263" s="1">
        <f>Estação!G346</f>
        <v>3.37</v>
      </c>
      <c r="H263" s="1">
        <f>Estação!H346</f>
        <v>4.62</v>
      </c>
      <c r="I263" s="1">
        <f>Estação!I346</f>
        <v>4.18</v>
      </c>
      <c r="J263" s="1">
        <f>Estação!J346</f>
        <v>27</v>
      </c>
      <c r="K263" s="1">
        <f>Estação!K346</f>
        <v>7</v>
      </c>
      <c r="L263" s="1">
        <f>Estação!L346</f>
        <v>27.5</v>
      </c>
      <c r="M263" s="1">
        <f>Estação!M346</f>
        <v>72.3</v>
      </c>
      <c r="N263" s="1">
        <f>Estação!N346</f>
        <v>1010.2</v>
      </c>
      <c r="O263" s="1">
        <f>Estação!O346</f>
        <v>2</v>
      </c>
      <c r="P263" s="1">
        <f>Estação!P346</f>
        <v>2.93</v>
      </c>
      <c r="Q263" s="1">
        <f>Estação!Q346</f>
        <v>59.84</v>
      </c>
      <c r="R263" s="1">
        <f>Estação!R346</f>
        <v>0</v>
      </c>
    </row>
    <row r="264" spans="1:18">
      <c r="A264" s="22">
        <v>44176.916678240741</v>
      </c>
      <c r="B264" s="1">
        <f>Estação!C347</f>
        <v>26.3</v>
      </c>
      <c r="C264" s="1">
        <v>36</v>
      </c>
      <c r="D264" s="1">
        <f>Estação!D347</f>
        <v>20.47</v>
      </c>
      <c r="E264" s="1">
        <f>Estação!E347</f>
        <v>0.2</v>
      </c>
      <c r="F264" s="1">
        <f>Estação!F347</f>
        <v>1.1599999999999999</v>
      </c>
      <c r="G264" s="1">
        <f>Estação!G347</f>
        <v>2.31</v>
      </c>
      <c r="H264" s="1">
        <f>Estação!H347</f>
        <v>3.47</v>
      </c>
      <c r="I264" s="1">
        <f>Estação!I347</f>
        <v>4.3499999999999996</v>
      </c>
      <c r="J264" s="1">
        <f>Estação!J347</f>
        <v>31</v>
      </c>
      <c r="K264" s="1">
        <f>Estação!K347</f>
        <v>6</v>
      </c>
      <c r="L264" s="1">
        <f>Estação!L347</f>
        <v>27.4</v>
      </c>
      <c r="M264" s="1">
        <f>Estação!M347</f>
        <v>71.099999999999994</v>
      </c>
      <c r="N264" s="1">
        <f>Estação!N347</f>
        <v>1010.4</v>
      </c>
      <c r="O264" s="1">
        <f>Estação!O347</f>
        <v>2</v>
      </c>
      <c r="P264" s="1">
        <f>Estação!P347</f>
        <v>2.84</v>
      </c>
      <c r="Q264" s="1">
        <f>Estação!Q347</f>
        <v>55.82</v>
      </c>
      <c r="R264" s="1">
        <f>Estação!R347</f>
        <v>0</v>
      </c>
    </row>
    <row r="265" spans="1:18">
      <c r="A265" s="22">
        <v>44176.958344907405</v>
      </c>
      <c r="B265" s="1">
        <f>Estação!C348</f>
        <v>26.3</v>
      </c>
      <c r="C265" s="1">
        <v>36</v>
      </c>
      <c r="D265" s="1">
        <f>Estação!D348</f>
        <v>20.91</v>
      </c>
      <c r="E265" s="1">
        <f>Estação!E348</f>
        <v>0.18</v>
      </c>
      <c r="F265" s="1">
        <f>Estação!F348</f>
        <v>1.1200000000000001</v>
      </c>
      <c r="G265" s="1">
        <f>Estação!G348</f>
        <v>1.69</v>
      </c>
      <c r="H265" s="1">
        <f>Estação!H348</f>
        <v>2.81</v>
      </c>
      <c r="I265" s="1">
        <f>Estação!I348</f>
        <v>4.4000000000000004</v>
      </c>
      <c r="J265" s="1">
        <f>Estação!J348</f>
        <v>23</v>
      </c>
      <c r="K265" s="1">
        <f>Estação!K348</f>
        <v>8</v>
      </c>
      <c r="L265" s="1">
        <f>Estação!L348</f>
        <v>27.2</v>
      </c>
      <c r="M265" s="1">
        <f>Estação!M348</f>
        <v>71.3</v>
      </c>
      <c r="N265" s="1">
        <f>Estação!N348</f>
        <v>1010.3</v>
      </c>
      <c r="O265" s="1">
        <f>Estação!O348</f>
        <v>2</v>
      </c>
      <c r="P265" s="1">
        <f>Estação!P348</f>
        <v>3.05</v>
      </c>
      <c r="Q265" s="1">
        <f>Estação!Q348</f>
        <v>57</v>
      </c>
      <c r="R265" s="1">
        <f>Estação!R348</f>
        <v>0</v>
      </c>
    </row>
    <row r="266" spans="1:18">
      <c r="A266" s="22">
        <v>44177.000011574077</v>
      </c>
      <c r="B266" s="1">
        <f>Estação!C357</f>
        <v>26.2</v>
      </c>
      <c r="C266" s="1">
        <v>36</v>
      </c>
      <c r="D266" s="1">
        <f>Estação!D357</f>
        <v>22.16</v>
      </c>
      <c r="E266" s="1">
        <f>Estação!E357</f>
        <v>0.16</v>
      </c>
      <c r="F266" s="1">
        <f>Estação!F357</f>
        <v>0.97</v>
      </c>
      <c r="G266" s="1">
        <f>Estação!G357</f>
        <v>1.32</v>
      </c>
      <c r="H266" s="1">
        <f>Estação!H357</f>
        <v>2.29</v>
      </c>
      <c r="I266" s="1">
        <f>Estação!I357</f>
        <v>4.33</v>
      </c>
      <c r="J266" s="1">
        <f>Estação!J357</f>
        <v>24</v>
      </c>
      <c r="K266" s="1">
        <f>Estação!K357</f>
        <v>8</v>
      </c>
      <c r="L266" s="1">
        <f>Estação!L357</f>
        <v>27.1</v>
      </c>
      <c r="M266" s="1">
        <f>Estação!M357</f>
        <v>71</v>
      </c>
      <c r="N266" s="1">
        <f>Estação!N357</f>
        <v>1009.8</v>
      </c>
      <c r="O266" s="1">
        <f>Estação!O357</f>
        <v>3</v>
      </c>
      <c r="P266" s="1">
        <f>Estação!P357</f>
        <v>3.21</v>
      </c>
      <c r="Q266" s="1">
        <f>Estação!Q357</f>
        <v>53.78</v>
      </c>
      <c r="R266" s="1">
        <f>Estação!R357</f>
        <v>0</v>
      </c>
    </row>
    <row r="267" spans="1:18">
      <c r="A267" s="22">
        <v>44177.041678240741</v>
      </c>
      <c r="B267" s="1">
        <f>Estação!C358</f>
        <v>26.2</v>
      </c>
      <c r="C267" s="1">
        <v>36</v>
      </c>
      <c r="D267" s="1">
        <f>Estação!D358</f>
        <v>22.91</v>
      </c>
      <c r="E267" s="1">
        <f>Estação!E358</f>
        <v>0.13</v>
      </c>
      <c r="F267" s="1">
        <f>Estação!F358</f>
        <v>1.19</v>
      </c>
      <c r="G267" s="1">
        <f>Estação!G358</f>
        <v>1.03</v>
      </c>
      <c r="H267" s="1">
        <f>Estação!H358</f>
        <v>2.2200000000000002</v>
      </c>
      <c r="I267" s="1">
        <f>Estação!I358</f>
        <v>4.1900000000000004</v>
      </c>
      <c r="J267" s="1">
        <f>Estação!J358</f>
        <v>29</v>
      </c>
      <c r="K267" s="1">
        <f>Estação!K358</f>
        <v>7</v>
      </c>
      <c r="L267" s="1">
        <f>Estação!L358</f>
        <v>27.1</v>
      </c>
      <c r="M267" s="1">
        <f>Estação!M358</f>
        <v>70.7</v>
      </c>
      <c r="N267" s="1">
        <f>Estação!N358</f>
        <v>1009.2</v>
      </c>
      <c r="O267" s="1">
        <f>Estação!O358</f>
        <v>2</v>
      </c>
      <c r="P267" s="1">
        <f>Estação!P358</f>
        <v>3.11</v>
      </c>
      <c r="Q267" s="1">
        <f>Estação!Q358</f>
        <v>55.23</v>
      </c>
      <c r="R267" s="1">
        <f>Estação!R358</f>
        <v>0</v>
      </c>
    </row>
    <row r="268" spans="1:18">
      <c r="A268" s="22">
        <v>44177.083344907405</v>
      </c>
      <c r="B268" s="1">
        <f>Estação!C359</f>
        <v>26.1</v>
      </c>
      <c r="C268" s="1">
        <v>36</v>
      </c>
      <c r="D268" s="1">
        <f>Estação!D359</f>
        <v>24.74</v>
      </c>
      <c r="E268" s="1">
        <f>Estação!E359</f>
        <v>0.11</v>
      </c>
      <c r="F268" s="1">
        <f>Estação!F359</f>
        <v>1</v>
      </c>
      <c r="G268" s="1">
        <f>Estação!G359</f>
        <v>0.45</v>
      </c>
      <c r="H268" s="1">
        <f>Estação!H359</f>
        <v>1.44</v>
      </c>
      <c r="I268" s="1">
        <f>Estação!I359</f>
        <v>3.94</v>
      </c>
      <c r="J268" s="1">
        <f>Estação!J359</f>
        <v>29</v>
      </c>
      <c r="K268" s="1">
        <f>Estação!K359</f>
        <v>6</v>
      </c>
      <c r="L268" s="1">
        <f>Estação!L359</f>
        <v>27</v>
      </c>
      <c r="M268" s="1">
        <f>Estação!M359</f>
        <v>70.8</v>
      </c>
      <c r="N268" s="1">
        <f>Estação!N359</f>
        <v>1008.7</v>
      </c>
      <c r="O268" s="1">
        <f>Estação!O359</f>
        <v>3</v>
      </c>
      <c r="P268" s="1">
        <f>Estação!P359</f>
        <v>3.68</v>
      </c>
      <c r="Q268" s="1">
        <f>Estação!Q359</f>
        <v>58.89</v>
      </c>
      <c r="R268" s="1">
        <f>Estação!R359</f>
        <v>0</v>
      </c>
    </row>
    <row r="269" spans="1:18">
      <c r="A269" s="22">
        <v>44177.125011574077</v>
      </c>
      <c r="B269" s="1">
        <f>Estação!C360</f>
        <v>26.1</v>
      </c>
      <c r="C269" s="1">
        <v>36</v>
      </c>
      <c r="D269" s="1">
        <f>Estação!D360</f>
        <v>25.87</v>
      </c>
      <c r="E269" s="1">
        <f>Estação!E360</f>
        <v>0.1</v>
      </c>
      <c r="F269" s="1">
        <f>Estação!F360</f>
        <v>1.01</v>
      </c>
      <c r="G269" s="1">
        <f>Estação!G360</f>
        <v>0.33</v>
      </c>
      <c r="H269" s="1">
        <f>Estação!H360</f>
        <v>1.34</v>
      </c>
      <c r="I269" s="1">
        <f>Estação!I360</f>
        <v>4</v>
      </c>
      <c r="J269" s="1">
        <f>Estação!J360</f>
        <v>23</v>
      </c>
      <c r="K269" s="1">
        <f>Estação!K360</f>
        <v>9</v>
      </c>
      <c r="L269" s="1">
        <f>Estação!L360</f>
        <v>26.9</v>
      </c>
      <c r="M269" s="1">
        <f>Estação!M360</f>
        <v>71.5</v>
      </c>
      <c r="N269" s="1">
        <f>Estação!N360</f>
        <v>1008.5</v>
      </c>
      <c r="O269" s="1">
        <f>Estação!O360</f>
        <v>3</v>
      </c>
      <c r="P269" s="1">
        <f>Estação!P360</f>
        <v>3.65</v>
      </c>
      <c r="Q269" s="1">
        <f>Estação!Q360</f>
        <v>67.87</v>
      </c>
      <c r="R269" s="1">
        <f>Estação!R360</f>
        <v>0</v>
      </c>
    </row>
    <row r="270" spans="1:18">
      <c r="A270" s="22">
        <v>44177.166678240741</v>
      </c>
      <c r="B270" s="1">
        <f>Estação!C361</f>
        <v>26.3</v>
      </c>
      <c r="C270" s="1">
        <v>36</v>
      </c>
      <c r="D270" s="1">
        <f>Estação!D361</f>
        <v>26.77</v>
      </c>
      <c r="E270" s="1">
        <f>Estação!E361</f>
        <v>0.09</v>
      </c>
      <c r="F270" s="1">
        <f>Estação!F361</f>
        <v>0.91</v>
      </c>
      <c r="G270" s="1">
        <f>Estação!G361</f>
        <v>0.3</v>
      </c>
      <c r="H270" s="1">
        <f>Estação!H361</f>
        <v>1.21</v>
      </c>
      <c r="I270" s="1">
        <f>Estação!I361</f>
        <v>3.86</v>
      </c>
      <c r="J270" s="1">
        <f>Estação!J361</f>
        <v>25</v>
      </c>
      <c r="K270" s="1">
        <f>Estação!K361</f>
        <v>8</v>
      </c>
      <c r="L270" s="1">
        <f>Estação!L361</f>
        <v>26.9</v>
      </c>
      <c r="M270" s="1">
        <f>Estação!M361</f>
        <v>69.3</v>
      </c>
      <c r="N270" s="1">
        <f>Estação!N361</f>
        <v>1008.6</v>
      </c>
      <c r="O270" s="1">
        <f>Estação!O361</f>
        <v>3</v>
      </c>
      <c r="P270" s="1">
        <f>Estação!P361</f>
        <v>3.07</v>
      </c>
      <c r="Q270" s="1">
        <f>Estação!Q361</f>
        <v>70.77</v>
      </c>
      <c r="R270" s="1">
        <f>Estação!R361</f>
        <v>0</v>
      </c>
    </row>
    <row r="271" spans="1:18">
      <c r="A271" s="22">
        <v>44177.208344907405</v>
      </c>
      <c r="B271" s="1">
        <f>Estação!C362</f>
        <v>26.2</v>
      </c>
      <c r="C271" s="1">
        <v>36</v>
      </c>
      <c r="D271" s="1">
        <f>Estação!D362</f>
        <v>26.44</v>
      </c>
      <c r="E271" s="1">
        <f>Estação!E362</f>
        <v>0.1</v>
      </c>
      <c r="F271" s="1">
        <f>Estação!F362</f>
        <v>1.1000000000000001</v>
      </c>
      <c r="G271" s="1">
        <f>Estação!G362</f>
        <v>0.51</v>
      </c>
      <c r="H271" s="1">
        <f>Estação!H362</f>
        <v>1.61</v>
      </c>
      <c r="I271" s="1">
        <f>Estação!I362</f>
        <v>4.1399999999999997</v>
      </c>
      <c r="J271" s="1">
        <f>Estação!J362</f>
        <v>19</v>
      </c>
      <c r="K271" s="1">
        <f>Estação!K362</f>
        <v>8</v>
      </c>
      <c r="L271" s="1">
        <f>Estação!L362</f>
        <v>26.1</v>
      </c>
      <c r="M271" s="1">
        <f>Estação!M362</f>
        <v>75.3</v>
      </c>
      <c r="N271" s="1">
        <f>Estação!N362</f>
        <v>1009.1</v>
      </c>
      <c r="O271" s="1">
        <f>Estação!O362</f>
        <v>3</v>
      </c>
      <c r="P271" s="1">
        <f>Estação!P362</f>
        <v>3.7</v>
      </c>
      <c r="Q271" s="1">
        <f>Estação!Q362</f>
        <v>90.36</v>
      </c>
      <c r="R271" s="1">
        <f>Estação!R362</f>
        <v>0.2</v>
      </c>
    </row>
    <row r="272" spans="1:18">
      <c r="A272" s="22">
        <v>44177.250011574077</v>
      </c>
      <c r="B272" s="1">
        <f>Estação!C363</f>
        <v>26.5</v>
      </c>
      <c r="C272" s="1">
        <v>36</v>
      </c>
      <c r="D272" s="1">
        <f>Estação!D363</f>
        <v>20.34</v>
      </c>
      <c r="E272" s="1">
        <f>Estação!E363</f>
        <v>0.14000000000000001</v>
      </c>
      <c r="F272" s="1">
        <f>Estação!F363</f>
        <v>1.28</v>
      </c>
      <c r="G272" s="1">
        <f>Estação!G363</f>
        <v>2.1800000000000002</v>
      </c>
      <c r="H272" s="1">
        <f>Estação!H363</f>
        <v>3.46</v>
      </c>
      <c r="I272" s="1">
        <f>Estação!I363</f>
        <v>4.24</v>
      </c>
      <c r="J272" s="1">
        <f>Estação!J363</f>
        <v>18</v>
      </c>
      <c r="K272" s="1">
        <f>Estação!K363</f>
        <v>9</v>
      </c>
      <c r="L272" s="1">
        <f>Estação!L363</f>
        <v>24.9</v>
      </c>
      <c r="M272" s="1">
        <f>Estação!M363</f>
        <v>85.3</v>
      </c>
      <c r="N272" s="1">
        <f>Estação!N363</f>
        <v>1010.1</v>
      </c>
      <c r="O272" s="1">
        <f>Estação!O363</f>
        <v>25</v>
      </c>
      <c r="P272" s="1">
        <f>Estação!P363</f>
        <v>2.91</v>
      </c>
      <c r="Q272" s="1">
        <f>Estação!Q363</f>
        <v>112.86</v>
      </c>
      <c r="R272" s="1">
        <f>Estação!R363</f>
        <v>0</v>
      </c>
    </row>
    <row r="273" spans="1:18">
      <c r="A273" s="22">
        <v>44177.291678240741</v>
      </c>
      <c r="B273" s="1">
        <f>Estação!C364</f>
        <v>26.7</v>
      </c>
      <c r="C273" s="1">
        <v>36</v>
      </c>
      <c r="D273" s="1">
        <f>Estação!D364</f>
        <v>11.98</v>
      </c>
      <c r="E273" s="1">
        <f>Estação!E364</f>
        <v>0.22</v>
      </c>
      <c r="F273" s="1">
        <f>Estação!F364</f>
        <v>3.75</v>
      </c>
      <c r="G273" s="1">
        <f>Estação!G364</f>
        <v>7.69</v>
      </c>
      <c r="H273" s="1">
        <f>Estação!H364</f>
        <v>11.43</v>
      </c>
      <c r="I273" s="1">
        <f>Estação!I364</f>
        <v>5.2</v>
      </c>
      <c r="J273" s="1">
        <f>Estação!J364</f>
        <v>27</v>
      </c>
      <c r="K273" s="1">
        <f>Estação!K364</f>
        <v>10</v>
      </c>
      <c r="L273" s="1">
        <f>Estação!L364</f>
        <v>24.6</v>
      </c>
      <c r="M273" s="1">
        <f>Estação!M364</f>
        <v>83.7</v>
      </c>
      <c r="N273" s="1">
        <f>Estação!N364</f>
        <v>1011.2</v>
      </c>
      <c r="O273" s="1">
        <f>Estação!O364</f>
        <v>94</v>
      </c>
      <c r="P273" s="1">
        <f>Estação!P364</f>
        <v>2.95</v>
      </c>
      <c r="Q273" s="1">
        <f>Estação!Q364</f>
        <v>126.03</v>
      </c>
      <c r="R273" s="1">
        <f>Estação!R364</f>
        <v>0</v>
      </c>
    </row>
    <row r="274" spans="1:18">
      <c r="A274" s="22">
        <v>44177.333344907405</v>
      </c>
      <c r="B274" s="1">
        <f>Estação!C365</f>
        <v>26.2</v>
      </c>
      <c r="C274" s="1">
        <v>36</v>
      </c>
      <c r="D274" s="1">
        <f>Estação!D365</f>
        <v>18.02</v>
      </c>
      <c r="E274" s="1">
        <f>Estação!E365</f>
        <v>0.18</v>
      </c>
      <c r="F274" s="1">
        <f>Estação!F365</f>
        <v>3.78</v>
      </c>
      <c r="G274" s="1">
        <f>Estação!G365</f>
        <v>6.1</v>
      </c>
      <c r="H274" s="1">
        <f>Estação!H365</f>
        <v>9.8699999999999992</v>
      </c>
      <c r="I274" s="1">
        <f>Estação!I365</f>
        <v>3.65</v>
      </c>
      <c r="J274" s="1">
        <f>Estação!J365</f>
        <v>26</v>
      </c>
      <c r="K274" s="1">
        <f>Estação!K365</f>
        <v>5</v>
      </c>
      <c r="L274" s="1">
        <f>Estação!L365</f>
        <v>25.7</v>
      </c>
      <c r="M274" s="1">
        <f>Estação!M365</f>
        <v>75</v>
      </c>
      <c r="N274" s="1">
        <f>Estação!N365</f>
        <v>1012.1</v>
      </c>
      <c r="O274" s="1">
        <f>Estação!O365</f>
        <v>265</v>
      </c>
      <c r="P274" s="1">
        <f>Estação!P365</f>
        <v>3.45</v>
      </c>
      <c r="Q274" s="1">
        <f>Estação!Q365</f>
        <v>119.72</v>
      </c>
      <c r="R274" s="1">
        <f>Estação!R365</f>
        <v>0</v>
      </c>
    </row>
    <row r="275" spans="1:18">
      <c r="A275" s="22">
        <v>44177.375011574077</v>
      </c>
      <c r="B275" s="1">
        <f>Estação!C366</f>
        <v>26</v>
      </c>
      <c r="C275" s="1">
        <v>36</v>
      </c>
      <c r="D275" s="1">
        <f>Estação!D366</f>
        <v>25.83</v>
      </c>
      <c r="E275" s="1">
        <f>Estação!E366</f>
        <v>0.13</v>
      </c>
      <c r="F275" s="1">
        <f>Estação!F366</f>
        <v>2.68</v>
      </c>
      <c r="G275" s="1">
        <f>Estação!G366</f>
        <v>3.64</v>
      </c>
      <c r="H275" s="1">
        <f>Estação!H366</f>
        <v>6.33</v>
      </c>
      <c r="I275" s="1">
        <f>Estação!I366</f>
        <v>3.99</v>
      </c>
      <c r="J275" s="1">
        <f>Estação!J366</f>
        <v>26</v>
      </c>
      <c r="K275" s="1">
        <f>Estação!K366</f>
        <v>5</v>
      </c>
      <c r="L275" s="1">
        <f>Estação!L366</f>
        <v>27.5</v>
      </c>
      <c r="M275" s="1">
        <f>Estação!M366</f>
        <v>65.2</v>
      </c>
      <c r="N275" s="1">
        <f>Estação!N366</f>
        <v>1012.5</v>
      </c>
      <c r="O275" s="1">
        <f>Estação!O366</f>
        <v>517</v>
      </c>
      <c r="P275" s="1">
        <f>Estação!P366</f>
        <v>4.71</v>
      </c>
      <c r="Q275" s="1">
        <f>Estação!Q366</f>
        <v>109.14</v>
      </c>
      <c r="R275" s="1">
        <f>Estação!R366</f>
        <v>0</v>
      </c>
    </row>
    <row r="276" spans="1:18">
      <c r="A276" s="22">
        <v>44177.416678240741</v>
      </c>
      <c r="B276" s="1">
        <f>Estação!C367</f>
        <v>25.8</v>
      </c>
      <c r="C276" s="1">
        <v>36</v>
      </c>
      <c r="D276" s="1">
        <f>Estação!D367</f>
        <v>29.16</v>
      </c>
      <c r="E276" s="1">
        <f>Estação!E367</f>
        <v>0.12</v>
      </c>
      <c r="F276" s="1">
        <f>Estação!F367</f>
        <v>1.85</v>
      </c>
      <c r="G276" s="1">
        <f>Estação!G367</f>
        <v>2.4500000000000002</v>
      </c>
      <c r="H276" s="1">
        <f>Estação!H367</f>
        <v>4.3</v>
      </c>
      <c r="I276" s="1">
        <f>Estação!I367</f>
        <v>4.26</v>
      </c>
      <c r="J276" s="1">
        <f>Estação!J367</f>
        <v>22</v>
      </c>
      <c r="K276" s="1">
        <f>Estação!K367</f>
        <v>4</v>
      </c>
      <c r="L276" s="1">
        <f>Estação!L367</f>
        <v>28.7</v>
      </c>
      <c r="M276" s="1">
        <f>Estação!M367</f>
        <v>58.2</v>
      </c>
      <c r="N276" s="1">
        <f>Estação!N367</f>
        <v>1012.3</v>
      </c>
      <c r="O276" s="1">
        <f>Estação!O367</f>
        <v>587</v>
      </c>
      <c r="P276" s="1">
        <f>Estação!P367</f>
        <v>4.6500000000000004</v>
      </c>
      <c r="Q276" s="1">
        <f>Estação!Q367</f>
        <v>91.64</v>
      </c>
      <c r="R276" s="1">
        <f>Estação!R367</f>
        <v>0</v>
      </c>
    </row>
    <row r="277" spans="1:18">
      <c r="A277" s="22">
        <v>44177.458344907405</v>
      </c>
      <c r="B277" s="1">
        <f>Estação!C368</f>
        <v>25.9</v>
      </c>
      <c r="C277" s="1">
        <v>36</v>
      </c>
      <c r="D277" s="1">
        <f>Estação!D368</f>
        <v>30.36</v>
      </c>
      <c r="E277" s="1">
        <f>Estação!E368</f>
        <v>0.1</v>
      </c>
      <c r="F277" s="1">
        <f>Estação!F368</f>
        <v>1.74</v>
      </c>
      <c r="G277" s="1">
        <f>Estação!G368</f>
        <v>1.88</v>
      </c>
      <c r="H277" s="1">
        <f>Estação!H368</f>
        <v>3.62</v>
      </c>
      <c r="I277" s="1">
        <f>Estação!I368</f>
        <v>4.25</v>
      </c>
      <c r="J277" s="1">
        <f>Estação!J368</f>
        <v>23</v>
      </c>
      <c r="K277" s="1">
        <f>Estação!K368</f>
        <v>9</v>
      </c>
      <c r="L277" s="1">
        <f>Estação!L368</f>
        <v>29.7</v>
      </c>
      <c r="M277" s="1">
        <f>Estação!M368</f>
        <v>51.1</v>
      </c>
      <c r="N277" s="1">
        <f>Estação!N368</f>
        <v>1012</v>
      </c>
      <c r="O277" s="1">
        <f>Estação!O368</f>
        <v>913</v>
      </c>
      <c r="P277" s="1">
        <f>Estação!P368</f>
        <v>5.0199999999999996</v>
      </c>
      <c r="Q277" s="1">
        <f>Estação!Q368</f>
        <v>78.25</v>
      </c>
      <c r="R277" s="1">
        <f>Estação!R368</f>
        <v>0.2</v>
      </c>
    </row>
    <row r="278" spans="1:18">
      <c r="A278" s="22">
        <v>44177.500011574077</v>
      </c>
      <c r="B278" s="1">
        <f>Estação!C369</f>
        <v>25.8</v>
      </c>
      <c r="C278" s="1">
        <v>36</v>
      </c>
      <c r="D278" s="1">
        <f>Estação!D369</f>
        <v>29.96</v>
      </c>
      <c r="E278" s="1">
        <f>Estação!E369</f>
        <v>0.08</v>
      </c>
      <c r="F278" s="1">
        <f>Estação!F369</f>
        <v>1.62</v>
      </c>
      <c r="G278" s="1">
        <f>Estação!G369</f>
        <v>1.64</v>
      </c>
      <c r="H278" s="1">
        <f>Estação!H369</f>
        <v>3.26</v>
      </c>
      <c r="I278" s="1">
        <f>Estação!I369</f>
        <v>4.3600000000000003</v>
      </c>
      <c r="J278" s="1">
        <f>Estação!J369</f>
        <v>22</v>
      </c>
      <c r="K278" s="1">
        <f>Estação!K369</f>
        <v>8</v>
      </c>
      <c r="L278" s="1">
        <f>Estação!L369</f>
        <v>29.9</v>
      </c>
      <c r="M278" s="1">
        <f>Estação!M369</f>
        <v>48.7</v>
      </c>
      <c r="N278" s="1">
        <f>Estação!N369</f>
        <v>1011.5</v>
      </c>
      <c r="O278" s="1">
        <f>Estação!O369</f>
        <v>1048</v>
      </c>
      <c r="P278" s="1">
        <f>Estação!P369</f>
        <v>5.54</v>
      </c>
      <c r="Q278" s="1">
        <f>Estação!Q369</f>
        <v>74.42</v>
      </c>
      <c r="R278" s="1">
        <f>Estação!R369</f>
        <v>0</v>
      </c>
    </row>
    <row r="279" spans="1:18">
      <c r="A279" s="22">
        <v>44177.541678240741</v>
      </c>
      <c r="B279" s="1">
        <f>Estação!C370</f>
        <v>25.6</v>
      </c>
      <c r="C279" s="1">
        <v>36</v>
      </c>
      <c r="D279" s="1">
        <f>Estação!D370</f>
        <v>29.26</v>
      </c>
      <c r="E279" s="1">
        <f>Estação!E370</f>
        <v>0.1</v>
      </c>
      <c r="F279" s="1">
        <f>Estação!F370</f>
        <v>1.66</v>
      </c>
      <c r="G279" s="1">
        <f>Estação!G370</f>
        <v>1.46</v>
      </c>
      <c r="H279" s="1">
        <f>Estação!H370</f>
        <v>3.12</v>
      </c>
      <c r="I279" s="1">
        <f>Estação!I370</f>
        <v>4.17</v>
      </c>
      <c r="J279" s="1">
        <f>Estação!J370</f>
        <v>23</v>
      </c>
      <c r="K279" s="1">
        <f>Estação!K370</f>
        <v>8</v>
      </c>
      <c r="L279" s="1">
        <f>Estação!L370</f>
        <v>30</v>
      </c>
      <c r="M279" s="1">
        <f>Estação!M370</f>
        <v>49.6</v>
      </c>
      <c r="N279" s="1">
        <f>Estação!N370</f>
        <v>1010.8</v>
      </c>
      <c r="O279" s="1">
        <f>Estação!O370</f>
        <v>630</v>
      </c>
      <c r="P279" s="1">
        <f>Estação!P370</f>
        <v>5.27</v>
      </c>
      <c r="Q279" s="1">
        <f>Estação!Q370</f>
        <v>65.36</v>
      </c>
      <c r="R279" s="1">
        <f>Estação!R370</f>
        <v>0</v>
      </c>
    </row>
    <row r="280" spans="1:18">
      <c r="A280" s="22">
        <v>44177.583344907405</v>
      </c>
      <c r="B280" s="1">
        <f>Estação!C371</f>
        <v>25.5</v>
      </c>
      <c r="C280" s="1">
        <v>36</v>
      </c>
      <c r="D280" s="1">
        <f>Estação!D371</f>
        <v>29.02</v>
      </c>
      <c r="E280" s="1">
        <f>Estação!E371</f>
        <v>0.09</v>
      </c>
      <c r="F280" s="1">
        <f>Estação!F371</f>
        <v>1.61</v>
      </c>
      <c r="G280" s="1">
        <f>Estação!G371</f>
        <v>1.1499999999999999</v>
      </c>
      <c r="H280" s="1">
        <f>Estação!H371</f>
        <v>2.75</v>
      </c>
      <c r="I280" s="1">
        <f>Estação!I371</f>
        <v>4.1100000000000003</v>
      </c>
      <c r="J280" s="1">
        <f>Estação!J371</f>
        <v>21</v>
      </c>
      <c r="K280" s="1">
        <f>Estação!K371</f>
        <v>5</v>
      </c>
      <c r="L280" s="1">
        <f>Estação!L371</f>
        <v>29.9</v>
      </c>
      <c r="M280" s="1">
        <f>Estação!M371</f>
        <v>52</v>
      </c>
      <c r="N280" s="1">
        <f>Estação!N371</f>
        <v>1009.6</v>
      </c>
      <c r="O280" s="1">
        <f>Estação!O371</f>
        <v>296</v>
      </c>
      <c r="P280" s="1">
        <f>Estação!P371</f>
        <v>4.93</v>
      </c>
      <c r="Q280" s="1">
        <f>Estação!Q371</f>
        <v>58.52</v>
      </c>
      <c r="R280" s="1">
        <f>Estação!R371</f>
        <v>0</v>
      </c>
    </row>
    <row r="281" spans="1:18">
      <c r="A281" s="22">
        <v>44177.625011574077</v>
      </c>
      <c r="B281" s="1">
        <f>Estação!C372</f>
        <v>25.4</v>
      </c>
      <c r="C281" s="1">
        <v>36</v>
      </c>
      <c r="D281" s="1">
        <f>Estação!D372</f>
        <v>27.97</v>
      </c>
      <c r="E281" s="1">
        <f>Estação!E372</f>
        <v>0.11</v>
      </c>
      <c r="F281" s="1">
        <f>Estação!F372</f>
        <v>1.33</v>
      </c>
      <c r="G281" s="1">
        <f>Estação!G372</f>
        <v>1.3</v>
      </c>
      <c r="H281" s="1">
        <f>Estação!H372</f>
        <v>2.63</v>
      </c>
      <c r="I281" s="1">
        <f>Estação!I372</f>
        <v>3.89</v>
      </c>
      <c r="J281" s="1">
        <f>Estação!J372</f>
        <v>23</v>
      </c>
      <c r="K281" s="1">
        <f>Estação!K372</f>
        <v>4</v>
      </c>
      <c r="L281" s="1">
        <f>Estação!L372</f>
        <v>29.9</v>
      </c>
      <c r="M281" s="1">
        <f>Estação!M372</f>
        <v>53.8</v>
      </c>
      <c r="N281" s="1">
        <f>Estação!N372</f>
        <v>1008.8</v>
      </c>
      <c r="O281" s="1">
        <f>Estação!O372</f>
        <v>240</v>
      </c>
      <c r="P281" s="1">
        <f>Estação!P372</f>
        <v>4.83</v>
      </c>
      <c r="Q281" s="1">
        <f>Estação!Q372</f>
        <v>53.44</v>
      </c>
      <c r="R281" s="1">
        <f>Estação!R372</f>
        <v>0</v>
      </c>
    </row>
    <row r="282" spans="1:18">
      <c r="A282" s="22">
        <v>44177.666678240741</v>
      </c>
      <c r="B282" s="1">
        <f>Estação!C373</f>
        <v>25.7</v>
      </c>
      <c r="C282" s="1">
        <v>36</v>
      </c>
      <c r="D282" s="1">
        <f>Estação!D373</f>
        <v>28.28</v>
      </c>
      <c r="E282" s="1">
        <f>Estação!E373</f>
        <v>0.11</v>
      </c>
      <c r="F282" s="1">
        <f>Estação!F373</f>
        <v>1.5</v>
      </c>
      <c r="G282" s="1">
        <f>Estação!G373</f>
        <v>1.37</v>
      </c>
      <c r="H282" s="1">
        <f>Estação!H373</f>
        <v>2.87</v>
      </c>
      <c r="I282" s="1">
        <f>Estação!I373</f>
        <v>3.8</v>
      </c>
      <c r="J282" s="1">
        <f>Estação!J373</f>
        <v>20</v>
      </c>
      <c r="K282" s="1">
        <f>Estação!K373</f>
        <v>6</v>
      </c>
      <c r="L282" s="1">
        <f>Estação!L373</f>
        <v>29.8</v>
      </c>
      <c r="M282" s="1">
        <f>Estação!M373</f>
        <v>55.1</v>
      </c>
      <c r="N282" s="1">
        <f>Estação!N373</f>
        <v>1008.3</v>
      </c>
      <c r="O282" s="1">
        <f>Estação!O373</f>
        <v>392</v>
      </c>
      <c r="P282" s="1">
        <f>Estação!P373</f>
        <v>4.4400000000000004</v>
      </c>
      <c r="Q282" s="1">
        <f>Estação!Q373</f>
        <v>43.59</v>
      </c>
      <c r="R282" s="1">
        <f>Estação!R373</f>
        <v>0</v>
      </c>
    </row>
    <row r="283" spans="1:18">
      <c r="A283" s="22">
        <v>44177.708344907405</v>
      </c>
      <c r="B283" s="1">
        <f>Estação!C374</f>
        <v>25.8</v>
      </c>
      <c r="C283" s="1">
        <v>36</v>
      </c>
      <c r="D283" s="1">
        <f>Estação!D374</f>
        <v>26.44</v>
      </c>
      <c r="E283" s="1">
        <f>Estação!E374</f>
        <v>0.13</v>
      </c>
      <c r="F283" s="1">
        <f>Estação!F374</f>
        <v>1.42</v>
      </c>
      <c r="G283" s="1">
        <f>Estação!G374</f>
        <v>1.53</v>
      </c>
      <c r="H283" s="1">
        <f>Estação!H374</f>
        <v>2.95</v>
      </c>
      <c r="I283" s="1">
        <f>Estação!I374</f>
        <v>4.22</v>
      </c>
      <c r="J283" s="1">
        <f>Estação!J374</f>
        <v>25</v>
      </c>
      <c r="K283" s="1">
        <f>Estação!K374</f>
        <v>6</v>
      </c>
      <c r="L283" s="1">
        <f>Estação!L374</f>
        <v>29</v>
      </c>
      <c r="M283" s="1">
        <f>Estação!M374</f>
        <v>60.2</v>
      </c>
      <c r="N283" s="1">
        <f>Estação!N374</f>
        <v>1008.3</v>
      </c>
      <c r="O283" s="1">
        <f>Estação!O374</f>
        <v>165</v>
      </c>
      <c r="P283" s="1">
        <f>Estação!P374</f>
        <v>3.94</v>
      </c>
      <c r="Q283" s="1">
        <f>Estação!Q374</f>
        <v>51.64</v>
      </c>
      <c r="R283" s="1">
        <f>Estação!R374</f>
        <v>0</v>
      </c>
    </row>
    <row r="284" spans="1:18">
      <c r="A284" s="22">
        <v>44177.750011574077</v>
      </c>
      <c r="B284" s="1">
        <f>Estação!C375</f>
        <v>25.7</v>
      </c>
      <c r="C284" s="1">
        <v>36</v>
      </c>
      <c r="D284" s="1">
        <f>Estação!D375</f>
        <v>25.46</v>
      </c>
      <c r="E284" s="1">
        <f>Estação!E375</f>
        <v>0.13</v>
      </c>
      <c r="F284" s="1">
        <f>Estação!F375</f>
        <v>1.2</v>
      </c>
      <c r="G284" s="1">
        <f>Estação!G375</f>
        <v>2.1800000000000002</v>
      </c>
      <c r="H284" s="1">
        <f>Estação!H375</f>
        <v>3.38</v>
      </c>
      <c r="I284" s="1">
        <f>Estação!I375</f>
        <v>4.16</v>
      </c>
      <c r="J284" s="1">
        <f>Estação!J375</f>
        <v>25</v>
      </c>
      <c r="K284" s="1">
        <f>Estação!K375</f>
        <v>12</v>
      </c>
      <c r="L284" s="1">
        <f>Estação!L375</f>
        <v>28.2</v>
      </c>
      <c r="M284" s="1">
        <f>Estação!M375</f>
        <v>63</v>
      </c>
      <c r="N284" s="1">
        <f>Estação!N375</f>
        <v>1008.8</v>
      </c>
      <c r="O284" s="1">
        <f>Estação!O375</f>
        <v>13</v>
      </c>
      <c r="P284" s="1">
        <f>Estação!P375</f>
        <v>3.58</v>
      </c>
      <c r="Q284" s="1">
        <f>Estação!Q375</f>
        <v>52.24</v>
      </c>
      <c r="R284" s="1">
        <f>Estação!R375</f>
        <v>0</v>
      </c>
    </row>
    <row r="285" spans="1:18">
      <c r="A285" s="22">
        <v>44177.791678240741</v>
      </c>
      <c r="B285" s="1">
        <f>Estação!C376</f>
        <v>25.9</v>
      </c>
      <c r="C285" s="1">
        <v>36</v>
      </c>
      <c r="D285" s="1">
        <f>Estação!D376</f>
        <v>23.01</v>
      </c>
      <c r="E285" s="1">
        <f>Estação!E376</f>
        <v>0.14000000000000001</v>
      </c>
      <c r="F285" s="1">
        <f>Estação!F376</f>
        <v>1.1000000000000001</v>
      </c>
      <c r="G285" s="1">
        <f>Estação!G376</f>
        <v>2.52</v>
      </c>
      <c r="H285" s="1">
        <f>Estação!H376</f>
        <v>3.62</v>
      </c>
      <c r="I285" s="1">
        <f>Estação!I376</f>
        <v>4.21</v>
      </c>
      <c r="J285" s="1">
        <f>Estação!J376</f>
        <v>29</v>
      </c>
      <c r="K285" s="1">
        <f>Estação!K376</f>
        <v>11</v>
      </c>
      <c r="L285" s="1">
        <f>Estação!L376</f>
        <v>27.6</v>
      </c>
      <c r="M285" s="1">
        <f>Estação!M376</f>
        <v>67.3</v>
      </c>
      <c r="N285" s="1">
        <f>Estação!N376</f>
        <v>1009.3</v>
      </c>
      <c r="O285" s="1">
        <f>Estação!O376</f>
        <v>2</v>
      </c>
      <c r="P285" s="1">
        <f>Estação!P376</f>
        <v>3.33</v>
      </c>
      <c r="Q285" s="1">
        <f>Estação!Q376</f>
        <v>41.57</v>
      </c>
      <c r="R285" s="1">
        <f>Estação!R376</f>
        <v>0</v>
      </c>
    </row>
    <row r="286" spans="1:18">
      <c r="A286" s="22">
        <v>44177.833344907405</v>
      </c>
      <c r="B286" s="1">
        <f>Estação!C377</f>
        <v>26.1</v>
      </c>
      <c r="C286" s="1">
        <v>36</v>
      </c>
      <c r="D286" s="1">
        <f>Estação!D377</f>
        <v>21.29</v>
      </c>
      <c r="E286" s="1">
        <f>Estação!E377</f>
        <v>0.14000000000000001</v>
      </c>
      <c r="F286" s="1">
        <f>Estação!F377</f>
        <v>1.07</v>
      </c>
      <c r="G286" s="1">
        <f>Estação!G377</f>
        <v>1.96</v>
      </c>
      <c r="H286" s="1">
        <f>Estação!H377</f>
        <v>3.03</v>
      </c>
      <c r="I286" s="1">
        <f>Estação!I377</f>
        <v>4</v>
      </c>
      <c r="J286" s="1">
        <f>Estação!J377</f>
        <v>29</v>
      </c>
      <c r="K286" s="1">
        <f>Estação!K377</f>
        <v>12</v>
      </c>
      <c r="L286" s="1">
        <f>Estação!L377</f>
        <v>27.5</v>
      </c>
      <c r="M286" s="1">
        <f>Estação!M377</f>
        <v>68.3</v>
      </c>
      <c r="N286" s="1">
        <f>Estação!N377</f>
        <v>1010</v>
      </c>
      <c r="O286" s="1">
        <f>Estação!O377</f>
        <v>2</v>
      </c>
      <c r="P286" s="1">
        <f>Estação!P377</f>
        <v>3.15</v>
      </c>
      <c r="Q286" s="1">
        <f>Estação!Q377</f>
        <v>41.31</v>
      </c>
      <c r="R286" s="1">
        <f>Estação!R377</f>
        <v>0</v>
      </c>
    </row>
    <row r="287" spans="1:18">
      <c r="A287" s="22">
        <v>44177.875011574077</v>
      </c>
      <c r="B287" s="1">
        <f>Estação!C378</f>
        <v>26</v>
      </c>
      <c r="C287" s="1">
        <v>36</v>
      </c>
      <c r="D287" s="1">
        <f>Estação!D378</f>
        <v>22.08</v>
      </c>
      <c r="E287" s="1">
        <f>Estação!E378</f>
        <v>0.12</v>
      </c>
      <c r="F287" s="1">
        <f>Estação!F378</f>
        <v>1.05</v>
      </c>
      <c r="G287" s="1">
        <f>Estação!G378</f>
        <v>1.43</v>
      </c>
      <c r="H287" s="1">
        <f>Estação!H378</f>
        <v>2.48</v>
      </c>
      <c r="I287" s="1">
        <f>Estação!I378</f>
        <v>4.0999999999999996</v>
      </c>
      <c r="J287" s="1">
        <f>Estação!J378</f>
        <v>25</v>
      </c>
      <c r="K287" s="1">
        <f>Estação!K378</f>
        <v>10</v>
      </c>
      <c r="L287" s="1">
        <f>Estação!L378</f>
        <v>27.5</v>
      </c>
      <c r="M287" s="1">
        <f>Estação!M378</f>
        <v>67.599999999999994</v>
      </c>
      <c r="N287" s="1">
        <f>Estação!N378</f>
        <v>1010.5</v>
      </c>
      <c r="O287" s="1">
        <f>Estação!O378</f>
        <v>2</v>
      </c>
      <c r="P287" s="1">
        <f>Estação!P378</f>
        <v>3.1</v>
      </c>
      <c r="Q287" s="1">
        <f>Estação!Q378</f>
        <v>42.47</v>
      </c>
      <c r="R287" s="1">
        <f>Estação!R378</f>
        <v>0</v>
      </c>
    </row>
    <row r="288" spans="1:18">
      <c r="A288" s="22">
        <v>44177.916678240741</v>
      </c>
      <c r="B288" s="1">
        <f>Estação!C379</f>
        <v>26.1</v>
      </c>
      <c r="C288" s="1">
        <v>36</v>
      </c>
      <c r="D288" s="1">
        <f>Estação!D379</f>
        <v>21.97</v>
      </c>
      <c r="E288" s="1">
        <f>Estação!E379</f>
        <v>0.13</v>
      </c>
      <c r="F288" s="1">
        <f>Estação!F379</f>
        <v>1.02</v>
      </c>
      <c r="G288" s="1">
        <f>Estação!G379</f>
        <v>1.83</v>
      </c>
      <c r="H288" s="1">
        <f>Estação!H379</f>
        <v>2.85</v>
      </c>
      <c r="I288" s="1">
        <f>Estação!I379</f>
        <v>4.1399999999999997</v>
      </c>
      <c r="J288" s="1">
        <f>Estação!J379</f>
        <v>22</v>
      </c>
      <c r="K288" s="1">
        <f>Estação!K379</f>
        <v>8</v>
      </c>
      <c r="L288" s="1">
        <f>Estação!L379</f>
        <v>27.2</v>
      </c>
      <c r="M288" s="1">
        <f>Estação!M379</f>
        <v>70.5</v>
      </c>
      <c r="N288" s="1">
        <f>Estação!N379</f>
        <v>1010.6</v>
      </c>
      <c r="O288" s="1">
        <f>Estação!O379</f>
        <v>2</v>
      </c>
      <c r="P288" s="1">
        <f>Estação!P379</f>
        <v>3.05</v>
      </c>
      <c r="Q288" s="1">
        <f>Estação!Q379</f>
        <v>51.36</v>
      </c>
      <c r="R288" s="1">
        <f>Estação!R379</f>
        <v>0</v>
      </c>
    </row>
    <row r="289" spans="1:18">
      <c r="A289" s="22">
        <v>44177.958344907405</v>
      </c>
      <c r="B289" s="1">
        <f>Estação!C380</f>
        <v>26.3</v>
      </c>
      <c r="C289" s="1">
        <v>36</v>
      </c>
      <c r="D289" s="1">
        <f>Estação!D380</f>
        <v>21.94</v>
      </c>
      <c r="E289" s="1">
        <f>Estação!E380</f>
        <v>0.15</v>
      </c>
      <c r="F289" s="1">
        <f>Estação!F380</f>
        <v>1.1599999999999999</v>
      </c>
      <c r="G289" s="1">
        <f>Estação!G380</f>
        <v>1.97</v>
      </c>
      <c r="H289" s="1">
        <f>Estação!H380</f>
        <v>3.13</v>
      </c>
      <c r="I289" s="1">
        <f>Estação!I380</f>
        <v>4.16</v>
      </c>
      <c r="J289" s="1">
        <f>Estação!J380</f>
        <v>24</v>
      </c>
      <c r="K289" s="1">
        <f>Estação!K380</f>
        <v>9</v>
      </c>
      <c r="L289" s="1">
        <f>Estação!L380</f>
        <v>27.1</v>
      </c>
      <c r="M289" s="1">
        <f>Estação!M380</f>
        <v>71.2</v>
      </c>
      <c r="N289" s="1">
        <f>Estação!N380</f>
        <v>1010.4</v>
      </c>
      <c r="O289" s="1">
        <f>Estação!O380</f>
        <v>2</v>
      </c>
      <c r="P289" s="1">
        <f>Estação!P380</f>
        <v>2.78</v>
      </c>
      <c r="Q289" s="1">
        <f>Estação!Q380</f>
        <v>51.4</v>
      </c>
      <c r="R289" s="1">
        <f>Estação!R380</f>
        <v>0</v>
      </c>
    </row>
    <row r="290" spans="1:18">
      <c r="A290" s="22">
        <v>44178.000011574077</v>
      </c>
      <c r="B290" s="1">
        <f>Estação!C389</f>
        <v>26.2</v>
      </c>
      <c r="C290" s="1">
        <v>36</v>
      </c>
      <c r="D290" s="1">
        <f>Estação!D389</f>
        <v>21.93</v>
      </c>
      <c r="E290" s="1">
        <f>Estação!E389</f>
        <v>0.13</v>
      </c>
      <c r="F290" s="1">
        <f>Estação!F389</f>
        <v>1.08</v>
      </c>
      <c r="G290" s="1">
        <f>Estação!G389</f>
        <v>1.61</v>
      </c>
      <c r="H290" s="1">
        <f>Estação!H389</f>
        <v>2.69</v>
      </c>
      <c r="I290" s="1">
        <f>Estação!I389</f>
        <v>4.37</v>
      </c>
      <c r="J290" s="1">
        <f>Estação!J389</f>
        <v>25</v>
      </c>
      <c r="K290" s="1">
        <f>Estação!K389</f>
        <v>9</v>
      </c>
      <c r="L290" s="1">
        <f>Estação!L389</f>
        <v>27.1</v>
      </c>
      <c r="M290" s="1">
        <f>Estação!M389</f>
        <v>70</v>
      </c>
      <c r="N290" s="1">
        <f>Estação!N389</f>
        <v>1009.9</v>
      </c>
      <c r="O290" s="1">
        <f>Estação!O389</f>
        <v>2</v>
      </c>
      <c r="P290" s="1">
        <f>Estação!P389</f>
        <v>3.4</v>
      </c>
      <c r="Q290" s="1">
        <f>Estação!Q389</f>
        <v>50.27</v>
      </c>
      <c r="R290" s="1">
        <f>Estação!R389</f>
        <v>0</v>
      </c>
    </row>
    <row r="291" spans="1:18">
      <c r="A291" s="22">
        <v>44178.041678240741</v>
      </c>
      <c r="B291" s="1">
        <f>Estação!C390</f>
        <v>26.2</v>
      </c>
      <c r="C291" s="1">
        <v>36</v>
      </c>
      <c r="D291" s="1">
        <f>Estação!D390</f>
        <v>25.55</v>
      </c>
      <c r="E291" s="1">
        <f>Estação!E390</f>
        <v>0.1</v>
      </c>
      <c r="F291" s="1">
        <f>Estação!F390</f>
        <v>1.02</v>
      </c>
      <c r="G291" s="1">
        <f>Estação!G390</f>
        <v>1.1299999999999999</v>
      </c>
      <c r="H291" s="1">
        <f>Estação!H390</f>
        <v>2.15</v>
      </c>
      <c r="I291" s="1">
        <f>Estação!I390</f>
        <v>3.83</v>
      </c>
      <c r="J291" s="1">
        <f>Estação!J390</f>
        <v>19</v>
      </c>
      <c r="K291" s="1">
        <f>Estação!K390</f>
        <v>6</v>
      </c>
      <c r="L291" s="1">
        <f>Estação!L390</f>
        <v>27.2</v>
      </c>
      <c r="M291" s="1">
        <f>Estação!M390</f>
        <v>66.400000000000006</v>
      </c>
      <c r="N291" s="1">
        <f>Estação!N390</f>
        <v>1009.4</v>
      </c>
      <c r="O291" s="1">
        <f>Estação!O390</f>
        <v>2</v>
      </c>
      <c r="P291" s="1">
        <f>Estação!P390</f>
        <v>3.14</v>
      </c>
      <c r="Q291" s="1">
        <f>Estação!Q390</f>
        <v>59.19</v>
      </c>
      <c r="R291" s="1">
        <f>Estação!R390</f>
        <v>0</v>
      </c>
    </row>
    <row r="292" spans="1:18">
      <c r="A292" s="22">
        <v>44178.083344907405</v>
      </c>
      <c r="B292" s="1">
        <f>Estação!C391</f>
        <v>26.2</v>
      </c>
      <c r="C292" s="1">
        <v>36</v>
      </c>
      <c r="D292" s="1">
        <f>Estação!D391</f>
        <v>26.16</v>
      </c>
      <c r="E292" s="1">
        <f>Estação!E391</f>
        <v>0.1</v>
      </c>
      <c r="F292" s="1">
        <f>Estação!F391</f>
        <v>1.07</v>
      </c>
      <c r="G292" s="1">
        <f>Estação!G391</f>
        <v>0.78</v>
      </c>
      <c r="H292" s="1">
        <f>Estação!H391</f>
        <v>1.85</v>
      </c>
      <c r="I292" s="1">
        <f>Estação!I391</f>
        <v>3.72</v>
      </c>
      <c r="J292" s="1">
        <f>Estação!J391</f>
        <v>28</v>
      </c>
      <c r="K292" s="1">
        <f>Estação!K391</f>
        <v>10</v>
      </c>
      <c r="L292" s="1">
        <f>Estação!L391</f>
        <v>27.2</v>
      </c>
      <c r="M292" s="1">
        <f>Estação!M391</f>
        <v>67.8</v>
      </c>
      <c r="N292" s="1">
        <f>Estação!N391</f>
        <v>1008.9</v>
      </c>
      <c r="O292" s="1">
        <f>Estação!O391</f>
        <v>2</v>
      </c>
      <c r="P292" s="1">
        <f>Estação!P391</f>
        <v>3.09</v>
      </c>
      <c r="Q292" s="1">
        <f>Estação!Q391</f>
        <v>62.17</v>
      </c>
      <c r="R292" s="1">
        <f>Estação!R391</f>
        <v>0</v>
      </c>
    </row>
    <row r="293" spans="1:18">
      <c r="A293" s="22">
        <v>44178.125011574077</v>
      </c>
      <c r="B293" s="1">
        <f>Estação!C392</f>
        <v>26.3</v>
      </c>
      <c r="C293" s="1">
        <v>36</v>
      </c>
      <c r="D293" s="1">
        <f>Estação!D392</f>
        <v>26.09</v>
      </c>
      <c r="E293" s="1">
        <f>Estação!E392</f>
        <v>0.1</v>
      </c>
      <c r="F293" s="1">
        <f>Estação!F392</f>
        <v>1.17</v>
      </c>
      <c r="G293" s="1">
        <f>Estação!G392</f>
        <v>0.5</v>
      </c>
      <c r="H293" s="1">
        <f>Estação!H392</f>
        <v>1.67</v>
      </c>
      <c r="I293" s="1">
        <f>Estação!I392</f>
        <v>3.88</v>
      </c>
      <c r="J293" s="1">
        <f>Estação!J392</f>
        <v>26</v>
      </c>
      <c r="K293" s="1">
        <f>Estação!K392</f>
        <v>7</v>
      </c>
      <c r="L293" s="1">
        <f>Estação!L392</f>
        <v>27.1</v>
      </c>
      <c r="M293" s="1">
        <f>Estação!M392</f>
        <v>69.099999999999994</v>
      </c>
      <c r="N293" s="1">
        <f>Estação!N392</f>
        <v>1008.6</v>
      </c>
      <c r="O293" s="1">
        <f>Estação!O392</f>
        <v>2</v>
      </c>
      <c r="P293" s="1">
        <f>Estação!P392</f>
        <v>2.63</v>
      </c>
      <c r="Q293" s="1">
        <f>Estação!Q392</f>
        <v>67.16</v>
      </c>
      <c r="R293" s="1">
        <f>Estação!R392</f>
        <v>0</v>
      </c>
    </row>
    <row r="294" spans="1:18">
      <c r="A294" s="22">
        <v>44178.166678240741</v>
      </c>
      <c r="B294" s="1">
        <f>Estação!C393</f>
        <v>26.3</v>
      </c>
      <c r="C294" s="1">
        <v>36</v>
      </c>
      <c r="D294" s="1">
        <f>Estação!D393</f>
        <v>22.91</v>
      </c>
      <c r="E294" s="1">
        <f>Estação!E393</f>
        <v>0.12</v>
      </c>
      <c r="F294" s="1">
        <f>Estação!F393</f>
        <v>1.0900000000000001</v>
      </c>
      <c r="G294" s="1">
        <f>Estação!G393</f>
        <v>0.83</v>
      </c>
      <c r="H294" s="1">
        <f>Estação!H393</f>
        <v>1.91</v>
      </c>
      <c r="I294" s="1">
        <f>Estação!I393</f>
        <v>3.59</v>
      </c>
      <c r="J294" s="1">
        <f>Estação!J393</f>
        <v>27</v>
      </c>
      <c r="K294" s="1">
        <f>Estação!K393</f>
        <v>3</v>
      </c>
      <c r="L294" s="1">
        <f>Estação!L393</f>
        <v>26.5</v>
      </c>
      <c r="M294" s="1">
        <f>Estação!M393</f>
        <v>71.7</v>
      </c>
      <c r="N294" s="1">
        <f>Estação!N393</f>
        <v>1008.8</v>
      </c>
      <c r="O294" s="1">
        <f>Estação!O393</f>
        <v>2</v>
      </c>
      <c r="P294" s="1">
        <f>Estação!P393</f>
        <v>1.53</v>
      </c>
      <c r="Q294" s="1">
        <f>Estação!Q393</f>
        <v>107.35</v>
      </c>
      <c r="R294" s="1">
        <f>Estação!R393</f>
        <v>0</v>
      </c>
    </row>
    <row r="295" spans="1:18">
      <c r="A295" s="22">
        <v>44178.208344907405</v>
      </c>
      <c r="B295" s="1">
        <f>Estação!C394</f>
        <v>26.1</v>
      </c>
      <c r="C295" s="1">
        <v>36</v>
      </c>
      <c r="D295" s="1">
        <f>Estação!D394</f>
        <v>17.93</v>
      </c>
      <c r="E295" s="1">
        <f>Estação!E394</f>
        <v>0.15</v>
      </c>
      <c r="F295" s="1">
        <f>Estação!F394</f>
        <v>1.08</v>
      </c>
      <c r="G295" s="1">
        <f>Estação!G394</f>
        <v>2.62</v>
      </c>
      <c r="H295" s="1">
        <f>Estação!H394</f>
        <v>3.69</v>
      </c>
      <c r="I295" s="1">
        <f>Estação!I394</f>
        <v>3.45</v>
      </c>
      <c r="J295" s="1">
        <f>Estação!J394</f>
        <v>33</v>
      </c>
      <c r="K295" s="1">
        <f>Estação!K394</f>
        <v>6</v>
      </c>
      <c r="L295" s="1">
        <f>Estação!L394</f>
        <v>25.3</v>
      </c>
      <c r="M295" s="1">
        <f>Estação!M394</f>
        <v>74.3</v>
      </c>
      <c r="N295" s="1">
        <f>Estação!N394</f>
        <v>1009.3</v>
      </c>
      <c r="O295" s="1">
        <f>Estação!O394</f>
        <v>2</v>
      </c>
      <c r="P295" s="1">
        <f>Estação!P394</f>
        <v>1.6</v>
      </c>
      <c r="Q295" s="1">
        <f>Estação!Q394</f>
        <v>133.27000000000001</v>
      </c>
      <c r="R295" s="1">
        <f>Estação!R394</f>
        <v>0</v>
      </c>
    </row>
    <row r="296" spans="1:18">
      <c r="A296" s="22">
        <v>44178.250011574077</v>
      </c>
      <c r="B296" s="1">
        <f>Estação!C395</f>
        <v>26.2</v>
      </c>
      <c r="C296" s="1">
        <v>36</v>
      </c>
      <c r="D296" s="1">
        <f>Estação!D395</f>
        <v>16.399999999999999</v>
      </c>
      <c r="E296" s="1">
        <f>Estação!E395</f>
        <v>0.16</v>
      </c>
      <c r="F296" s="1">
        <f>Estação!F395</f>
        <v>1.28</v>
      </c>
      <c r="G296" s="1">
        <f>Estação!G395</f>
        <v>3.89</v>
      </c>
      <c r="H296" s="1">
        <f>Estação!H395</f>
        <v>5.17</v>
      </c>
      <c r="I296" s="1">
        <f>Estação!I395</f>
        <v>3.42</v>
      </c>
      <c r="J296" s="1">
        <f>Estação!J395</f>
        <v>30</v>
      </c>
      <c r="K296" s="1">
        <f>Estação!K395</f>
        <v>10</v>
      </c>
      <c r="L296" s="1">
        <f>Estação!L395</f>
        <v>25.3</v>
      </c>
      <c r="M296" s="1">
        <f>Estação!M395</f>
        <v>75.400000000000006</v>
      </c>
      <c r="N296" s="1">
        <f>Estação!N395</f>
        <v>1009.8</v>
      </c>
      <c r="O296" s="1">
        <f>Estação!O395</f>
        <v>21</v>
      </c>
      <c r="P296" s="1">
        <f>Estação!P395</f>
        <v>2.06</v>
      </c>
      <c r="Q296" s="1">
        <f>Estação!Q395</f>
        <v>136.46</v>
      </c>
      <c r="R296" s="1">
        <f>Estação!R395</f>
        <v>0</v>
      </c>
    </row>
    <row r="297" spans="1:18">
      <c r="A297" s="22">
        <v>44178.291678240741</v>
      </c>
      <c r="B297" s="1">
        <f>Estação!C396</f>
        <v>26.3</v>
      </c>
      <c r="C297" s="1">
        <v>36</v>
      </c>
      <c r="D297" s="1">
        <f>Estação!D396</f>
        <v>19.100000000000001</v>
      </c>
      <c r="E297" s="1">
        <f>Estação!E396</f>
        <v>0.16</v>
      </c>
      <c r="F297" s="1">
        <f>Estação!F396</f>
        <v>1.74</v>
      </c>
      <c r="G297" s="1">
        <f>Estação!G396</f>
        <v>3.15</v>
      </c>
      <c r="H297" s="1">
        <f>Estação!H396</f>
        <v>4.8899999999999997</v>
      </c>
      <c r="I297" s="1">
        <f>Estação!I396</f>
        <v>3.48</v>
      </c>
      <c r="J297" s="1">
        <f>Estação!J396</f>
        <v>35</v>
      </c>
      <c r="K297" s="1">
        <f>Estação!K396</f>
        <v>9</v>
      </c>
      <c r="L297" s="1">
        <f>Estação!L396</f>
        <v>26.3</v>
      </c>
      <c r="M297" s="1">
        <f>Estação!M396</f>
        <v>72.3</v>
      </c>
      <c r="N297" s="1">
        <f>Estação!N396</f>
        <v>1010.4</v>
      </c>
      <c r="O297" s="1">
        <f>Estação!O396</f>
        <v>107</v>
      </c>
      <c r="P297" s="1">
        <f>Estação!P396</f>
        <v>2.59</v>
      </c>
      <c r="Q297" s="1">
        <f>Estação!Q396</f>
        <v>141.38</v>
      </c>
      <c r="R297" s="1">
        <f>Estação!R396</f>
        <v>0</v>
      </c>
    </row>
    <row r="298" spans="1:18">
      <c r="A298" s="22">
        <v>44178.333344907405</v>
      </c>
      <c r="B298" s="1">
        <f>Estação!C397</f>
        <v>26.1</v>
      </c>
      <c r="C298" s="1">
        <v>36</v>
      </c>
      <c r="D298" s="1">
        <f>Estação!D397</f>
        <v>23.49</v>
      </c>
      <c r="E298" s="1">
        <f>Estação!E397</f>
        <v>0.13</v>
      </c>
      <c r="F298" s="1">
        <f>Estação!F397</f>
        <v>1.84</v>
      </c>
      <c r="G298" s="1">
        <f>Estação!G397</f>
        <v>1.94</v>
      </c>
      <c r="H298" s="1">
        <f>Estação!H397</f>
        <v>3.78</v>
      </c>
      <c r="I298" s="1">
        <f>Estação!I397</f>
        <v>3.46</v>
      </c>
      <c r="J298" s="1">
        <f>Estação!J397</f>
        <v>20</v>
      </c>
      <c r="K298" s="1">
        <f>Estação!K397</f>
        <v>8</v>
      </c>
      <c r="L298" s="1">
        <f>Estação!L397</f>
        <v>27.3</v>
      </c>
      <c r="M298" s="1">
        <f>Estação!M397</f>
        <v>67.900000000000006</v>
      </c>
      <c r="N298" s="1">
        <f>Estação!N397</f>
        <v>1010.7</v>
      </c>
      <c r="O298" s="1">
        <f>Estação!O397</f>
        <v>260</v>
      </c>
      <c r="P298" s="1">
        <f>Estação!P397</f>
        <v>3.82</v>
      </c>
      <c r="Q298" s="1">
        <f>Estação!Q397</f>
        <v>114.42</v>
      </c>
      <c r="R298" s="1">
        <f>Estação!R397</f>
        <v>0</v>
      </c>
    </row>
    <row r="299" spans="1:18">
      <c r="A299" s="22">
        <v>44178.375011574077</v>
      </c>
      <c r="B299" s="1">
        <f>Estação!C398</f>
        <v>25.9</v>
      </c>
      <c r="C299" s="1">
        <v>36</v>
      </c>
      <c r="D299" s="1">
        <f>Estação!D398</f>
        <v>26.75</v>
      </c>
      <c r="E299" s="1">
        <f>Estação!E398</f>
        <v>0.12</v>
      </c>
      <c r="F299" s="1">
        <f>Estação!F398</f>
        <v>1.48</v>
      </c>
      <c r="G299" s="1">
        <f>Estação!G398</f>
        <v>1.48</v>
      </c>
      <c r="H299" s="1">
        <f>Estação!H398</f>
        <v>2.96</v>
      </c>
      <c r="I299" s="1">
        <f>Estação!I398</f>
        <v>3.76</v>
      </c>
      <c r="J299" s="1">
        <f>Estação!J398</f>
        <v>20</v>
      </c>
      <c r="K299" s="1">
        <f>Estação!K398</f>
        <v>8</v>
      </c>
      <c r="L299" s="1">
        <f>Estação!L398</f>
        <v>28.6</v>
      </c>
      <c r="M299" s="1">
        <f>Estação!M398</f>
        <v>58.9</v>
      </c>
      <c r="N299" s="1">
        <f>Estação!N398</f>
        <v>1011</v>
      </c>
      <c r="O299" s="1">
        <f>Estação!O398</f>
        <v>557</v>
      </c>
      <c r="P299" s="1">
        <f>Estação!P398</f>
        <v>3.74</v>
      </c>
      <c r="Q299" s="1">
        <f>Estação!Q398</f>
        <v>92.78</v>
      </c>
      <c r="R299" s="1">
        <f>Estação!R398</f>
        <v>0</v>
      </c>
    </row>
    <row r="300" spans="1:18">
      <c r="A300" s="22">
        <v>44178.416678240741</v>
      </c>
      <c r="B300" s="1">
        <f>Estação!C399</f>
        <v>25.8</v>
      </c>
      <c r="C300" s="1">
        <v>36</v>
      </c>
      <c r="D300" s="1">
        <f>Estação!D399</f>
        <v>28.8</v>
      </c>
      <c r="E300" s="1">
        <f>Estação!E399</f>
        <v>0.1</v>
      </c>
      <c r="F300" s="1">
        <f>Estação!F399</f>
        <v>1.63</v>
      </c>
      <c r="G300" s="1">
        <f>Estação!G399</f>
        <v>1.41</v>
      </c>
      <c r="H300" s="1">
        <f>Estação!H399</f>
        <v>3.04</v>
      </c>
      <c r="I300" s="1">
        <f>Estação!I399</f>
        <v>4.03</v>
      </c>
      <c r="J300" s="1">
        <f>Estação!J399</f>
        <v>21</v>
      </c>
      <c r="K300" s="1">
        <f>Estação!K399</f>
        <v>4</v>
      </c>
      <c r="L300" s="1">
        <f>Estação!L399</f>
        <v>30</v>
      </c>
      <c r="M300" s="1">
        <f>Estação!M399</f>
        <v>51.2</v>
      </c>
      <c r="N300" s="1">
        <f>Estação!N399</f>
        <v>1011.3</v>
      </c>
      <c r="O300" s="1">
        <f>Estação!O399</f>
        <v>825</v>
      </c>
      <c r="P300" s="1">
        <f>Estação!P399</f>
        <v>4.24</v>
      </c>
      <c r="Q300" s="1">
        <f>Estação!Q399</f>
        <v>73.069999999999993</v>
      </c>
      <c r="R300" s="1">
        <f>Estação!R399</f>
        <v>0</v>
      </c>
    </row>
    <row r="301" spans="1:18">
      <c r="A301" s="22">
        <v>44178.458344907405</v>
      </c>
      <c r="B301" s="1">
        <f>Estação!C400</f>
        <v>25.7</v>
      </c>
      <c r="C301" s="1">
        <v>36</v>
      </c>
      <c r="D301" s="1">
        <f>Estação!D400</f>
        <v>29.78</v>
      </c>
      <c r="E301" s="1">
        <f>Estação!E400</f>
        <v>0.09</v>
      </c>
      <c r="F301" s="1">
        <f>Estação!F400</f>
        <v>1.53</v>
      </c>
      <c r="G301" s="1">
        <f>Estação!G400</f>
        <v>1.19</v>
      </c>
      <c r="H301" s="1">
        <f>Estação!H400</f>
        <v>2.72</v>
      </c>
      <c r="I301" s="1">
        <f>Estação!I400</f>
        <v>3.55</v>
      </c>
      <c r="J301" s="1">
        <f>Estação!J400</f>
        <v>21</v>
      </c>
      <c r="K301" s="1">
        <f>Estação!K400</f>
        <v>0</v>
      </c>
      <c r="L301" s="1">
        <f>Estação!L400</f>
        <v>30.1</v>
      </c>
      <c r="M301" s="1">
        <f>Estação!M400</f>
        <v>49.1</v>
      </c>
      <c r="N301" s="1">
        <f>Estação!N400</f>
        <v>1011.2</v>
      </c>
      <c r="O301" s="1">
        <f>Estação!O400</f>
        <v>922</v>
      </c>
      <c r="P301" s="1">
        <f>Estação!P400</f>
        <v>5.21</v>
      </c>
      <c r="Q301" s="1">
        <f>Estação!Q400</f>
        <v>69.48</v>
      </c>
      <c r="R301" s="1">
        <f>Estação!R400</f>
        <v>0</v>
      </c>
    </row>
    <row r="302" spans="1:18">
      <c r="A302" s="22">
        <v>44178.500011574077</v>
      </c>
      <c r="B302" s="1">
        <f>Estação!C401</f>
        <v>25.7</v>
      </c>
      <c r="C302" s="1">
        <v>36</v>
      </c>
      <c r="D302" s="1">
        <f>Estação!D401</f>
        <v>29.17</v>
      </c>
      <c r="E302" s="1">
        <f>Estação!E401</f>
        <v>0.1</v>
      </c>
      <c r="F302" s="1">
        <f>Estação!F401</f>
        <v>1.48</v>
      </c>
      <c r="G302" s="1">
        <f>Estação!G401</f>
        <v>1.18</v>
      </c>
      <c r="H302" s="1">
        <f>Estação!H401</f>
        <v>2.66</v>
      </c>
      <c r="I302" s="1">
        <f>Estação!I401</f>
        <v>3.79</v>
      </c>
      <c r="J302" s="1">
        <f>Estação!J401</f>
        <v>17</v>
      </c>
      <c r="K302" s="1">
        <f>Estação!K401</f>
        <v>4</v>
      </c>
      <c r="L302" s="1">
        <f>Estação!L401</f>
        <v>30.8</v>
      </c>
      <c r="M302" s="1">
        <f>Estação!M401</f>
        <v>46.4</v>
      </c>
      <c r="N302" s="1">
        <f>Estação!N401</f>
        <v>1010.7</v>
      </c>
      <c r="O302" s="1">
        <f>Estação!O401</f>
        <v>1027</v>
      </c>
      <c r="P302" s="1">
        <f>Estação!P401</f>
        <v>4.82</v>
      </c>
      <c r="Q302" s="1">
        <f>Estação!Q401</f>
        <v>68.19</v>
      </c>
      <c r="R302" s="1">
        <f>Estação!R401</f>
        <v>0</v>
      </c>
    </row>
    <row r="303" spans="1:18">
      <c r="A303" s="22">
        <v>44178.541678240741</v>
      </c>
      <c r="B303" s="1">
        <f>Estação!C402</f>
        <v>25.6</v>
      </c>
      <c r="C303" s="1">
        <v>36</v>
      </c>
      <c r="D303" s="1">
        <f>Estação!D402</f>
        <v>28.14</v>
      </c>
      <c r="E303" s="1">
        <f>Estação!E402</f>
        <v>0.12</v>
      </c>
      <c r="F303" s="1">
        <f>Estação!F402</f>
        <v>1.48</v>
      </c>
      <c r="G303" s="1">
        <f>Estação!G402</f>
        <v>0.92</v>
      </c>
      <c r="H303" s="1">
        <f>Estação!H402</f>
        <v>2.4</v>
      </c>
      <c r="I303" s="1">
        <f>Estação!I402</f>
        <v>3.8</v>
      </c>
      <c r="J303" s="1">
        <f>Estação!J402</f>
        <v>22</v>
      </c>
      <c r="K303" s="1">
        <f>Estação!K402</f>
        <v>4</v>
      </c>
      <c r="L303" s="1">
        <f>Estação!L402</f>
        <v>30.2</v>
      </c>
      <c r="M303" s="1">
        <f>Estação!M402</f>
        <v>52.4</v>
      </c>
      <c r="N303" s="1">
        <f>Estação!N402</f>
        <v>1010</v>
      </c>
      <c r="O303" s="1">
        <f>Estação!O402</f>
        <v>626</v>
      </c>
      <c r="P303" s="1">
        <f>Estação!P402</f>
        <v>5.08</v>
      </c>
      <c r="Q303" s="1">
        <f>Estação!Q402</f>
        <v>57.06</v>
      </c>
      <c r="R303" s="1">
        <f>Estação!R402</f>
        <v>0</v>
      </c>
    </row>
    <row r="304" spans="1:18">
      <c r="A304" s="22">
        <v>44178.583344907405</v>
      </c>
      <c r="B304" s="1">
        <f>Estação!C403</f>
        <v>25.6</v>
      </c>
      <c r="C304" s="1">
        <v>36</v>
      </c>
      <c r="D304" s="1">
        <f>Estação!D403</f>
        <v>27.38</v>
      </c>
      <c r="E304" s="1">
        <f>Estação!E403</f>
        <v>0.13</v>
      </c>
      <c r="F304" s="1">
        <f>Estação!F403</f>
        <v>1.27</v>
      </c>
      <c r="G304" s="1">
        <f>Estação!G403</f>
        <v>0.92</v>
      </c>
      <c r="H304" s="1">
        <f>Estação!H403</f>
        <v>2.19</v>
      </c>
      <c r="I304" s="1">
        <f>Estação!I403</f>
        <v>3.82</v>
      </c>
      <c r="J304" s="1">
        <f>Estação!J403</f>
        <v>18</v>
      </c>
      <c r="K304" s="1">
        <f>Estação!K403</f>
        <v>5</v>
      </c>
      <c r="L304" s="1">
        <f>Estação!L403</f>
        <v>30.1</v>
      </c>
      <c r="M304" s="1">
        <f>Estação!M403</f>
        <v>54.1</v>
      </c>
      <c r="N304" s="1">
        <f>Estação!N403</f>
        <v>1009.2</v>
      </c>
      <c r="O304" s="1">
        <f>Estação!O403</f>
        <v>422</v>
      </c>
      <c r="P304" s="1">
        <f>Estação!P403</f>
        <v>4.42</v>
      </c>
      <c r="Q304" s="1">
        <f>Estação!Q403</f>
        <v>58.35</v>
      </c>
      <c r="R304" s="1">
        <f>Estação!R403</f>
        <v>0</v>
      </c>
    </row>
    <row r="305" spans="1:18">
      <c r="A305" s="22">
        <v>44178.625011574077</v>
      </c>
      <c r="B305" s="1">
        <f>Estação!C404</f>
        <v>25.5</v>
      </c>
      <c r="C305" s="1">
        <v>36</v>
      </c>
      <c r="D305" s="1">
        <f>Estação!D404</f>
        <v>27.77</v>
      </c>
      <c r="E305" s="1">
        <f>Estação!E404</f>
        <v>0.13</v>
      </c>
      <c r="F305" s="1">
        <f>Estação!F404</f>
        <v>1.39</v>
      </c>
      <c r="G305" s="1">
        <f>Estação!G404</f>
        <v>0.91</v>
      </c>
      <c r="H305" s="1">
        <f>Estação!H404</f>
        <v>2.29</v>
      </c>
      <c r="I305" s="1">
        <f>Estação!I404</f>
        <v>3.6</v>
      </c>
      <c r="J305" s="1">
        <f>Estação!J404</f>
        <v>18</v>
      </c>
      <c r="K305" s="1">
        <f>Estação!K404</f>
        <v>7</v>
      </c>
      <c r="L305" s="1">
        <f>Estação!L404</f>
        <v>29.9</v>
      </c>
      <c r="M305" s="1">
        <f>Estação!M404</f>
        <v>55.4</v>
      </c>
      <c r="N305" s="1">
        <f>Estação!N404</f>
        <v>1008.4</v>
      </c>
      <c r="O305" s="1">
        <f>Estação!O404</f>
        <v>310</v>
      </c>
      <c r="P305" s="1">
        <f>Estação!P404</f>
        <v>4.58</v>
      </c>
      <c r="Q305" s="1">
        <f>Estação!Q404</f>
        <v>44.69</v>
      </c>
      <c r="R305" s="1">
        <f>Estação!R404</f>
        <v>0</v>
      </c>
    </row>
    <row r="306" spans="1:18">
      <c r="A306" s="22">
        <v>44178.666678240741</v>
      </c>
      <c r="B306" s="1">
        <f>Estação!C405</f>
        <v>25.7</v>
      </c>
      <c r="C306" s="1">
        <v>36</v>
      </c>
      <c r="D306" s="1">
        <f>Estação!D405</f>
        <v>27.16</v>
      </c>
      <c r="E306" s="1">
        <f>Estação!E405</f>
        <v>0.13</v>
      </c>
      <c r="F306" s="1">
        <f>Estação!F405</f>
        <v>1.27</v>
      </c>
      <c r="G306" s="1">
        <f>Estação!G405</f>
        <v>0.94</v>
      </c>
      <c r="H306" s="1">
        <f>Estação!H405</f>
        <v>2.21</v>
      </c>
      <c r="I306" s="1">
        <f>Estação!I405</f>
        <v>3.5</v>
      </c>
      <c r="J306" s="1">
        <f>Estação!J405</f>
        <v>24</v>
      </c>
      <c r="K306" s="1">
        <f>Estação!K405</f>
        <v>11</v>
      </c>
      <c r="L306" s="1">
        <f>Estação!L405</f>
        <v>29.5</v>
      </c>
      <c r="M306" s="1">
        <f>Estação!M405</f>
        <v>59</v>
      </c>
      <c r="N306" s="1">
        <f>Estação!N405</f>
        <v>1008.1</v>
      </c>
      <c r="O306" s="1">
        <f>Estação!O405</f>
        <v>346</v>
      </c>
      <c r="P306" s="1">
        <f>Estação!P405</f>
        <v>4.5199999999999996</v>
      </c>
      <c r="Q306" s="1">
        <f>Estação!Q405</f>
        <v>37.42</v>
      </c>
      <c r="R306" s="1">
        <f>Estação!R405</f>
        <v>0</v>
      </c>
    </row>
    <row r="307" spans="1:18">
      <c r="A307" s="22">
        <v>44178.708344907405</v>
      </c>
      <c r="B307" s="1">
        <f>Estação!C406</f>
        <v>25.9</v>
      </c>
      <c r="C307" s="1">
        <v>36</v>
      </c>
      <c r="D307" s="1">
        <f>Estação!D406</f>
        <v>26.59</v>
      </c>
      <c r="E307" s="1">
        <f>Estação!E406</f>
        <v>0.13</v>
      </c>
      <c r="F307" s="1">
        <f>Estação!F406</f>
        <v>1.23</v>
      </c>
      <c r="G307" s="1">
        <f>Estação!G406</f>
        <v>1.1599999999999999</v>
      </c>
      <c r="H307" s="1">
        <f>Estação!H406</f>
        <v>2.4</v>
      </c>
      <c r="I307" s="1">
        <f>Estação!I406</f>
        <v>3.77</v>
      </c>
      <c r="J307" s="1">
        <f>Estação!J406</f>
        <v>27</v>
      </c>
      <c r="K307" s="1">
        <f>Estação!K406</f>
        <v>9</v>
      </c>
      <c r="L307" s="1">
        <f>Estação!L406</f>
        <v>28.7</v>
      </c>
      <c r="M307" s="1">
        <f>Estação!M406</f>
        <v>64.599999999999994</v>
      </c>
      <c r="N307" s="1">
        <f>Estação!N406</f>
        <v>1008.1</v>
      </c>
      <c r="O307" s="1">
        <f>Estação!O406</f>
        <v>83</v>
      </c>
      <c r="P307" s="1">
        <f>Estação!P406</f>
        <v>4.58</v>
      </c>
      <c r="Q307" s="1">
        <f>Estação!Q406</f>
        <v>31.89</v>
      </c>
      <c r="R307" s="1">
        <f>Estação!R406</f>
        <v>0</v>
      </c>
    </row>
    <row r="308" spans="1:18">
      <c r="A308" s="22">
        <v>44178.750011574077</v>
      </c>
      <c r="B308" s="1">
        <f>Estação!C407</f>
        <v>25.9</v>
      </c>
      <c r="C308" s="1">
        <v>36</v>
      </c>
      <c r="D308" s="1">
        <f>Estação!D407</f>
        <v>24.87</v>
      </c>
      <c r="E308" s="1">
        <f>Estação!E407</f>
        <v>0.14000000000000001</v>
      </c>
      <c r="F308" s="1">
        <f>Estação!F407</f>
        <v>1.07</v>
      </c>
      <c r="G308" s="1">
        <f>Estação!G407</f>
        <v>1</v>
      </c>
      <c r="H308" s="1">
        <f>Estação!H407</f>
        <v>2.0699999999999998</v>
      </c>
      <c r="I308" s="1">
        <f>Estação!I407</f>
        <v>3.94</v>
      </c>
      <c r="J308" s="1">
        <f>Estação!J407</f>
        <v>21</v>
      </c>
      <c r="K308" s="1">
        <f>Estação!K407</f>
        <v>7</v>
      </c>
      <c r="L308" s="1">
        <f>Estação!L407</f>
        <v>27.9</v>
      </c>
      <c r="M308" s="1">
        <f>Estação!M407</f>
        <v>70.2</v>
      </c>
      <c r="N308" s="1">
        <f>Estação!N407</f>
        <v>1008.8</v>
      </c>
      <c r="O308" s="1">
        <f>Estação!O407</f>
        <v>9</v>
      </c>
      <c r="P308" s="1">
        <f>Estação!P407</f>
        <v>3.56</v>
      </c>
      <c r="Q308" s="1">
        <f>Estação!Q407</f>
        <v>40.58</v>
      </c>
      <c r="R308" s="1">
        <f>Estação!R407</f>
        <v>0</v>
      </c>
    </row>
    <row r="309" spans="1:18">
      <c r="A309" s="22">
        <v>44178.791678240741</v>
      </c>
      <c r="B309" s="1">
        <f>Estação!C408</f>
        <v>26.1</v>
      </c>
      <c r="C309" s="1">
        <v>36</v>
      </c>
      <c r="D309" s="1">
        <f>Estação!D408</f>
        <v>23.85</v>
      </c>
      <c r="E309" s="1">
        <f>Estação!E408</f>
        <v>0.15</v>
      </c>
      <c r="F309" s="1">
        <f>Estação!F408</f>
        <v>1.1000000000000001</v>
      </c>
      <c r="G309" s="1">
        <f>Estação!G408</f>
        <v>1.49</v>
      </c>
      <c r="H309" s="1">
        <f>Estação!H408</f>
        <v>2.6</v>
      </c>
      <c r="I309" s="1">
        <f>Estação!I408</f>
        <v>3.67</v>
      </c>
      <c r="J309" s="1">
        <f>Estação!J408</f>
        <v>27</v>
      </c>
      <c r="K309" s="1">
        <f>Estação!K408</f>
        <v>5</v>
      </c>
      <c r="L309" s="1">
        <f>Estação!L408</f>
        <v>27.9</v>
      </c>
      <c r="M309" s="1">
        <f>Estação!M408</f>
        <v>69.3</v>
      </c>
      <c r="N309" s="1">
        <f>Estação!N408</f>
        <v>1009.7</v>
      </c>
      <c r="O309" s="1">
        <f>Estação!O408</f>
        <v>3</v>
      </c>
      <c r="P309" s="1">
        <f>Estação!P408</f>
        <v>2.5099999999999998</v>
      </c>
      <c r="Q309" s="1">
        <f>Estação!Q408</f>
        <v>49.84</v>
      </c>
      <c r="R309" s="1">
        <f>Estação!R408</f>
        <v>0</v>
      </c>
    </row>
    <row r="310" spans="1:18">
      <c r="A310" s="22">
        <v>44178.833344907405</v>
      </c>
      <c r="B310" s="1">
        <f>Estação!C409</f>
        <v>26.3</v>
      </c>
      <c r="C310" s="1">
        <v>36</v>
      </c>
      <c r="D310" s="1">
        <f>Estação!D409</f>
        <v>23.22</v>
      </c>
      <c r="E310" s="1">
        <f>Estação!E409</f>
        <v>0.16</v>
      </c>
      <c r="F310" s="1">
        <f>Estação!F409</f>
        <v>1.04</v>
      </c>
      <c r="G310" s="1">
        <f>Estação!G409</f>
        <v>2.56</v>
      </c>
      <c r="H310" s="1">
        <f>Estação!H409</f>
        <v>3.6</v>
      </c>
      <c r="I310" s="1">
        <f>Estação!I409</f>
        <v>3.65</v>
      </c>
      <c r="J310" s="1">
        <f>Estação!J409</f>
        <v>19</v>
      </c>
      <c r="K310" s="1">
        <f>Estação!K409</f>
        <v>9</v>
      </c>
      <c r="L310" s="1">
        <f>Estação!L409</f>
        <v>28</v>
      </c>
      <c r="M310" s="1">
        <f>Estação!M409</f>
        <v>67.099999999999994</v>
      </c>
      <c r="N310" s="1">
        <f>Estação!N409</f>
        <v>1010.5</v>
      </c>
      <c r="O310" s="1">
        <f>Estação!O409</f>
        <v>2</v>
      </c>
      <c r="P310" s="1">
        <f>Estação!P409</f>
        <v>2.2599999999999998</v>
      </c>
      <c r="Q310" s="1">
        <f>Estação!Q409</f>
        <v>52.22</v>
      </c>
      <c r="R310" s="1">
        <f>Estação!R409</f>
        <v>0</v>
      </c>
    </row>
    <row r="311" spans="1:18">
      <c r="A311" s="22">
        <v>44178.875011574077</v>
      </c>
      <c r="B311" s="1">
        <f>Estação!C410</f>
        <v>26.2</v>
      </c>
      <c r="C311" s="1">
        <v>36</v>
      </c>
      <c r="D311" s="1">
        <f>Estação!D410</f>
        <v>21.67</v>
      </c>
      <c r="E311" s="1">
        <f>Estação!E410</f>
        <v>0.17</v>
      </c>
      <c r="F311" s="1">
        <f>Estação!F410</f>
        <v>1.0900000000000001</v>
      </c>
      <c r="G311" s="1">
        <f>Estação!G410</f>
        <v>2.71</v>
      </c>
      <c r="H311" s="1">
        <f>Estação!H410</f>
        <v>3.81</v>
      </c>
      <c r="I311" s="1">
        <f>Estação!I410</f>
        <v>3.89</v>
      </c>
      <c r="J311" s="1">
        <f>Estação!J410</f>
        <v>31</v>
      </c>
      <c r="K311" s="1">
        <f>Estação!K410</f>
        <v>10</v>
      </c>
      <c r="L311" s="1">
        <f>Estação!L410</f>
        <v>27.9</v>
      </c>
      <c r="M311" s="1">
        <f>Estação!M410</f>
        <v>71</v>
      </c>
      <c r="N311" s="1">
        <f>Estação!N410</f>
        <v>1011.3</v>
      </c>
      <c r="O311" s="1">
        <f>Estação!O410</f>
        <v>2</v>
      </c>
      <c r="P311" s="1">
        <f>Estação!P410</f>
        <v>2.69</v>
      </c>
      <c r="Q311" s="1">
        <f>Estação!Q410</f>
        <v>53.98</v>
      </c>
      <c r="R311" s="1">
        <f>Estação!R410</f>
        <v>0</v>
      </c>
    </row>
    <row r="312" spans="1:18">
      <c r="A312" s="22">
        <v>44178.916678240741</v>
      </c>
      <c r="B312" s="1">
        <f>Estação!C411</f>
        <v>26.2</v>
      </c>
      <c r="C312" s="1">
        <v>36</v>
      </c>
      <c r="D312" s="1">
        <f>Estação!D411</f>
        <v>23.42</v>
      </c>
      <c r="E312" s="1">
        <f>Estação!E411</f>
        <v>0.15</v>
      </c>
      <c r="F312" s="1">
        <f>Estação!F411</f>
        <v>1.1299999999999999</v>
      </c>
      <c r="G312" s="1">
        <f>Estação!G411</f>
        <v>1.87</v>
      </c>
      <c r="H312" s="1">
        <f>Estação!H411</f>
        <v>3</v>
      </c>
      <c r="I312" s="1">
        <f>Estação!I411</f>
        <v>3.92</v>
      </c>
      <c r="J312" s="1">
        <f>Estação!J411</f>
        <v>23</v>
      </c>
      <c r="K312" s="1">
        <f>Estação!K411</f>
        <v>11</v>
      </c>
      <c r="L312" s="1">
        <f>Estação!L411</f>
        <v>27.6</v>
      </c>
      <c r="M312" s="1">
        <f>Estação!M411</f>
        <v>72.5</v>
      </c>
      <c r="N312" s="1">
        <f>Estação!N411</f>
        <v>1011.5</v>
      </c>
      <c r="O312" s="1">
        <f>Estação!O411</f>
        <v>2</v>
      </c>
      <c r="P312" s="1">
        <f>Estação!P411</f>
        <v>3.18</v>
      </c>
      <c r="Q312" s="1">
        <f>Estação!Q411</f>
        <v>49.28</v>
      </c>
      <c r="R312" s="1">
        <f>Estação!R411</f>
        <v>0</v>
      </c>
    </row>
    <row r="313" spans="1:18">
      <c r="A313" s="22">
        <v>44178.958344907405</v>
      </c>
      <c r="B313" s="1">
        <f>Estação!C412</f>
        <v>26.1</v>
      </c>
      <c r="C313" s="1">
        <v>36</v>
      </c>
      <c r="D313" s="1">
        <f>Estação!D412</f>
        <v>21.85</v>
      </c>
      <c r="E313" s="1">
        <f>Estação!E412</f>
        <v>0.14000000000000001</v>
      </c>
      <c r="F313" s="1">
        <f>Estação!F412</f>
        <v>1.1200000000000001</v>
      </c>
      <c r="G313" s="1">
        <f>Estação!G412</f>
        <v>1.27</v>
      </c>
      <c r="H313" s="1">
        <f>Estação!H412</f>
        <v>2.39</v>
      </c>
      <c r="I313" s="1">
        <f>Estação!I412</f>
        <v>3.86</v>
      </c>
      <c r="J313" s="1">
        <f>Estação!J412</f>
        <v>27</v>
      </c>
      <c r="K313" s="1">
        <f>Estação!K412</f>
        <v>8</v>
      </c>
      <c r="L313" s="1">
        <f>Estação!L412</f>
        <v>27.7</v>
      </c>
      <c r="M313" s="1">
        <f>Estação!M412</f>
        <v>71.5</v>
      </c>
      <c r="N313" s="1">
        <f>Estação!N412</f>
        <v>1011.3</v>
      </c>
      <c r="O313" s="1">
        <f>Estação!O412</f>
        <v>3</v>
      </c>
      <c r="P313" s="1">
        <f>Estação!P412</f>
        <v>3.52</v>
      </c>
      <c r="Q313" s="1">
        <f>Estação!Q412</f>
        <v>56.75</v>
      </c>
      <c r="R313" s="1">
        <f>Estação!R412</f>
        <v>0</v>
      </c>
    </row>
    <row r="314" spans="1:18">
      <c r="A314" s="22">
        <v>44179.000011574077</v>
      </c>
      <c r="B314" s="1">
        <f>Estação!C421</f>
        <v>26.2</v>
      </c>
      <c r="C314" s="1">
        <v>36</v>
      </c>
      <c r="D314" s="1">
        <f>Estação!D421</f>
        <v>23.54</v>
      </c>
      <c r="E314" s="1">
        <f>Estação!E421</f>
        <v>0.12</v>
      </c>
      <c r="F314" s="1">
        <f>Estação!F421</f>
        <v>1.17</v>
      </c>
      <c r="G314" s="1">
        <f>Estação!G421</f>
        <v>0.86</v>
      </c>
      <c r="H314" s="1">
        <f>Estação!H421</f>
        <v>2.0299999999999998</v>
      </c>
      <c r="I314" s="1">
        <f>Estação!I421</f>
        <v>4.03</v>
      </c>
      <c r="J314" s="1">
        <f>Estação!J421</f>
        <v>22</v>
      </c>
      <c r="K314" s="1">
        <f>Estação!K421</f>
        <v>8</v>
      </c>
      <c r="L314" s="1">
        <f>Estação!L421</f>
        <v>27.4</v>
      </c>
      <c r="M314" s="1">
        <f>Estação!M421</f>
        <v>72.5</v>
      </c>
      <c r="N314" s="1">
        <f>Estação!N421</f>
        <v>1010.8</v>
      </c>
      <c r="O314" s="1">
        <f>Estação!O421</f>
        <v>3</v>
      </c>
      <c r="P314" s="1">
        <f>Estação!P421</f>
        <v>3.73</v>
      </c>
      <c r="Q314" s="1">
        <f>Estação!Q421</f>
        <v>57.02</v>
      </c>
      <c r="R314" s="1">
        <f>Estação!R421</f>
        <v>0</v>
      </c>
    </row>
    <row r="315" spans="1:18">
      <c r="A315" s="22">
        <v>44179.041678240741</v>
      </c>
      <c r="B315" s="1">
        <f>Estação!C422</f>
        <v>26.2</v>
      </c>
      <c r="C315" s="1">
        <v>36</v>
      </c>
      <c r="D315" s="1">
        <f>Estação!D422</f>
        <v>21.94</v>
      </c>
      <c r="E315" s="1">
        <f>Estação!E422</f>
        <v>0.13</v>
      </c>
      <c r="F315" s="1">
        <f>Estação!F422</f>
        <v>1.18</v>
      </c>
      <c r="G315" s="1">
        <f>Estação!G422</f>
        <v>0.74</v>
      </c>
      <c r="H315" s="1">
        <f>Estação!H422</f>
        <v>1.92</v>
      </c>
      <c r="I315" s="1">
        <f>Estação!I422</f>
        <v>3.66</v>
      </c>
      <c r="J315" s="1">
        <f>Estação!J422</f>
        <v>29</v>
      </c>
      <c r="K315" s="1">
        <f>Estação!K422</f>
        <v>7</v>
      </c>
      <c r="L315" s="1">
        <f>Estação!L422</f>
        <v>27.2</v>
      </c>
      <c r="M315" s="1">
        <f>Estação!M422</f>
        <v>75.2</v>
      </c>
      <c r="N315" s="1">
        <f>Estação!N422</f>
        <v>1010.1</v>
      </c>
      <c r="O315" s="1">
        <f>Estação!O422</f>
        <v>3</v>
      </c>
      <c r="P315" s="1">
        <f>Estação!P422</f>
        <v>3.22</v>
      </c>
      <c r="Q315" s="1">
        <f>Estação!Q422</f>
        <v>55.33</v>
      </c>
      <c r="R315" s="1">
        <f>Estação!R422</f>
        <v>0</v>
      </c>
    </row>
    <row r="316" spans="1:18">
      <c r="A316" s="22">
        <v>44179.083344907405</v>
      </c>
      <c r="B316" s="1">
        <f>Estação!C423</f>
        <v>26.2</v>
      </c>
      <c r="C316" s="1">
        <v>36</v>
      </c>
      <c r="D316" s="1">
        <f>Estação!D423</f>
        <v>22.7</v>
      </c>
      <c r="E316" s="1">
        <f>Estação!E423</f>
        <v>0.16</v>
      </c>
      <c r="F316" s="1">
        <f>Estação!F423</f>
        <v>1.01</v>
      </c>
      <c r="G316" s="1">
        <f>Estação!G423</f>
        <v>0.38</v>
      </c>
      <c r="H316" s="1">
        <f>Estação!H423</f>
        <v>1.39</v>
      </c>
      <c r="I316" s="1">
        <f>Estação!I423</f>
        <v>3.87</v>
      </c>
      <c r="J316" s="1">
        <f>Estação!J423</f>
        <v>27</v>
      </c>
      <c r="K316" s="1">
        <f>Estação!K423</f>
        <v>12</v>
      </c>
      <c r="L316" s="1">
        <f>Estação!L423</f>
        <v>27.4</v>
      </c>
      <c r="M316" s="1">
        <f>Estação!M423</f>
        <v>73.099999999999994</v>
      </c>
      <c r="N316" s="1">
        <f>Estação!N423</f>
        <v>1009.7</v>
      </c>
      <c r="O316" s="1">
        <f>Estação!O423</f>
        <v>3</v>
      </c>
      <c r="P316" s="1">
        <f>Estação!P423</f>
        <v>3.35</v>
      </c>
      <c r="Q316" s="1">
        <f>Estação!Q423</f>
        <v>68.14</v>
      </c>
      <c r="R316" s="1">
        <f>Estação!R423</f>
        <v>0</v>
      </c>
    </row>
    <row r="317" spans="1:18">
      <c r="A317" s="22">
        <v>44179.125011574077</v>
      </c>
      <c r="B317" s="1">
        <f>Estação!C424</f>
        <v>26.2</v>
      </c>
      <c r="C317" s="1">
        <v>36</v>
      </c>
      <c r="D317" s="1">
        <f>Estação!D424</f>
        <v>23.29</v>
      </c>
      <c r="E317" s="1">
        <f>Estação!E424</f>
        <v>0.17</v>
      </c>
      <c r="F317" s="1">
        <f>Estação!F424</f>
        <v>1.01</v>
      </c>
      <c r="G317" s="1">
        <f>Estação!G424</f>
        <v>0.17</v>
      </c>
      <c r="H317" s="1">
        <f>Estação!H424</f>
        <v>1.18</v>
      </c>
      <c r="I317" s="1">
        <f>Estação!I424</f>
        <v>3.93</v>
      </c>
      <c r="J317" s="1">
        <f>Estação!J424</f>
        <v>27</v>
      </c>
      <c r="K317" s="1">
        <f>Estação!K424</f>
        <v>8</v>
      </c>
      <c r="L317" s="1">
        <f>Estação!L424</f>
        <v>27.4</v>
      </c>
      <c r="M317" s="1">
        <f>Estação!M424</f>
        <v>72.900000000000006</v>
      </c>
      <c r="N317" s="1">
        <f>Estação!N424</f>
        <v>1009.4</v>
      </c>
      <c r="O317" s="1">
        <f>Estação!O424</f>
        <v>3</v>
      </c>
      <c r="P317" s="1">
        <f>Estação!P424</f>
        <v>3.3</v>
      </c>
      <c r="Q317" s="1">
        <f>Estação!Q424</f>
        <v>70.760000000000005</v>
      </c>
      <c r="R317" s="1">
        <f>Estação!R424</f>
        <v>0</v>
      </c>
    </row>
    <row r="318" spans="1:18">
      <c r="A318" s="22">
        <v>44179.166678240741</v>
      </c>
      <c r="B318" s="1">
        <f>Estação!C425</f>
        <v>26.2</v>
      </c>
      <c r="C318" s="1">
        <v>36</v>
      </c>
      <c r="D318" s="1">
        <f>Estação!D425</f>
        <v>23.15</v>
      </c>
      <c r="E318" s="1">
        <f>Estação!E425</f>
        <v>0.17</v>
      </c>
      <c r="F318" s="1">
        <f>Estação!F425</f>
        <v>1.24</v>
      </c>
      <c r="G318" s="1">
        <f>Estação!G425</f>
        <v>0.19</v>
      </c>
      <c r="H318" s="1">
        <f>Estação!H425</f>
        <v>1.43</v>
      </c>
      <c r="I318" s="1">
        <f>Estação!I425</f>
        <v>3.87</v>
      </c>
      <c r="J318" s="1">
        <f>Estação!J425</f>
        <v>28</v>
      </c>
      <c r="K318" s="1">
        <f>Estação!K425</f>
        <v>8</v>
      </c>
      <c r="L318" s="1">
        <f>Estação!L425</f>
        <v>27.1</v>
      </c>
      <c r="M318" s="1">
        <f>Estação!M425</f>
        <v>72.900000000000006</v>
      </c>
      <c r="N318" s="1">
        <f>Estação!N425</f>
        <v>1009.3</v>
      </c>
      <c r="O318" s="1">
        <f>Estação!O425</f>
        <v>3</v>
      </c>
      <c r="P318" s="1">
        <f>Estação!P425</f>
        <v>3.71</v>
      </c>
      <c r="Q318" s="1">
        <f>Estação!Q425</f>
        <v>84.88</v>
      </c>
      <c r="R318" s="1">
        <f>Estação!R425</f>
        <v>0</v>
      </c>
    </row>
    <row r="319" spans="1:18">
      <c r="A319" s="22">
        <v>44179.208344907405</v>
      </c>
      <c r="B319" s="1">
        <f>Estação!C426</f>
        <v>26.2</v>
      </c>
      <c r="C319" s="1">
        <v>36</v>
      </c>
      <c r="D319" s="1">
        <f>Estação!D426</f>
        <v>23.07</v>
      </c>
      <c r="E319" s="1">
        <f>Estação!E426</f>
        <v>0.17</v>
      </c>
      <c r="F319" s="1">
        <f>Estação!F426</f>
        <v>1.1100000000000001</v>
      </c>
      <c r="G319" s="1">
        <f>Estação!G426</f>
        <v>0.52</v>
      </c>
      <c r="H319" s="1">
        <f>Estação!H426</f>
        <v>1.63</v>
      </c>
      <c r="I319" s="1">
        <f>Estação!I426</f>
        <v>3.87</v>
      </c>
      <c r="J319" s="1">
        <f>Estação!J426</f>
        <v>23</v>
      </c>
      <c r="K319" s="1">
        <f>Estação!K426</f>
        <v>5</v>
      </c>
      <c r="L319" s="1">
        <f>Estação!L426</f>
        <v>27.1</v>
      </c>
      <c r="M319" s="1">
        <f>Estação!M426</f>
        <v>71.599999999999994</v>
      </c>
      <c r="N319" s="1">
        <f>Estação!N426</f>
        <v>1009.4</v>
      </c>
      <c r="O319" s="1">
        <f>Estação!O426</f>
        <v>3</v>
      </c>
      <c r="P319" s="1">
        <f>Estação!P426</f>
        <v>3.67</v>
      </c>
      <c r="Q319" s="1">
        <f>Estação!Q426</f>
        <v>86.79</v>
      </c>
      <c r="R319" s="1">
        <f>Estação!R426</f>
        <v>0</v>
      </c>
    </row>
    <row r="320" spans="1:18">
      <c r="A320" s="22">
        <v>44179.250011574077</v>
      </c>
      <c r="B320" s="1">
        <f>Estação!C427</f>
        <v>26.2</v>
      </c>
      <c r="C320" s="1">
        <v>36</v>
      </c>
      <c r="D320" s="1">
        <f>Estação!D427</f>
        <v>22.52</v>
      </c>
      <c r="E320" s="1">
        <f>Estação!E427</f>
        <v>0.17</v>
      </c>
      <c r="F320" s="1">
        <f>Estação!F427</f>
        <v>1.21</v>
      </c>
      <c r="G320" s="1">
        <f>Estação!G427</f>
        <v>1.25</v>
      </c>
      <c r="H320" s="1">
        <f>Estação!H427</f>
        <v>2.46</v>
      </c>
      <c r="I320" s="1">
        <f>Estação!I427</f>
        <v>3.96</v>
      </c>
      <c r="J320" s="1">
        <f>Estação!J427</f>
        <v>28</v>
      </c>
      <c r="K320" s="1">
        <f>Estação!K427</f>
        <v>6</v>
      </c>
      <c r="L320" s="1">
        <f>Estação!L427</f>
        <v>27.1</v>
      </c>
      <c r="M320" s="1">
        <f>Estação!M427</f>
        <v>68.7</v>
      </c>
      <c r="N320" s="1">
        <f>Estação!N427</f>
        <v>1010</v>
      </c>
      <c r="O320" s="1">
        <f>Estação!O427</f>
        <v>19</v>
      </c>
      <c r="P320" s="1">
        <f>Estação!P427</f>
        <v>3.37</v>
      </c>
      <c r="Q320" s="1">
        <f>Estação!Q427</f>
        <v>89.77</v>
      </c>
      <c r="R320" s="1">
        <f>Estação!R427</f>
        <v>0</v>
      </c>
    </row>
    <row r="321" spans="1:18">
      <c r="A321" s="22">
        <v>44179.291678240741</v>
      </c>
      <c r="B321" s="1">
        <f>Estação!C428</f>
        <v>26.3</v>
      </c>
      <c r="C321" s="1">
        <v>36</v>
      </c>
      <c r="D321" s="1">
        <f>Estação!D428</f>
        <v>20.04</v>
      </c>
      <c r="E321" s="1">
        <f>Estação!E428</f>
        <v>0.22</v>
      </c>
      <c r="F321" s="1">
        <f>Estação!F428</f>
        <v>1.74</v>
      </c>
      <c r="G321" s="1">
        <f>Estação!G428</f>
        <v>3.62</v>
      </c>
      <c r="H321" s="1">
        <f>Estação!H428</f>
        <v>5.36</v>
      </c>
      <c r="I321" s="1">
        <f>Estação!I428</f>
        <v>3.95</v>
      </c>
      <c r="J321" s="1">
        <f>Estação!J428</f>
        <v>23</v>
      </c>
      <c r="K321" s="1">
        <f>Estação!K428</f>
        <v>8</v>
      </c>
      <c r="L321" s="1">
        <f>Estação!L428</f>
        <v>27.3</v>
      </c>
      <c r="M321" s="1">
        <f>Estação!M428</f>
        <v>68.900000000000006</v>
      </c>
      <c r="N321" s="1">
        <f>Estação!N428</f>
        <v>1010.6</v>
      </c>
      <c r="O321" s="1">
        <f>Estação!O428</f>
        <v>108</v>
      </c>
      <c r="P321" s="1">
        <f>Estação!P428</f>
        <v>3.67</v>
      </c>
      <c r="Q321" s="1">
        <f>Estação!Q428</f>
        <v>98.36</v>
      </c>
      <c r="R321" s="1">
        <f>Estação!R428</f>
        <v>0</v>
      </c>
    </row>
    <row r="322" spans="1:18">
      <c r="A322" s="22">
        <v>44179.333344907405</v>
      </c>
      <c r="B322" s="1">
        <f>Estação!C429</f>
        <v>26</v>
      </c>
      <c r="C322" s="1">
        <v>36</v>
      </c>
      <c r="D322" s="1">
        <f>Estação!D429</f>
        <v>22.78</v>
      </c>
      <c r="E322" s="1">
        <f>Estação!E429</f>
        <v>0.22</v>
      </c>
      <c r="F322" s="1">
        <f>Estação!F429</f>
        <v>2.96</v>
      </c>
      <c r="G322" s="1">
        <f>Estação!G429</f>
        <v>2.74</v>
      </c>
      <c r="H322" s="1">
        <f>Estação!H429</f>
        <v>5.7</v>
      </c>
      <c r="I322" s="1">
        <f>Estação!I429</f>
        <v>3.72</v>
      </c>
      <c r="J322" s="1">
        <f>Estação!J429</f>
        <v>25</v>
      </c>
      <c r="K322" s="1">
        <f>Estação!K429</f>
        <v>7</v>
      </c>
      <c r="L322" s="1">
        <f>Estação!L429</f>
        <v>28.1</v>
      </c>
      <c r="M322" s="1">
        <f>Estação!M429</f>
        <v>64.2</v>
      </c>
      <c r="N322" s="1">
        <f>Estação!N429</f>
        <v>1010.9</v>
      </c>
      <c r="O322" s="1">
        <f>Estação!O429</f>
        <v>237</v>
      </c>
      <c r="P322" s="1">
        <f>Estação!P429</f>
        <v>4.1399999999999997</v>
      </c>
      <c r="Q322" s="1">
        <f>Estação!Q429</f>
        <v>85.38</v>
      </c>
      <c r="R322" s="1">
        <f>Estação!R429</f>
        <v>0</v>
      </c>
    </row>
    <row r="323" spans="1:18">
      <c r="A323" s="22">
        <v>44179.375011574077</v>
      </c>
      <c r="B323" s="1">
        <f>Estação!C430</f>
        <v>26</v>
      </c>
      <c r="C323" s="1">
        <v>36</v>
      </c>
      <c r="D323" s="1">
        <f>Estação!D430</f>
        <v>22.88</v>
      </c>
      <c r="E323" s="1">
        <f>Estação!E430</f>
        <v>0.23</v>
      </c>
      <c r="F323" s="1">
        <f>Estação!F430</f>
        <v>2.85</v>
      </c>
      <c r="G323" s="1">
        <f>Estação!G430</f>
        <v>3.46</v>
      </c>
      <c r="H323" s="1">
        <f>Estação!H430</f>
        <v>6.3</v>
      </c>
      <c r="I323" s="1">
        <f>Estação!I430</f>
        <v>3.96</v>
      </c>
      <c r="J323" s="1">
        <f>Estação!J430</f>
        <v>31</v>
      </c>
      <c r="K323" s="1">
        <f>Estação!K430</f>
        <v>8</v>
      </c>
      <c r="L323" s="1">
        <f>Estação!L430</f>
        <v>28.8</v>
      </c>
      <c r="M323" s="1">
        <f>Estação!M430</f>
        <v>61</v>
      </c>
      <c r="N323" s="1">
        <f>Estação!N430</f>
        <v>1011</v>
      </c>
      <c r="O323" s="1">
        <f>Estação!O430</f>
        <v>421</v>
      </c>
      <c r="P323" s="1">
        <f>Estação!P430</f>
        <v>4.28</v>
      </c>
      <c r="Q323" s="1">
        <f>Estação!Q430</f>
        <v>99.11</v>
      </c>
      <c r="R323" s="1">
        <f>Estação!R430</f>
        <v>0</v>
      </c>
    </row>
    <row r="324" spans="1:18">
      <c r="A324" s="22">
        <v>44179.416678240741</v>
      </c>
      <c r="B324" s="1">
        <f>Estação!C431</f>
        <v>26.1</v>
      </c>
      <c r="C324" s="1">
        <v>36</v>
      </c>
      <c r="D324" s="1">
        <f>Estação!D431</f>
        <v>25.38</v>
      </c>
      <c r="E324" s="1">
        <f>Estação!E431</f>
        <v>0.2</v>
      </c>
      <c r="F324" s="1">
        <f>Estação!F431</f>
        <v>2.5299999999999998</v>
      </c>
      <c r="G324" s="1">
        <f>Estação!G431</f>
        <v>2.42</v>
      </c>
      <c r="H324" s="1">
        <f>Estação!H431</f>
        <v>4.95</v>
      </c>
      <c r="I324" s="1">
        <f>Estação!I431</f>
        <v>4.13</v>
      </c>
      <c r="J324" s="1">
        <f>Estação!J431</f>
        <v>24</v>
      </c>
      <c r="K324" s="1">
        <f>Estação!K431</f>
        <v>10</v>
      </c>
      <c r="L324" s="1">
        <f>Estação!L431</f>
        <v>29.9</v>
      </c>
      <c r="M324" s="1">
        <f>Estação!M431</f>
        <v>54.2</v>
      </c>
      <c r="N324" s="1">
        <f>Estação!N431</f>
        <v>1011.1</v>
      </c>
      <c r="O324" s="1">
        <f>Estação!O431</f>
        <v>735</v>
      </c>
      <c r="P324" s="1">
        <f>Estação!P431</f>
        <v>4.82</v>
      </c>
      <c r="Q324" s="1">
        <f>Estação!Q431</f>
        <v>82.98</v>
      </c>
      <c r="R324" s="1">
        <f>Estação!R431</f>
        <v>0</v>
      </c>
    </row>
    <row r="325" spans="1:18">
      <c r="A325" s="22">
        <v>44179.458344907405</v>
      </c>
      <c r="B325" s="1">
        <f>Estação!C432</f>
        <v>26.1</v>
      </c>
      <c r="C325" s="1">
        <v>36</v>
      </c>
      <c r="D325" s="1">
        <f>Estação!D432</f>
        <v>26.34</v>
      </c>
      <c r="E325" s="1">
        <f>Estação!E432</f>
        <v>0.19</v>
      </c>
      <c r="F325" s="1">
        <f>Estação!F432</f>
        <v>2.2400000000000002</v>
      </c>
      <c r="G325" s="1">
        <f>Estação!G432</f>
        <v>1.72</v>
      </c>
      <c r="H325" s="1">
        <f>Estação!H432</f>
        <v>3.96</v>
      </c>
      <c r="I325" s="1">
        <f>Estação!I432</f>
        <v>3.77</v>
      </c>
      <c r="J325" s="1">
        <f>Estação!J432</f>
        <v>23</v>
      </c>
      <c r="K325" s="1">
        <f>Estação!K432</f>
        <v>7</v>
      </c>
      <c r="L325" s="1">
        <f>Estação!L432</f>
        <v>30</v>
      </c>
      <c r="M325" s="1">
        <f>Estação!M432</f>
        <v>54</v>
      </c>
      <c r="N325" s="1">
        <f>Estação!N432</f>
        <v>1010.8</v>
      </c>
      <c r="O325" s="1">
        <f>Estação!O432</f>
        <v>905</v>
      </c>
      <c r="P325" s="1">
        <f>Estação!P432</f>
        <v>4.8</v>
      </c>
      <c r="Q325" s="1">
        <f>Estação!Q432</f>
        <v>68.680000000000007</v>
      </c>
      <c r="R325" s="1">
        <f>Estação!R432</f>
        <v>0</v>
      </c>
    </row>
    <row r="326" spans="1:18">
      <c r="A326" s="22">
        <v>44179.500011574077</v>
      </c>
      <c r="B326" s="1">
        <f>Estação!C433</f>
        <v>26.2</v>
      </c>
      <c r="C326" s="1">
        <v>36</v>
      </c>
      <c r="D326" s="1">
        <f>Estação!D433</f>
        <v>26.28</v>
      </c>
      <c r="E326" s="1">
        <f>Estação!E433</f>
        <v>0.2</v>
      </c>
      <c r="F326" s="1">
        <f>Estação!F433</f>
        <v>1.59</v>
      </c>
      <c r="G326" s="1">
        <f>Estação!G433</f>
        <v>1.23</v>
      </c>
      <c r="H326" s="1">
        <f>Estação!H433</f>
        <v>2.82</v>
      </c>
      <c r="I326" s="1">
        <f>Estação!I433</f>
        <v>3.71</v>
      </c>
      <c r="J326" s="1">
        <f>Estação!J433</f>
        <v>18</v>
      </c>
      <c r="K326" s="1">
        <f>Estação!K433</f>
        <v>8</v>
      </c>
      <c r="L326" s="1">
        <f>Estação!L433</f>
        <v>30.1</v>
      </c>
      <c r="M326" s="1">
        <f>Estação!M433</f>
        <v>54.8</v>
      </c>
      <c r="N326" s="1">
        <f>Estação!N433</f>
        <v>1010.3</v>
      </c>
      <c r="O326" s="1">
        <f>Estação!O433</f>
        <v>978</v>
      </c>
      <c r="P326" s="1">
        <f>Estação!P433</f>
        <v>4.67</v>
      </c>
      <c r="Q326" s="1">
        <f>Estação!Q433</f>
        <v>65.88</v>
      </c>
      <c r="R326" s="1">
        <f>Estação!R433</f>
        <v>0</v>
      </c>
    </row>
    <row r="327" spans="1:18">
      <c r="A327" s="22">
        <v>44179.541678240741</v>
      </c>
      <c r="B327" s="1">
        <f>Estação!C434</f>
        <v>26.1</v>
      </c>
      <c r="C327" s="1">
        <v>36</v>
      </c>
      <c r="D327" s="1">
        <f>Estação!D434</f>
        <v>25.6</v>
      </c>
      <c r="E327" s="1">
        <f>Estação!E434</f>
        <v>0.23</v>
      </c>
      <c r="F327" s="1">
        <f>Estação!F434</f>
        <v>2.12</v>
      </c>
      <c r="G327" s="1">
        <f>Estação!G434</f>
        <v>1.56</v>
      </c>
      <c r="H327" s="1">
        <f>Estação!H434</f>
        <v>3.68</v>
      </c>
      <c r="I327" s="1">
        <f>Estação!I434</f>
        <v>3.64</v>
      </c>
      <c r="J327" s="1">
        <f>Estação!J434</f>
        <v>17</v>
      </c>
      <c r="K327" s="1">
        <f>Estação!K434</f>
        <v>9</v>
      </c>
      <c r="L327" s="1">
        <f>Estação!L434</f>
        <v>30.1</v>
      </c>
      <c r="M327" s="1">
        <f>Estação!M434</f>
        <v>57.4</v>
      </c>
      <c r="N327" s="1">
        <f>Estação!N434</f>
        <v>1009.3</v>
      </c>
      <c r="O327" s="1">
        <f>Estação!O434</f>
        <v>590</v>
      </c>
      <c r="P327" s="1">
        <f>Estação!P434</f>
        <v>4.2</v>
      </c>
      <c r="Q327" s="1">
        <f>Estação!Q434</f>
        <v>61.59</v>
      </c>
      <c r="R327" s="1">
        <f>Estação!R434</f>
        <v>0</v>
      </c>
    </row>
    <row r="328" spans="1:18">
      <c r="A328" s="22">
        <v>44179.583344907405</v>
      </c>
      <c r="B328" s="1">
        <f>Estação!C435</f>
        <v>26.2</v>
      </c>
      <c r="C328" s="1">
        <v>36</v>
      </c>
      <c r="D328" s="1">
        <f>Estação!D435</f>
        <v>25.09</v>
      </c>
      <c r="E328" s="1">
        <f>Estação!E435</f>
        <v>0.22</v>
      </c>
      <c r="F328" s="1">
        <f>Estação!F435</f>
        <v>1.92</v>
      </c>
      <c r="G328" s="1">
        <f>Estação!G435</f>
        <v>1.61</v>
      </c>
      <c r="H328" s="1">
        <f>Estação!H435</f>
        <v>3.53</v>
      </c>
      <c r="I328" s="1">
        <f>Estação!I435</f>
        <v>3.75</v>
      </c>
      <c r="J328" s="1">
        <f>Estação!J435</f>
        <v>26</v>
      </c>
      <c r="K328" s="1">
        <f>Estação!K435</f>
        <v>9</v>
      </c>
      <c r="L328" s="1">
        <f>Estação!L435</f>
        <v>30</v>
      </c>
      <c r="M328" s="1">
        <f>Estação!M435</f>
        <v>57.4</v>
      </c>
      <c r="N328" s="1">
        <f>Estação!N435</f>
        <v>1008.3</v>
      </c>
      <c r="O328" s="1">
        <f>Estação!O435</f>
        <v>294</v>
      </c>
      <c r="P328" s="1">
        <f>Estação!P435</f>
        <v>4.55</v>
      </c>
      <c r="Q328" s="1">
        <f>Estação!Q435</f>
        <v>61.54</v>
      </c>
      <c r="R328" s="1">
        <f>Estação!R435</f>
        <v>0</v>
      </c>
    </row>
    <row r="329" spans="1:18">
      <c r="A329" s="22">
        <v>44179.625011574077</v>
      </c>
      <c r="B329" s="1">
        <f>Estação!C436</f>
        <v>26.2</v>
      </c>
      <c r="C329" s="1">
        <v>36</v>
      </c>
      <c r="D329" s="1">
        <f>Estação!D436</f>
        <v>24.04</v>
      </c>
      <c r="E329" s="1">
        <f>Estação!E436</f>
        <v>0.22</v>
      </c>
      <c r="F329" s="1">
        <f>Estação!F436</f>
        <v>1.89</v>
      </c>
      <c r="G329" s="1">
        <f>Estação!G436</f>
        <v>1.7</v>
      </c>
      <c r="H329" s="1">
        <f>Estação!H436</f>
        <v>3.59</v>
      </c>
      <c r="I329" s="1">
        <f>Estação!I436</f>
        <v>3.72</v>
      </c>
      <c r="J329" s="1">
        <f>Estação!J436</f>
        <v>26</v>
      </c>
      <c r="K329" s="1">
        <f>Estação!K436</f>
        <v>9</v>
      </c>
      <c r="L329" s="1">
        <f>Estação!L436</f>
        <v>30</v>
      </c>
      <c r="M329" s="1">
        <f>Estação!M436</f>
        <v>58.2</v>
      </c>
      <c r="N329" s="1">
        <f>Estação!N436</f>
        <v>1007.4</v>
      </c>
      <c r="O329" s="1">
        <f>Estação!O436</f>
        <v>227</v>
      </c>
      <c r="P329" s="1">
        <f>Estação!P436</f>
        <v>4.03</v>
      </c>
      <c r="Q329" s="1">
        <f>Estação!Q436</f>
        <v>56.52</v>
      </c>
      <c r="R329" s="1">
        <f>Estação!R436</f>
        <v>0</v>
      </c>
    </row>
    <row r="330" spans="1:18">
      <c r="A330" s="22">
        <v>44179.666678240741</v>
      </c>
      <c r="B330" s="1">
        <f>Estação!C437</f>
        <v>26.3</v>
      </c>
      <c r="C330" s="1">
        <v>36</v>
      </c>
      <c r="D330" s="1">
        <f>Estação!D437</f>
        <v>25.49</v>
      </c>
      <c r="E330" s="1">
        <f>Estação!E437</f>
        <v>0.23</v>
      </c>
      <c r="F330" s="1">
        <f>Estação!F437</f>
        <v>1.84</v>
      </c>
      <c r="G330" s="1">
        <f>Estação!G437</f>
        <v>2.11</v>
      </c>
      <c r="H330" s="1">
        <f>Estação!H437</f>
        <v>3.95</v>
      </c>
      <c r="I330" s="1">
        <f>Estação!I437</f>
        <v>3.74</v>
      </c>
      <c r="J330" s="1">
        <f>Estação!J437</f>
        <v>19</v>
      </c>
      <c r="K330" s="1">
        <f>Estação!K437</f>
        <v>7</v>
      </c>
      <c r="L330" s="1">
        <f>Estação!L437</f>
        <v>29.7</v>
      </c>
      <c r="M330" s="1">
        <f>Estação!M437</f>
        <v>59.3</v>
      </c>
      <c r="N330" s="1">
        <f>Estação!N437</f>
        <v>1007</v>
      </c>
      <c r="O330" s="1">
        <f>Estação!O437</f>
        <v>339</v>
      </c>
      <c r="P330" s="1">
        <f>Estação!P437</f>
        <v>3.79</v>
      </c>
      <c r="Q330" s="1">
        <f>Estação!Q437</f>
        <v>43.12</v>
      </c>
      <c r="R330" s="1">
        <f>Estação!R437</f>
        <v>0</v>
      </c>
    </row>
    <row r="331" spans="1:18">
      <c r="A331" s="22">
        <v>44179.708344907405</v>
      </c>
      <c r="B331" s="1">
        <f>Estação!C438</f>
        <v>26.2</v>
      </c>
      <c r="C331" s="1">
        <v>36</v>
      </c>
      <c r="D331" s="1">
        <f>Estação!D438</f>
        <v>22.21</v>
      </c>
      <c r="E331" s="1">
        <f>Estação!E438</f>
        <v>0.23</v>
      </c>
      <c r="F331" s="1">
        <f>Estação!F438</f>
        <v>1.98</v>
      </c>
      <c r="G331" s="1">
        <f>Estação!G438</f>
        <v>2.52</v>
      </c>
      <c r="H331" s="1">
        <f>Estação!H438</f>
        <v>4.5</v>
      </c>
      <c r="I331" s="1">
        <f>Estação!I438</f>
        <v>4.0199999999999996</v>
      </c>
      <c r="J331" s="1">
        <f>Estação!J438</f>
        <v>22</v>
      </c>
      <c r="K331" s="1">
        <f>Estação!K438</f>
        <v>6</v>
      </c>
      <c r="L331" s="1">
        <f>Estação!L438</f>
        <v>28.7</v>
      </c>
      <c r="M331" s="1">
        <f>Estação!M438</f>
        <v>63.4</v>
      </c>
      <c r="N331" s="1">
        <f>Estação!N438</f>
        <v>1006.8</v>
      </c>
      <c r="O331" s="1">
        <f>Estação!O438</f>
        <v>126</v>
      </c>
      <c r="P331" s="1">
        <f>Estação!P438</f>
        <v>3.41</v>
      </c>
      <c r="Q331" s="1">
        <f>Estação!Q438</f>
        <v>44.87</v>
      </c>
      <c r="R331" s="1">
        <f>Estação!R438</f>
        <v>0</v>
      </c>
    </row>
    <row r="332" spans="1:18">
      <c r="A332" s="22">
        <v>44179.750011574077</v>
      </c>
      <c r="B332" s="1">
        <f>Estação!C439</f>
        <v>25.9</v>
      </c>
      <c r="C332" s="1">
        <v>36</v>
      </c>
      <c r="D332" s="1">
        <f>Estação!D439</f>
        <v>17.59</v>
      </c>
      <c r="E332" s="1">
        <f>Estação!E439</f>
        <v>0.36</v>
      </c>
      <c r="F332" s="1">
        <f>Estação!F439</f>
        <v>3.49</v>
      </c>
      <c r="G332" s="1">
        <f>Estação!G439</f>
        <v>4.82</v>
      </c>
      <c r="H332" s="1">
        <f>Estação!H439</f>
        <v>8.31</v>
      </c>
      <c r="I332" s="1">
        <f>Estação!I439</f>
        <v>4.03</v>
      </c>
      <c r="J332" s="1">
        <f>Estação!J439</f>
        <v>24</v>
      </c>
      <c r="K332" s="1">
        <f>Estação!K439</f>
        <v>8</v>
      </c>
      <c r="L332" s="1">
        <f>Estação!L439</f>
        <v>27.8</v>
      </c>
      <c r="M332" s="1">
        <f>Estação!M439</f>
        <v>70</v>
      </c>
      <c r="N332" s="1">
        <f>Estação!N439</f>
        <v>1007.1</v>
      </c>
      <c r="O332" s="1">
        <f>Estação!O439</f>
        <v>13</v>
      </c>
      <c r="P332" s="1">
        <f>Estação!P439</f>
        <v>3.12</v>
      </c>
      <c r="Q332" s="1">
        <f>Estação!Q439</f>
        <v>36.369999999999997</v>
      </c>
      <c r="R332" s="1">
        <f>Estação!R439</f>
        <v>0</v>
      </c>
    </row>
    <row r="333" spans="1:18">
      <c r="A333" s="22">
        <v>44179.791678240741</v>
      </c>
      <c r="B333" s="1">
        <f>Estação!C440</f>
        <v>26.1</v>
      </c>
      <c r="C333" s="1">
        <v>36</v>
      </c>
      <c r="D333" s="1">
        <f>Estação!D440</f>
        <v>15.96</v>
      </c>
      <c r="E333" s="1">
        <f>Estação!E440</f>
        <v>0.31</v>
      </c>
      <c r="F333" s="1">
        <f>Estação!F440</f>
        <v>1.55</v>
      </c>
      <c r="G333" s="1">
        <f>Estação!G440</f>
        <v>5.01</v>
      </c>
      <c r="H333" s="1">
        <f>Estação!H440</f>
        <v>6.57</v>
      </c>
      <c r="I333" s="1">
        <f>Estação!I440</f>
        <v>3.83</v>
      </c>
      <c r="J333" s="1">
        <f>Estação!J440</f>
        <v>30</v>
      </c>
      <c r="K333" s="1">
        <f>Estação!K440</f>
        <v>14</v>
      </c>
      <c r="L333" s="1">
        <f>Estação!L440</f>
        <v>27.4</v>
      </c>
      <c r="M333" s="1">
        <f>Estação!M440</f>
        <v>72.599999999999994</v>
      </c>
      <c r="N333" s="1">
        <f>Estação!N440</f>
        <v>1007.9</v>
      </c>
      <c r="O333" s="1">
        <f>Estação!O440</f>
        <v>2</v>
      </c>
      <c r="P333" s="1">
        <f>Estação!P440</f>
        <v>2.11</v>
      </c>
      <c r="Q333" s="1">
        <f>Estação!Q440</f>
        <v>45.29</v>
      </c>
      <c r="R333" s="1">
        <f>Estação!R440</f>
        <v>0</v>
      </c>
    </row>
    <row r="334" spans="1:18">
      <c r="A334" s="22">
        <v>44179.833344907405</v>
      </c>
      <c r="B334" s="1">
        <f>Estação!C441</f>
        <v>26.1</v>
      </c>
      <c r="C334" s="1">
        <v>36</v>
      </c>
      <c r="D334" s="1">
        <f>Estação!D441</f>
        <v>16.48</v>
      </c>
      <c r="E334" s="1">
        <f>Estação!E441</f>
        <v>0.31</v>
      </c>
      <c r="F334" s="1">
        <f>Estação!F441</f>
        <v>1.25</v>
      </c>
      <c r="G334" s="1">
        <f>Estação!G441</f>
        <v>4.6100000000000003</v>
      </c>
      <c r="H334" s="1">
        <f>Estação!H441</f>
        <v>5.85</v>
      </c>
      <c r="I334" s="1">
        <f>Estação!I441</f>
        <v>3.91</v>
      </c>
      <c r="J334" s="1">
        <f>Estação!J441</f>
        <v>24</v>
      </c>
      <c r="K334" s="1">
        <f>Estação!K441</f>
        <v>10</v>
      </c>
      <c r="L334" s="1">
        <f>Estação!L441</f>
        <v>27.3</v>
      </c>
      <c r="M334" s="1">
        <f>Estação!M441</f>
        <v>73.5</v>
      </c>
      <c r="N334" s="1">
        <f>Estação!N441</f>
        <v>1008.4</v>
      </c>
      <c r="O334" s="1">
        <f>Estação!O441</f>
        <v>2</v>
      </c>
      <c r="P334" s="1">
        <f>Estação!P441</f>
        <v>2.17</v>
      </c>
      <c r="Q334" s="1">
        <f>Estação!Q441</f>
        <v>48.03</v>
      </c>
      <c r="R334" s="1">
        <f>Estação!R441</f>
        <v>0</v>
      </c>
    </row>
    <row r="335" spans="1:18">
      <c r="A335" s="22">
        <v>44179.875011574077</v>
      </c>
      <c r="B335" s="1">
        <f>Estação!C442</f>
        <v>26</v>
      </c>
      <c r="C335" s="1">
        <v>36</v>
      </c>
      <c r="D335" s="1">
        <f>Estação!D442</f>
        <v>19.61</v>
      </c>
      <c r="E335" s="1">
        <f>Estação!E442</f>
        <v>0.23</v>
      </c>
      <c r="F335" s="1">
        <f>Estação!F442</f>
        <v>1.28</v>
      </c>
      <c r="G335" s="1">
        <f>Estação!G442</f>
        <v>3.2</v>
      </c>
      <c r="H335" s="1">
        <f>Estação!H442</f>
        <v>4.4800000000000004</v>
      </c>
      <c r="I335" s="1">
        <f>Estação!I442</f>
        <v>3.93</v>
      </c>
      <c r="J335" s="1">
        <f>Estação!J442</f>
        <v>25</v>
      </c>
      <c r="K335" s="1">
        <f>Estação!K442</f>
        <v>6</v>
      </c>
      <c r="L335" s="1">
        <f>Estação!L442</f>
        <v>27.1</v>
      </c>
      <c r="M335" s="1">
        <f>Estação!M442</f>
        <v>73.3</v>
      </c>
      <c r="N335" s="1">
        <f>Estação!N442</f>
        <v>1009.1</v>
      </c>
      <c r="O335" s="1">
        <f>Estação!O442</f>
        <v>2</v>
      </c>
      <c r="P335" s="1">
        <f>Estação!P442</f>
        <v>2.19</v>
      </c>
      <c r="Q335" s="1">
        <f>Estação!Q442</f>
        <v>45.83</v>
      </c>
      <c r="R335" s="1">
        <f>Estação!R442</f>
        <v>0</v>
      </c>
    </row>
    <row r="336" spans="1:18">
      <c r="A336" s="22">
        <v>44179.916678240741</v>
      </c>
      <c r="B336" s="1">
        <f>Estação!C443</f>
        <v>26.1</v>
      </c>
      <c r="C336" s="1">
        <v>36</v>
      </c>
      <c r="D336" s="1">
        <f>Estação!D443</f>
        <v>20.55</v>
      </c>
      <c r="E336" s="1">
        <f>Estação!E443</f>
        <v>0.19</v>
      </c>
      <c r="F336" s="1">
        <f>Estação!F443</f>
        <v>1.08</v>
      </c>
      <c r="G336" s="1">
        <f>Estação!G443</f>
        <v>2.95</v>
      </c>
      <c r="H336" s="1">
        <f>Estação!H443</f>
        <v>4.03</v>
      </c>
      <c r="I336" s="1">
        <f>Estação!I443</f>
        <v>3.99</v>
      </c>
      <c r="J336" s="1">
        <f>Estação!J443</f>
        <v>15</v>
      </c>
      <c r="K336" s="1">
        <f>Estação!K443</f>
        <v>3</v>
      </c>
      <c r="L336" s="1">
        <f>Estação!L443</f>
        <v>27.1</v>
      </c>
      <c r="M336" s="1">
        <f>Estação!M443</f>
        <v>72.599999999999994</v>
      </c>
      <c r="N336" s="1">
        <f>Estação!N443</f>
        <v>1009.7</v>
      </c>
      <c r="O336" s="1">
        <f>Estação!O443</f>
        <v>2</v>
      </c>
      <c r="P336" s="1">
        <f>Estação!P443</f>
        <v>2.0299999999999998</v>
      </c>
      <c r="Q336" s="1">
        <f>Estação!Q443</f>
        <v>48.55</v>
      </c>
      <c r="R336" s="1">
        <f>Estação!R443</f>
        <v>0</v>
      </c>
    </row>
    <row r="337" spans="1:18">
      <c r="A337" s="22">
        <v>44179.958344907405</v>
      </c>
      <c r="B337" s="1">
        <f>Estação!C444</f>
        <v>26.2</v>
      </c>
      <c r="C337" s="1">
        <v>36</v>
      </c>
      <c r="D337" s="1">
        <f>Estação!D444</f>
        <v>19.190000000000001</v>
      </c>
      <c r="E337" s="1">
        <f>Estação!E444</f>
        <v>0.19</v>
      </c>
      <c r="F337" s="1">
        <f>Estação!F444</f>
        <v>1.07</v>
      </c>
      <c r="G337" s="1">
        <f>Estação!G444</f>
        <v>3.55</v>
      </c>
      <c r="H337" s="1">
        <f>Estação!H444</f>
        <v>4.62</v>
      </c>
      <c r="I337" s="1">
        <f>Estação!I444</f>
        <v>3.75</v>
      </c>
      <c r="J337" s="1">
        <f>Estação!J444</f>
        <v>20</v>
      </c>
      <c r="K337" s="1">
        <f>Estação!K444</f>
        <v>11</v>
      </c>
      <c r="L337" s="1">
        <f>Estação!L444</f>
        <v>27</v>
      </c>
      <c r="M337" s="1">
        <f>Estação!M444</f>
        <v>73.5</v>
      </c>
      <c r="N337" s="1">
        <f>Estação!N444</f>
        <v>1009.6</v>
      </c>
      <c r="O337" s="1">
        <f>Estação!O444</f>
        <v>2</v>
      </c>
      <c r="P337" s="1">
        <f>Estação!P444</f>
        <v>2</v>
      </c>
      <c r="Q337" s="1">
        <f>Estação!Q444</f>
        <v>58.25</v>
      </c>
      <c r="R337" s="1">
        <f>Estação!R444</f>
        <v>0</v>
      </c>
    </row>
    <row r="338" spans="1:18">
      <c r="A338" s="22">
        <v>44180.000011574077</v>
      </c>
      <c r="B338" s="1">
        <f>Estação!C453</f>
        <v>26.1</v>
      </c>
      <c r="C338" s="1">
        <v>36</v>
      </c>
      <c r="D338" s="1">
        <f>Estação!D453</f>
        <v>20.239999999999998</v>
      </c>
      <c r="E338" s="1">
        <f>Estação!E453</f>
        <v>0.17</v>
      </c>
      <c r="F338" s="1">
        <f>Estação!F453</f>
        <v>0.96</v>
      </c>
      <c r="G338" s="1">
        <f>Estação!G453</f>
        <v>2.48</v>
      </c>
      <c r="H338" s="1">
        <f>Estação!H453</f>
        <v>3.44</v>
      </c>
      <c r="I338" s="1">
        <f>Estação!I453</f>
        <v>4.0199999999999996</v>
      </c>
      <c r="J338" s="1">
        <f>Estação!J453</f>
        <v>19</v>
      </c>
      <c r="K338" s="1">
        <f>Estação!K453</f>
        <v>5</v>
      </c>
      <c r="L338" s="1">
        <f>Estação!L453</f>
        <v>26.9</v>
      </c>
      <c r="M338" s="1">
        <f>Estação!M453</f>
        <v>74</v>
      </c>
      <c r="N338" s="1">
        <f>Estação!N453</f>
        <v>1008.8</v>
      </c>
      <c r="O338" s="1">
        <f>Estação!O453</f>
        <v>2</v>
      </c>
      <c r="P338" s="1">
        <f>Estação!P453</f>
        <v>2.48</v>
      </c>
      <c r="Q338" s="1">
        <f>Estação!Q453</f>
        <v>55.01</v>
      </c>
      <c r="R338" s="1">
        <f>Estação!R453</f>
        <v>0</v>
      </c>
    </row>
    <row r="339" spans="1:18">
      <c r="A339" s="22">
        <v>44180.041678240741</v>
      </c>
      <c r="B339" s="1">
        <f>Estação!C454</f>
        <v>26.2</v>
      </c>
      <c r="C339" s="1">
        <v>36</v>
      </c>
      <c r="D339" s="1">
        <f>Estação!D454</f>
        <v>22.03</v>
      </c>
      <c r="E339" s="1">
        <f>Estação!E454</f>
        <v>0.1</v>
      </c>
      <c r="F339" s="1">
        <f>Estação!F454</f>
        <v>1.06</v>
      </c>
      <c r="G339" s="1">
        <f>Estação!G454</f>
        <v>1.17</v>
      </c>
      <c r="H339" s="1">
        <f>Estação!H454</f>
        <v>2.2400000000000002</v>
      </c>
      <c r="I339" s="1">
        <f>Estação!I454</f>
        <v>3.32</v>
      </c>
      <c r="J339" s="1">
        <f>Estação!J454</f>
        <v>15</v>
      </c>
      <c r="K339" s="1">
        <f>Estação!K454</f>
        <v>1</v>
      </c>
      <c r="L339" s="1">
        <f>Estação!L454</f>
        <v>26.8</v>
      </c>
      <c r="M339" s="1">
        <f>Estação!M454</f>
        <v>73.7</v>
      </c>
      <c r="N339" s="1">
        <f>Estação!N454</f>
        <v>1008.4</v>
      </c>
      <c r="O339" s="1">
        <f>Estação!O454</f>
        <v>2</v>
      </c>
      <c r="P339" s="1">
        <f>Estação!P454</f>
        <v>2.74</v>
      </c>
      <c r="Q339" s="1">
        <f>Estação!Q454</f>
        <v>57.32</v>
      </c>
      <c r="R339" s="1">
        <f>Estação!R454</f>
        <v>0</v>
      </c>
    </row>
    <row r="340" spans="1:18">
      <c r="A340" s="22">
        <v>44180.083344907405</v>
      </c>
      <c r="B340" s="1">
        <f>Estação!C455</f>
        <v>26.1</v>
      </c>
      <c r="C340" s="1">
        <v>36</v>
      </c>
      <c r="D340" s="1">
        <f>Estação!D455</f>
        <v>22.7</v>
      </c>
      <c r="E340" s="1">
        <f>Estação!E455</f>
        <v>0.12</v>
      </c>
      <c r="F340" s="1">
        <f>Estação!F455</f>
        <v>1.04</v>
      </c>
      <c r="G340" s="1">
        <f>Estação!G455</f>
        <v>0.43</v>
      </c>
      <c r="H340" s="1">
        <f>Estação!H455</f>
        <v>1.47</v>
      </c>
      <c r="I340" s="1">
        <f>Estação!I455</f>
        <v>3.45</v>
      </c>
      <c r="J340" s="1">
        <f>Estação!J455</f>
        <v>20</v>
      </c>
      <c r="K340" s="1">
        <f>Estação!K455</f>
        <v>3</v>
      </c>
      <c r="L340" s="1">
        <f>Estação!L455</f>
        <v>26.8</v>
      </c>
      <c r="M340" s="1">
        <f>Estação!M455</f>
        <v>73.2</v>
      </c>
      <c r="N340" s="1">
        <f>Estação!N455</f>
        <v>1008.1</v>
      </c>
      <c r="O340" s="1">
        <f>Estação!O455</f>
        <v>2</v>
      </c>
      <c r="P340" s="1">
        <f>Estação!P455</f>
        <v>2.69</v>
      </c>
      <c r="Q340" s="1">
        <f>Estação!Q455</f>
        <v>63.44</v>
      </c>
      <c r="R340" s="1">
        <f>Estação!R455</f>
        <v>0</v>
      </c>
    </row>
    <row r="341" spans="1:18">
      <c r="A341" s="22">
        <v>44180.125011574077</v>
      </c>
      <c r="B341" s="1">
        <f>Estação!C456</f>
        <v>26</v>
      </c>
      <c r="C341" s="1">
        <v>36</v>
      </c>
      <c r="D341" s="1">
        <f>Estação!D456</f>
        <v>22.22</v>
      </c>
      <c r="E341" s="1">
        <f>Estação!E456</f>
        <v>0.12</v>
      </c>
      <c r="F341" s="1">
        <f>Estação!F456</f>
        <v>1.22</v>
      </c>
      <c r="G341" s="1">
        <f>Estação!G456</f>
        <v>0.82</v>
      </c>
      <c r="H341" s="1">
        <f>Estação!H456</f>
        <v>2.04</v>
      </c>
      <c r="I341" s="1">
        <f>Estação!I456</f>
        <v>3.54</v>
      </c>
      <c r="J341" s="1">
        <f>Estação!J456</f>
        <v>21</v>
      </c>
      <c r="K341" s="1">
        <f>Estação!K456</f>
        <v>9</v>
      </c>
      <c r="L341" s="1">
        <f>Estação!L456</f>
        <v>26.7</v>
      </c>
      <c r="M341" s="1">
        <f>Estação!M456</f>
        <v>73.900000000000006</v>
      </c>
      <c r="N341" s="1">
        <f>Estação!N456</f>
        <v>1008.1</v>
      </c>
      <c r="O341" s="1">
        <f>Estação!O456</f>
        <v>2</v>
      </c>
      <c r="P341" s="1">
        <f>Estação!P456</f>
        <v>2.67</v>
      </c>
      <c r="Q341" s="1">
        <f>Estação!Q456</f>
        <v>67.180000000000007</v>
      </c>
      <c r="R341" s="1">
        <f>Estação!R456</f>
        <v>0</v>
      </c>
    </row>
    <row r="342" spans="1:18">
      <c r="A342" s="22">
        <v>44180.166678240741</v>
      </c>
      <c r="B342" s="1">
        <f>Estação!C457</f>
        <v>26</v>
      </c>
      <c r="C342" s="1">
        <v>36</v>
      </c>
      <c r="D342" s="1">
        <f>Estação!D457</f>
        <v>23.2</v>
      </c>
      <c r="E342" s="1">
        <f>Estação!E457</f>
        <v>0.12</v>
      </c>
      <c r="F342" s="1">
        <f>Estação!F457</f>
        <v>1.08</v>
      </c>
      <c r="G342" s="1">
        <f>Estação!G457</f>
        <v>0.73</v>
      </c>
      <c r="H342" s="1">
        <f>Estação!H457</f>
        <v>1.81</v>
      </c>
      <c r="I342" s="1">
        <f>Estação!I457</f>
        <v>3.49</v>
      </c>
      <c r="J342" s="1">
        <f>Estação!J457</f>
        <v>13</v>
      </c>
      <c r="K342" s="1">
        <f>Estação!K457</f>
        <v>6</v>
      </c>
      <c r="L342" s="1">
        <f>Estação!L457</f>
        <v>26.7</v>
      </c>
      <c r="M342" s="1">
        <f>Estação!M457</f>
        <v>74.5</v>
      </c>
      <c r="N342" s="1">
        <f>Estação!N457</f>
        <v>1007.8</v>
      </c>
      <c r="O342" s="1">
        <f>Estação!O457</f>
        <v>3</v>
      </c>
      <c r="P342" s="1">
        <f>Estação!P457</f>
        <v>2.79</v>
      </c>
      <c r="Q342" s="1">
        <f>Estação!Q457</f>
        <v>69.959999999999994</v>
      </c>
      <c r="R342" s="1">
        <f>Estação!R457</f>
        <v>0</v>
      </c>
    </row>
    <row r="343" spans="1:18">
      <c r="A343" s="22">
        <v>44180.208344907405</v>
      </c>
      <c r="B343" s="1">
        <f>Estação!C458</f>
        <v>26.1</v>
      </c>
      <c r="C343" s="1">
        <v>36</v>
      </c>
      <c r="D343" s="1">
        <f>Estação!D458</f>
        <v>23.16</v>
      </c>
      <c r="E343" s="1">
        <f>Estação!E458</f>
        <v>0.12</v>
      </c>
      <c r="F343" s="1">
        <f>Estação!F458</f>
        <v>1.1599999999999999</v>
      </c>
      <c r="G343" s="1">
        <f>Estação!G458</f>
        <v>0.69</v>
      </c>
      <c r="H343" s="1">
        <f>Estação!H458</f>
        <v>1.84</v>
      </c>
      <c r="I343" s="1">
        <f>Estação!I458</f>
        <v>3.62</v>
      </c>
      <c r="J343" s="1">
        <f>Estação!J458</f>
        <v>21</v>
      </c>
      <c r="K343" s="1">
        <f>Estação!K458</f>
        <v>6</v>
      </c>
      <c r="L343" s="1">
        <f>Estação!L458</f>
        <v>26.6</v>
      </c>
      <c r="M343" s="1">
        <f>Estação!M458</f>
        <v>74</v>
      </c>
      <c r="N343" s="1">
        <f>Estação!N458</f>
        <v>1008</v>
      </c>
      <c r="O343" s="1">
        <f>Estação!O458</f>
        <v>3</v>
      </c>
      <c r="P343" s="1">
        <f>Estação!P458</f>
        <v>2.88</v>
      </c>
      <c r="Q343" s="1">
        <f>Estação!Q458</f>
        <v>74.7</v>
      </c>
      <c r="R343" s="1">
        <f>Estação!R458</f>
        <v>0</v>
      </c>
    </row>
    <row r="344" spans="1:18">
      <c r="A344" s="22">
        <v>44180.250011574077</v>
      </c>
      <c r="B344" s="1">
        <f>Estação!C459</f>
        <v>26.1</v>
      </c>
      <c r="C344" s="1">
        <v>36</v>
      </c>
      <c r="D344" s="1">
        <f>Estação!D459</f>
        <v>21.24</v>
      </c>
      <c r="E344" s="1">
        <f>Estação!E459</f>
        <v>0.15</v>
      </c>
      <c r="F344" s="1">
        <f>Estação!F459</f>
        <v>1.1100000000000001</v>
      </c>
      <c r="G344" s="1">
        <f>Estação!G459</f>
        <v>1.72</v>
      </c>
      <c r="H344" s="1">
        <f>Estação!H459</f>
        <v>2.83</v>
      </c>
      <c r="I344" s="1">
        <f>Estação!I459</f>
        <v>3.64</v>
      </c>
      <c r="J344" s="1">
        <f>Estação!J459</f>
        <v>22</v>
      </c>
      <c r="K344" s="1">
        <f>Estação!K459</f>
        <v>9</v>
      </c>
      <c r="L344" s="1">
        <f>Estação!L459</f>
        <v>26.3</v>
      </c>
      <c r="M344" s="1">
        <f>Estação!M459</f>
        <v>76.8</v>
      </c>
      <c r="N344" s="1">
        <f>Estação!N459</f>
        <v>1008.4</v>
      </c>
      <c r="O344" s="1">
        <f>Estação!O459</f>
        <v>28</v>
      </c>
      <c r="P344" s="1">
        <f>Estação!P459</f>
        <v>2.72</v>
      </c>
      <c r="Q344" s="1">
        <f>Estação!Q459</f>
        <v>76.08</v>
      </c>
      <c r="R344" s="1">
        <f>Estação!R459</f>
        <v>0.4</v>
      </c>
    </row>
    <row r="345" spans="1:18">
      <c r="A345" s="22">
        <v>44180.291678240741</v>
      </c>
      <c r="B345" s="1">
        <f>Estação!C460</f>
        <v>26.2</v>
      </c>
      <c r="C345" s="1">
        <v>36</v>
      </c>
      <c r="D345" s="1">
        <f>Estação!D460</f>
        <v>18.440000000000001</v>
      </c>
      <c r="E345" s="1">
        <f>Estação!E460</f>
        <v>0.18</v>
      </c>
      <c r="F345" s="1">
        <f>Estação!F460</f>
        <v>1.96</v>
      </c>
      <c r="G345" s="1">
        <f>Estação!G460</f>
        <v>3.52</v>
      </c>
      <c r="H345" s="1">
        <f>Estação!H460</f>
        <v>5.48</v>
      </c>
      <c r="I345" s="1">
        <f>Estação!I460</f>
        <v>3.43</v>
      </c>
      <c r="J345" s="1">
        <f>Estação!J460</f>
        <v>20</v>
      </c>
      <c r="K345" s="1">
        <f>Estação!K460</f>
        <v>9</v>
      </c>
      <c r="L345" s="1">
        <f>Estação!L460</f>
        <v>26.7</v>
      </c>
      <c r="M345" s="1">
        <f>Estação!M460</f>
        <v>75.7</v>
      </c>
      <c r="N345" s="1">
        <f>Estação!N460</f>
        <v>1009.3</v>
      </c>
      <c r="O345" s="1">
        <f>Estação!O460</f>
        <v>131</v>
      </c>
      <c r="P345" s="1">
        <f>Estação!P460</f>
        <v>2.48</v>
      </c>
      <c r="Q345" s="1">
        <f>Estação!Q460</f>
        <v>77.84</v>
      </c>
      <c r="R345" s="1">
        <f>Estação!R460</f>
        <v>0</v>
      </c>
    </row>
    <row r="346" spans="1:18">
      <c r="A346" s="22">
        <v>44180.333344907405</v>
      </c>
      <c r="B346" s="1">
        <f>Estação!C461</f>
        <v>25.9</v>
      </c>
      <c r="C346" s="1">
        <v>36</v>
      </c>
      <c r="D346" s="1">
        <f>Estação!D461</f>
        <v>17.22</v>
      </c>
      <c r="E346" s="1">
        <f>Estação!E461</f>
        <v>0.21</v>
      </c>
      <c r="F346" s="1">
        <f>Estação!F461</f>
        <v>3.7</v>
      </c>
      <c r="G346" s="1">
        <f>Estação!G461</f>
        <v>4.4800000000000004</v>
      </c>
      <c r="H346" s="1">
        <f>Estação!H461</f>
        <v>8.18</v>
      </c>
      <c r="I346" s="1">
        <f>Estação!I461</f>
        <v>3.36</v>
      </c>
      <c r="J346" s="1">
        <f>Estação!J461</f>
        <v>22</v>
      </c>
      <c r="K346" s="1">
        <f>Estação!K461</f>
        <v>10</v>
      </c>
      <c r="L346" s="1">
        <f>Estação!L461</f>
        <v>27.3</v>
      </c>
      <c r="M346" s="1">
        <f>Estação!M461</f>
        <v>72.3</v>
      </c>
      <c r="N346" s="1">
        <f>Estação!N461</f>
        <v>1010</v>
      </c>
      <c r="O346" s="1">
        <f>Estação!O461</f>
        <v>264</v>
      </c>
      <c r="P346" s="1">
        <f>Estação!P461</f>
        <v>3.76</v>
      </c>
      <c r="Q346" s="1">
        <f>Estação!Q461</f>
        <v>107.72</v>
      </c>
      <c r="R346" s="1">
        <f>Estação!R461</f>
        <v>0</v>
      </c>
    </row>
    <row r="347" spans="1:18">
      <c r="A347" s="22">
        <v>44180.375011574077</v>
      </c>
      <c r="B347" s="1">
        <f>Estação!C462</f>
        <v>26.1</v>
      </c>
      <c r="C347" s="1">
        <v>36</v>
      </c>
      <c r="D347" s="1">
        <f>Estação!D462</f>
        <v>19.420000000000002</v>
      </c>
      <c r="E347" s="1">
        <f>Estação!E462</f>
        <v>0.18</v>
      </c>
      <c r="F347" s="1">
        <f>Estação!F462</f>
        <v>3.37</v>
      </c>
      <c r="G347" s="1">
        <f>Estação!G462</f>
        <v>4.25</v>
      </c>
      <c r="H347" s="1">
        <f>Estação!H462</f>
        <v>7.62</v>
      </c>
      <c r="I347" s="1">
        <f>Estação!I462</f>
        <v>3.45</v>
      </c>
      <c r="J347" s="1">
        <f>Estação!J462</f>
        <v>25</v>
      </c>
      <c r="K347" s="1">
        <f>Estação!K462</f>
        <v>8</v>
      </c>
      <c r="L347" s="1">
        <f>Estação!L462</f>
        <v>28.4</v>
      </c>
      <c r="M347" s="1">
        <f>Estação!M462</f>
        <v>66.900000000000006</v>
      </c>
      <c r="N347" s="1">
        <f>Estação!N462</f>
        <v>1010.3</v>
      </c>
      <c r="O347" s="1">
        <f>Estação!O462</f>
        <v>594</v>
      </c>
      <c r="P347" s="1">
        <f>Estação!P462</f>
        <v>3.56</v>
      </c>
      <c r="Q347" s="1">
        <f>Estação!Q462</f>
        <v>108.72</v>
      </c>
      <c r="R347" s="1">
        <f>Estação!R462</f>
        <v>0</v>
      </c>
    </row>
    <row r="348" spans="1:18">
      <c r="A348" s="22">
        <v>44180.416678240741</v>
      </c>
      <c r="B348" s="1">
        <f>Estação!C463</f>
        <v>26.1</v>
      </c>
      <c r="C348" s="1">
        <v>36</v>
      </c>
      <c r="D348" s="1">
        <f>Estação!D463</f>
        <v>22.89</v>
      </c>
      <c r="E348" s="1">
        <f>Estação!E463</f>
        <v>0.14000000000000001</v>
      </c>
      <c r="F348" s="1">
        <f>Estação!F463</f>
        <v>2.68</v>
      </c>
      <c r="G348" s="1">
        <f>Estação!G463</f>
        <v>3.12</v>
      </c>
      <c r="H348" s="1">
        <f>Estação!H463</f>
        <v>5.8</v>
      </c>
      <c r="I348" s="1">
        <f>Estação!I463</f>
        <v>3.54</v>
      </c>
      <c r="J348" s="1">
        <f>Estação!J463</f>
        <v>19</v>
      </c>
      <c r="K348" s="1">
        <f>Estação!K463</f>
        <v>8</v>
      </c>
      <c r="L348" s="1">
        <f>Estação!L463</f>
        <v>28.9</v>
      </c>
      <c r="M348" s="1">
        <f>Estação!M463</f>
        <v>62.1</v>
      </c>
      <c r="N348" s="1">
        <f>Estação!N463</f>
        <v>1010.5</v>
      </c>
      <c r="O348" s="1">
        <f>Estação!O463</f>
        <v>502</v>
      </c>
      <c r="P348" s="1">
        <f>Estação!P463</f>
        <v>4.2</v>
      </c>
      <c r="Q348" s="1">
        <f>Estação!Q463</f>
        <v>79.069999999999993</v>
      </c>
      <c r="R348" s="1">
        <f>Estação!R463</f>
        <v>0</v>
      </c>
    </row>
    <row r="349" spans="1:18">
      <c r="A349" s="22">
        <v>44180.458344907405</v>
      </c>
      <c r="B349" s="1">
        <f>Estação!C464</f>
        <v>26</v>
      </c>
      <c r="C349" s="1">
        <v>36</v>
      </c>
      <c r="D349" s="1">
        <f>Estação!D464</f>
        <v>23</v>
      </c>
      <c r="E349" s="1">
        <f>Estação!E464</f>
        <v>0.14000000000000001</v>
      </c>
      <c r="F349" s="1">
        <f>Estação!F464</f>
        <v>2.34</v>
      </c>
      <c r="G349" s="1">
        <f>Estação!G464</f>
        <v>2.81</v>
      </c>
      <c r="H349" s="1">
        <f>Estação!H464</f>
        <v>5.15</v>
      </c>
      <c r="I349" s="1">
        <f>Estação!I464</f>
        <v>3.9</v>
      </c>
      <c r="J349" s="1">
        <f>Estação!J464</f>
        <v>22</v>
      </c>
      <c r="K349" s="1">
        <f>Estação!K464</f>
        <v>5</v>
      </c>
      <c r="L349" s="1">
        <f>Estação!L464</f>
        <v>28.7</v>
      </c>
      <c r="M349" s="1">
        <f>Estação!M464</f>
        <v>63.3</v>
      </c>
      <c r="N349" s="1">
        <f>Estação!N464</f>
        <v>1010.3</v>
      </c>
      <c r="O349" s="1">
        <f>Estação!O464</f>
        <v>656</v>
      </c>
      <c r="P349" s="1">
        <f>Estação!P464</f>
        <v>3.83</v>
      </c>
      <c r="Q349" s="1">
        <f>Estação!Q464</f>
        <v>61.18</v>
      </c>
      <c r="R349" s="1">
        <f>Estação!R464</f>
        <v>0</v>
      </c>
    </row>
    <row r="350" spans="1:18">
      <c r="A350" s="22">
        <v>44180.500011574077</v>
      </c>
      <c r="B350" s="1">
        <f>Estação!C465</f>
        <v>26.2</v>
      </c>
      <c r="C350" s="1">
        <v>36</v>
      </c>
      <c r="D350" s="1">
        <f>Estação!D465</f>
        <v>24.07</v>
      </c>
      <c r="E350" s="1">
        <f>Estação!E465</f>
        <v>0.14000000000000001</v>
      </c>
      <c r="F350" s="1">
        <f>Estação!F465</f>
        <v>2</v>
      </c>
      <c r="G350" s="1">
        <f>Estação!G465</f>
        <v>1.75</v>
      </c>
      <c r="H350" s="1">
        <f>Estação!H465</f>
        <v>3.75</v>
      </c>
      <c r="I350" s="1">
        <f>Estação!I465</f>
        <v>3.59</v>
      </c>
      <c r="J350" s="1">
        <f>Estação!J465</f>
        <v>11</v>
      </c>
      <c r="K350" s="1">
        <f>Estação!K465</f>
        <v>6</v>
      </c>
      <c r="L350" s="1">
        <f>Estação!L465</f>
        <v>29.6</v>
      </c>
      <c r="M350" s="1">
        <f>Estação!M465</f>
        <v>60.9</v>
      </c>
      <c r="N350" s="1">
        <f>Estação!N465</f>
        <v>1009.9</v>
      </c>
      <c r="O350" s="1">
        <f>Estação!O465</f>
        <v>905</v>
      </c>
      <c r="P350" s="1">
        <f>Estação!P465</f>
        <v>4.79</v>
      </c>
      <c r="Q350" s="1">
        <f>Estação!Q465</f>
        <v>57.44</v>
      </c>
      <c r="R350" s="1">
        <f>Estação!R465</f>
        <v>0</v>
      </c>
    </row>
    <row r="351" spans="1:18">
      <c r="A351" s="22">
        <v>44180.541678240741</v>
      </c>
      <c r="B351" s="1">
        <f>Estação!C466</f>
        <v>25.8</v>
      </c>
      <c r="C351" s="1">
        <v>36</v>
      </c>
      <c r="D351" s="1">
        <f>Estação!D466</f>
        <v>24.13</v>
      </c>
      <c r="E351" s="1">
        <f>Estação!E466</f>
        <v>0.16</v>
      </c>
      <c r="F351" s="1">
        <f>Estação!F466</f>
        <v>2.4500000000000002</v>
      </c>
      <c r="G351" s="1">
        <f>Estação!G466</f>
        <v>1.8</v>
      </c>
      <c r="H351" s="1">
        <f>Estação!H466</f>
        <v>4.26</v>
      </c>
      <c r="I351" s="1">
        <f>Estação!I466</f>
        <v>3.72</v>
      </c>
      <c r="J351" s="1">
        <f>Estação!J466</f>
        <v>17</v>
      </c>
      <c r="K351" s="1">
        <f>Estação!K466</f>
        <v>6</v>
      </c>
      <c r="L351" s="1">
        <f>Estação!L466</f>
        <v>30.1</v>
      </c>
      <c r="M351" s="1">
        <f>Estação!M466</f>
        <v>58.7</v>
      </c>
      <c r="N351" s="1">
        <f>Estação!N466</f>
        <v>1008.8</v>
      </c>
      <c r="O351" s="1">
        <f>Estação!O466</f>
        <v>605</v>
      </c>
      <c r="P351" s="1">
        <f>Estação!P466</f>
        <v>4.62</v>
      </c>
      <c r="Q351" s="1">
        <f>Estação!Q466</f>
        <v>47.58</v>
      </c>
      <c r="R351" s="1">
        <f>Estação!R466</f>
        <v>0</v>
      </c>
    </row>
    <row r="352" spans="1:18">
      <c r="A352" s="22">
        <v>44180.583344907405</v>
      </c>
      <c r="B352" s="1">
        <f>Estação!C467</f>
        <v>25.8</v>
      </c>
      <c r="C352" s="1">
        <v>36</v>
      </c>
      <c r="D352" s="1">
        <f>Estação!D467</f>
        <v>23.94</v>
      </c>
      <c r="E352" s="1">
        <f>Estação!E467</f>
        <v>0.15</v>
      </c>
      <c r="F352" s="1">
        <f>Estação!F467</f>
        <v>1.88</v>
      </c>
      <c r="G352" s="1">
        <f>Estação!G467</f>
        <v>1.63</v>
      </c>
      <c r="H352" s="1">
        <f>Estação!H467</f>
        <v>3.51</v>
      </c>
      <c r="I352" s="1">
        <f>Estação!I467</f>
        <v>3.73</v>
      </c>
      <c r="J352" s="1">
        <f>Estação!J467</f>
        <v>20</v>
      </c>
      <c r="K352" s="1">
        <f>Estação!K467</f>
        <v>5</v>
      </c>
      <c r="L352" s="1">
        <f>Estação!L467</f>
        <v>30.1</v>
      </c>
      <c r="M352" s="1">
        <f>Estação!M467</f>
        <v>59.1</v>
      </c>
      <c r="N352" s="1">
        <f>Estação!N467</f>
        <v>1007.9</v>
      </c>
      <c r="O352" s="1">
        <f>Estação!O467</f>
        <v>307</v>
      </c>
      <c r="P352" s="1">
        <f>Estação!P467</f>
        <v>4.72</v>
      </c>
      <c r="Q352" s="1">
        <f>Estação!Q467</f>
        <v>52.25</v>
      </c>
      <c r="R352" s="1">
        <f>Estação!R467</f>
        <v>0</v>
      </c>
    </row>
    <row r="353" spans="1:18">
      <c r="A353" s="22">
        <v>44180.625011574077</v>
      </c>
      <c r="B353" s="1">
        <f>Estação!C468</f>
        <v>26.1</v>
      </c>
      <c r="C353" s="1">
        <v>36</v>
      </c>
      <c r="D353" s="1">
        <f>Estação!D468</f>
        <v>23.5</v>
      </c>
      <c r="E353" s="1">
        <f>Estação!E468</f>
        <v>0.13</v>
      </c>
      <c r="F353" s="1">
        <f>Estação!F468</f>
        <v>1.91</v>
      </c>
      <c r="G353" s="1">
        <f>Estação!G468</f>
        <v>1.75</v>
      </c>
      <c r="H353" s="1">
        <f>Estação!H468</f>
        <v>3.66</v>
      </c>
      <c r="I353" s="1">
        <f>Estação!I468</f>
        <v>3.56</v>
      </c>
      <c r="J353" s="1">
        <f>Estação!J468</f>
        <v>21</v>
      </c>
      <c r="K353" s="1">
        <f>Estação!K468</f>
        <v>5</v>
      </c>
      <c r="L353" s="1">
        <f>Estação!L468</f>
        <v>30.2</v>
      </c>
      <c r="M353" s="1">
        <f>Estação!M468</f>
        <v>59.6</v>
      </c>
      <c r="N353" s="1">
        <f>Estação!N468</f>
        <v>1006.9</v>
      </c>
      <c r="O353" s="1">
        <f>Estação!O468</f>
        <v>214</v>
      </c>
      <c r="P353" s="1">
        <f>Estação!P468</f>
        <v>3.83</v>
      </c>
      <c r="Q353" s="1">
        <f>Estação!Q468</f>
        <v>49.83</v>
      </c>
      <c r="R353" s="1">
        <f>Estação!R468</f>
        <v>0</v>
      </c>
    </row>
    <row r="354" spans="1:18">
      <c r="A354" s="22">
        <v>44180.666678240741</v>
      </c>
      <c r="B354" s="1">
        <f>Estação!C469</f>
        <v>26.4</v>
      </c>
      <c r="C354" s="1">
        <v>36</v>
      </c>
      <c r="D354" s="1">
        <f>Estação!D469</f>
        <v>22.91</v>
      </c>
      <c r="E354" s="1">
        <f>Estação!E469</f>
        <v>0.13</v>
      </c>
      <c r="F354" s="1">
        <f>Estação!F469</f>
        <v>1.89</v>
      </c>
      <c r="G354" s="1">
        <f>Estação!G469</f>
        <v>1.66</v>
      </c>
      <c r="H354" s="1">
        <f>Estação!H469</f>
        <v>3.55</v>
      </c>
      <c r="I354" s="1">
        <f>Estação!I469</f>
        <v>3.64</v>
      </c>
      <c r="J354" s="1">
        <f>Estação!J469</f>
        <v>20</v>
      </c>
      <c r="K354" s="1">
        <f>Estação!K469</f>
        <v>8</v>
      </c>
      <c r="L354" s="1">
        <f>Estação!L469</f>
        <v>29.7</v>
      </c>
      <c r="M354" s="1">
        <f>Estação!M469</f>
        <v>61.4</v>
      </c>
      <c r="N354" s="1">
        <f>Estação!N469</f>
        <v>1006.6</v>
      </c>
      <c r="O354" s="1">
        <f>Estação!O469</f>
        <v>386</v>
      </c>
      <c r="P354" s="1">
        <f>Estação!P469</f>
        <v>4.09</v>
      </c>
      <c r="Q354" s="1">
        <f>Estação!Q469</f>
        <v>40.07</v>
      </c>
      <c r="R354" s="1">
        <f>Estação!R469</f>
        <v>0</v>
      </c>
    </row>
    <row r="355" spans="1:18">
      <c r="A355" s="22">
        <v>44180.708344907405</v>
      </c>
      <c r="B355" s="1">
        <f>Estação!C470</f>
        <v>26.1</v>
      </c>
      <c r="C355" s="1">
        <v>36</v>
      </c>
      <c r="D355" s="1">
        <f>Estação!D470</f>
        <v>20.81</v>
      </c>
      <c r="E355" s="1">
        <f>Estação!E470</f>
        <v>0.17</v>
      </c>
      <c r="F355" s="1">
        <f>Estação!F470</f>
        <v>2.25</v>
      </c>
      <c r="G355" s="1">
        <f>Estação!G470</f>
        <v>2.71</v>
      </c>
      <c r="H355" s="1">
        <f>Estação!H470</f>
        <v>4.96</v>
      </c>
      <c r="I355" s="1">
        <f>Estação!I470</f>
        <v>3.51</v>
      </c>
      <c r="J355" s="1">
        <f>Estação!J470</f>
        <v>26</v>
      </c>
      <c r="K355" s="1">
        <f>Estação!K470</f>
        <v>7</v>
      </c>
      <c r="L355" s="1">
        <f>Estação!L470</f>
        <v>29.5</v>
      </c>
      <c r="M355" s="1">
        <f>Estação!M470</f>
        <v>62.2</v>
      </c>
      <c r="N355" s="1">
        <f>Estação!N470</f>
        <v>1006.5</v>
      </c>
      <c r="O355" s="1">
        <f>Estação!O470</f>
        <v>180</v>
      </c>
      <c r="P355" s="1">
        <f>Estação!P470</f>
        <v>3.5</v>
      </c>
      <c r="Q355" s="1">
        <f>Estação!Q470</f>
        <v>23.44</v>
      </c>
      <c r="R355" s="1">
        <f>Estação!R470</f>
        <v>0</v>
      </c>
    </row>
    <row r="356" spans="1:18">
      <c r="A356" s="22">
        <v>44180.750011574077</v>
      </c>
      <c r="B356" s="1">
        <f>Estação!C471</f>
        <v>25.9</v>
      </c>
      <c r="C356" s="1">
        <v>36</v>
      </c>
      <c r="D356" s="1">
        <f>Estação!D471</f>
        <v>17.79</v>
      </c>
      <c r="E356" s="1">
        <f>Estação!E471</f>
        <v>0.24</v>
      </c>
      <c r="F356" s="1">
        <f>Estação!F471</f>
        <v>3.46</v>
      </c>
      <c r="G356" s="1">
        <f>Estação!G471</f>
        <v>5.5</v>
      </c>
      <c r="H356" s="1">
        <f>Estação!H471</f>
        <v>8.9600000000000009</v>
      </c>
      <c r="I356" s="1">
        <f>Estação!I471</f>
        <v>3.48</v>
      </c>
      <c r="J356" s="1">
        <f>Estação!J471</f>
        <v>18</v>
      </c>
      <c r="K356" s="1">
        <f>Estação!K471</f>
        <v>6</v>
      </c>
      <c r="L356" s="1">
        <f>Estação!L471</f>
        <v>28.1</v>
      </c>
      <c r="M356" s="1">
        <f>Estação!M471</f>
        <v>69.8</v>
      </c>
      <c r="N356" s="1">
        <f>Estação!N471</f>
        <v>1006.9</v>
      </c>
      <c r="O356" s="1">
        <f>Estação!O471</f>
        <v>17</v>
      </c>
      <c r="P356" s="1">
        <f>Estação!P471</f>
        <v>3.5</v>
      </c>
      <c r="Q356" s="1">
        <f>Estação!Q471</f>
        <v>27.34</v>
      </c>
      <c r="R356" s="1">
        <f>Estação!R471</f>
        <v>0</v>
      </c>
    </row>
    <row r="357" spans="1:18">
      <c r="A357" s="22">
        <v>44180.791678240741</v>
      </c>
      <c r="B357" s="1">
        <f>Estação!C472</f>
        <v>26.1</v>
      </c>
      <c r="C357" s="1">
        <v>36</v>
      </c>
      <c r="D357" s="1">
        <f>Estação!D472</f>
        <v>18.149999999999999</v>
      </c>
      <c r="E357" s="1">
        <f>Estação!E472</f>
        <v>0.2</v>
      </c>
      <c r="F357" s="1">
        <f>Estação!F472</f>
        <v>2.0099999999999998</v>
      </c>
      <c r="G357" s="1">
        <f>Estação!G472</f>
        <v>6.23</v>
      </c>
      <c r="H357" s="1">
        <f>Estação!H472</f>
        <v>8.24</v>
      </c>
      <c r="I357" s="1">
        <f>Estação!I472</f>
        <v>3.68</v>
      </c>
      <c r="J357" s="1">
        <f>Estação!J472</f>
        <v>21</v>
      </c>
      <c r="K357" s="1">
        <f>Estação!K472</f>
        <v>4</v>
      </c>
      <c r="L357" s="1">
        <f>Estação!L472</f>
        <v>27.5</v>
      </c>
      <c r="M357" s="1">
        <f>Estação!M472</f>
        <v>72.7</v>
      </c>
      <c r="N357" s="1">
        <f>Estação!N472</f>
        <v>1007.5</v>
      </c>
      <c r="O357" s="1">
        <f>Estação!O472</f>
        <v>2</v>
      </c>
      <c r="P357" s="1">
        <f>Estação!P472</f>
        <v>3.06</v>
      </c>
      <c r="Q357" s="1">
        <f>Estação!Q472</f>
        <v>24.45</v>
      </c>
      <c r="R357" s="1">
        <f>Estação!R472</f>
        <v>0</v>
      </c>
    </row>
    <row r="358" spans="1:18">
      <c r="A358" s="22">
        <v>44180.833344907405</v>
      </c>
      <c r="B358" s="1">
        <f>Estação!C473</f>
        <v>26.2</v>
      </c>
      <c r="C358" s="1">
        <v>36</v>
      </c>
      <c r="D358" s="1">
        <f>Estação!D473</f>
        <v>16.329999999999998</v>
      </c>
      <c r="E358" s="1">
        <f>Estação!E473</f>
        <v>0.16</v>
      </c>
      <c r="F358" s="1">
        <f>Estação!F473</f>
        <v>1.7</v>
      </c>
      <c r="G358" s="1">
        <f>Estação!G473</f>
        <v>5.98</v>
      </c>
      <c r="H358" s="1">
        <f>Estação!H473</f>
        <v>7.67</v>
      </c>
      <c r="I358" s="1">
        <f>Estação!I473</f>
        <v>3.74</v>
      </c>
      <c r="J358" s="1">
        <f>Estação!J473</f>
        <v>20</v>
      </c>
      <c r="K358" s="1">
        <f>Estação!K473</f>
        <v>4</v>
      </c>
      <c r="L358" s="1">
        <f>Estação!L473</f>
        <v>27.3</v>
      </c>
      <c r="M358" s="1">
        <f>Estação!M473</f>
        <v>73.099999999999994</v>
      </c>
      <c r="N358" s="1">
        <f>Estação!N473</f>
        <v>1008.1</v>
      </c>
      <c r="O358" s="1">
        <f>Estação!O473</f>
        <v>2</v>
      </c>
      <c r="P358" s="1">
        <f>Estação!P473</f>
        <v>2.64</v>
      </c>
      <c r="Q358" s="1">
        <f>Estação!Q473</f>
        <v>32.1</v>
      </c>
      <c r="R358" s="1">
        <f>Estação!R473</f>
        <v>0</v>
      </c>
    </row>
    <row r="359" spans="1:18">
      <c r="A359" s="22">
        <v>44180.875011574077</v>
      </c>
      <c r="B359" s="1">
        <f>Estação!C474</f>
        <v>26.2</v>
      </c>
      <c r="C359" s="1">
        <v>36</v>
      </c>
      <c r="D359" s="1">
        <f>Estação!D474</f>
        <v>23.69</v>
      </c>
      <c r="E359" s="1">
        <f>Estação!E474</f>
        <v>0.14000000000000001</v>
      </c>
      <c r="F359" s="1">
        <f>Estação!F474</f>
        <v>1.43</v>
      </c>
      <c r="G359" s="1">
        <f>Estação!G474</f>
        <v>3.97</v>
      </c>
      <c r="H359" s="1">
        <f>Estação!H474</f>
        <v>5.41</v>
      </c>
      <c r="I359" s="1">
        <f>Estação!I474</f>
        <v>3.54</v>
      </c>
      <c r="J359" s="1">
        <f>Estação!J474</f>
        <v>21</v>
      </c>
      <c r="K359" s="1">
        <f>Estação!K474</f>
        <v>4</v>
      </c>
      <c r="L359" s="1">
        <f>Estação!L474</f>
        <v>27.1</v>
      </c>
      <c r="M359" s="1">
        <f>Estação!M474</f>
        <v>75</v>
      </c>
      <c r="N359" s="1">
        <f>Estação!N474</f>
        <v>1008.8</v>
      </c>
      <c r="O359" s="1">
        <f>Estação!O474</f>
        <v>3</v>
      </c>
      <c r="P359" s="1">
        <f>Estação!P474</f>
        <v>3.08</v>
      </c>
      <c r="Q359" s="1">
        <f>Estação!Q474</f>
        <v>38.14</v>
      </c>
      <c r="R359" s="1">
        <f>Estação!R474</f>
        <v>0</v>
      </c>
    </row>
    <row r="360" spans="1:18">
      <c r="A360" s="22">
        <v>44180.916678240741</v>
      </c>
      <c r="B360" s="1">
        <f>Estação!C475</f>
        <v>26.3</v>
      </c>
      <c r="C360" s="1">
        <v>36</v>
      </c>
      <c r="D360" s="1">
        <f>Estação!D475</f>
        <v>21.22</v>
      </c>
      <c r="E360" s="1">
        <f>Estação!E475</f>
        <v>0.12</v>
      </c>
      <c r="F360" s="1">
        <f>Estação!F475</f>
        <v>1.1399999999999999</v>
      </c>
      <c r="G360" s="1">
        <f>Estação!G475</f>
        <v>2.0699999999999998</v>
      </c>
      <c r="H360" s="1">
        <f>Estação!H475</f>
        <v>3.21</v>
      </c>
      <c r="I360" s="1">
        <f>Estação!I475</f>
        <v>3.63</v>
      </c>
      <c r="J360" s="1">
        <f>Estação!J475</f>
        <v>19</v>
      </c>
      <c r="K360" s="1">
        <f>Estação!K475</f>
        <v>5</v>
      </c>
      <c r="L360" s="1">
        <f>Estação!L475</f>
        <v>27</v>
      </c>
      <c r="M360" s="1">
        <f>Estação!M475</f>
        <v>74.400000000000006</v>
      </c>
      <c r="N360" s="1">
        <f>Estação!N475</f>
        <v>1009.1</v>
      </c>
      <c r="O360" s="1">
        <f>Estação!O475</f>
        <v>3</v>
      </c>
      <c r="P360" s="1">
        <f>Estação!P475</f>
        <v>3.02</v>
      </c>
      <c r="Q360" s="1">
        <f>Estação!Q475</f>
        <v>44.71</v>
      </c>
      <c r="R360" s="1">
        <f>Estação!R475</f>
        <v>0</v>
      </c>
    </row>
    <row r="361" spans="1:18">
      <c r="A361" s="22">
        <v>44180.958344907405</v>
      </c>
      <c r="B361" s="1">
        <f>Estação!C476</f>
        <v>26.3</v>
      </c>
      <c r="C361" s="1">
        <v>36</v>
      </c>
      <c r="D361" s="1">
        <f>Estação!D476</f>
        <v>21.71</v>
      </c>
      <c r="E361" s="1">
        <f>Estação!E476</f>
        <v>0.12</v>
      </c>
      <c r="F361" s="1">
        <f>Estação!F476</f>
        <v>1.04</v>
      </c>
      <c r="G361" s="1">
        <f>Estação!G476</f>
        <v>1.37</v>
      </c>
      <c r="H361" s="1">
        <f>Estação!H476</f>
        <v>2.41</v>
      </c>
      <c r="I361" s="1">
        <f>Estação!I476</f>
        <v>3.35</v>
      </c>
      <c r="J361" s="1">
        <f>Estação!J476</f>
        <v>22</v>
      </c>
      <c r="K361" s="1">
        <f>Estação!K476</f>
        <v>3</v>
      </c>
      <c r="L361" s="1">
        <f>Estação!L476</f>
        <v>27.1</v>
      </c>
      <c r="M361" s="1">
        <f>Estação!M476</f>
        <v>74.099999999999994</v>
      </c>
      <c r="N361" s="1">
        <f>Estação!N476</f>
        <v>1009.2</v>
      </c>
      <c r="O361" s="1">
        <f>Estação!O476</f>
        <v>3</v>
      </c>
      <c r="P361" s="1">
        <f>Estação!P476</f>
        <v>2.96</v>
      </c>
      <c r="Q361" s="1">
        <f>Estação!Q476</f>
        <v>42.14</v>
      </c>
      <c r="R361" s="1">
        <f>Estação!R476</f>
        <v>0</v>
      </c>
    </row>
    <row r="362" spans="1:18">
      <c r="A362" s="22">
        <v>44181.000011574077</v>
      </c>
      <c r="B362" s="1">
        <f>Estação!C485</f>
        <v>26.3</v>
      </c>
      <c r="C362" s="1">
        <v>36</v>
      </c>
      <c r="D362" s="1">
        <f>Estação!D485</f>
        <v>22.23</v>
      </c>
      <c r="E362" s="1">
        <f>Estação!E485</f>
        <v>0.1</v>
      </c>
      <c r="F362" s="1">
        <f>Estação!F485</f>
        <v>1.02</v>
      </c>
      <c r="G362" s="1">
        <f>Estação!G485</f>
        <v>1.1399999999999999</v>
      </c>
      <c r="H362" s="1">
        <f>Estação!H485</f>
        <v>2.16</v>
      </c>
      <c r="I362" s="1">
        <f>Estação!I485</f>
        <v>3</v>
      </c>
      <c r="J362" s="1">
        <f>Estação!J485</f>
        <v>19</v>
      </c>
      <c r="K362" s="1">
        <f>Estação!K485</f>
        <v>4</v>
      </c>
      <c r="L362" s="1">
        <f>Estação!L485</f>
        <v>27</v>
      </c>
      <c r="M362" s="1">
        <f>Estação!M485</f>
        <v>74.099999999999994</v>
      </c>
      <c r="N362" s="1">
        <f>Estação!N485</f>
        <v>1009.1</v>
      </c>
      <c r="O362" s="1">
        <f>Estação!O485</f>
        <v>3</v>
      </c>
      <c r="P362" s="1">
        <f>Estação!P485</f>
        <v>2.76</v>
      </c>
      <c r="Q362" s="1">
        <f>Estação!Q485</f>
        <v>47.79</v>
      </c>
      <c r="R362" s="1">
        <f>Estação!R485</f>
        <v>0</v>
      </c>
    </row>
    <row r="363" spans="1:18">
      <c r="A363" s="22">
        <v>44181.041678240741</v>
      </c>
      <c r="B363" s="1">
        <f>Estação!C486</f>
        <v>26.3</v>
      </c>
      <c r="C363" s="1">
        <v>36</v>
      </c>
      <c r="D363" s="1">
        <f>Estação!D486</f>
        <v>22.57</v>
      </c>
      <c r="E363" s="1">
        <f>Estação!E486</f>
        <v>0.08</v>
      </c>
      <c r="F363" s="1">
        <f>Estação!F486</f>
        <v>1.08</v>
      </c>
      <c r="G363" s="1">
        <f>Estação!G486</f>
        <v>1.17</v>
      </c>
      <c r="H363" s="1">
        <f>Estação!H486</f>
        <v>2.25</v>
      </c>
      <c r="I363" s="1">
        <f>Estação!I486</f>
        <v>3.13</v>
      </c>
      <c r="J363" s="1">
        <f>Estação!J486</f>
        <v>25</v>
      </c>
      <c r="K363" s="1">
        <f>Estação!K486</f>
        <v>2</v>
      </c>
      <c r="L363" s="1">
        <f>Estação!L486</f>
        <v>26.9</v>
      </c>
      <c r="M363" s="1">
        <f>Estação!M486</f>
        <v>74.400000000000006</v>
      </c>
      <c r="N363" s="1">
        <f>Estação!N486</f>
        <v>1008.6</v>
      </c>
      <c r="O363" s="1">
        <f>Estação!O486</f>
        <v>3</v>
      </c>
      <c r="P363" s="1">
        <f>Estação!P486</f>
        <v>2.84</v>
      </c>
      <c r="Q363" s="1">
        <f>Estação!Q486</f>
        <v>49.69</v>
      </c>
      <c r="R363" s="1">
        <f>Estação!R486</f>
        <v>0</v>
      </c>
    </row>
    <row r="364" spans="1:18">
      <c r="A364" s="22">
        <v>44181.083344907405</v>
      </c>
      <c r="B364" s="1">
        <f>Estação!C487</f>
        <v>26.3</v>
      </c>
      <c r="C364" s="1">
        <v>36</v>
      </c>
      <c r="D364" s="1">
        <f>Estação!D487</f>
        <v>22.86</v>
      </c>
      <c r="E364" s="1">
        <f>Estação!E487</f>
        <v>0.08</v>
      </c>
      <c r="F364" s="1">
        <f>Estação!F487</f>
        <v>1.1299999999999999</v>
      </c>
      <c r="G364" s="1">
        <f>Estação!G487</f>
        <v>0.73</v>
      </c>
      <c r="H364" s="1">
        <f>Estação!H487</f>
        <v>1.86</v>
      </c>
      <c r="I364" s="1">
        <f>Estação!I487</f>
        <v>3.71</v>
      </c>
      <c r="J364" s="1">
        <f>Estação!J487</f>
        <v>14</v>
      </c>
      <c r="K364" s="1">
        <f>Estação!K487</f>
        <v>3</v>
      </c>
      <c r="L364" s="1">
        <f>Estação!L487</f>
        <v>26.8</v>
      </c>
      <c r="M364" s="1">
        <f>Estação!M487</f>
        <v>74.5</v>
      </c>
      <c r="N364" s="1">
        <f>Estação!N487</f>
        <v>1008.2</v>
      </c>
      <c r="O364" s="1">
        <f>Estação!O487</f>
        <v>2</v>
      </c>
      <c r="P364" s="1">
        <f>Estação!P487</f>
        <v>2.71</v>
      </c>
      <c r="Q364" s="1">
        <f>Estação!Q487</f>
        <v>48.04</v>
      </c>
      <c r="R364" s="1">
        <f>Estação!R487</f>
        <v>0</v>
      </c>
    </row>
    <row r="365" spans="1:18">
      <c r="A365" s="22">
        <v>44181.125011574077</v>
      </c>
      <c r="B365" s="1">
        <f>Estação!C488</f>
        <v>26.4</v>
      </c>
      <c r="C365" s="1">
        <v>36</v>
      </c>
      <c r="D365" s="1">
        <f>Estação!D488</f>
        <v>22.88</v>
      </c>
      <c r="E365" s="1">
        <f>Estação!E488</f>
        <v>7.0000000000000007E-2</v>
      </c>
      <c r="F365" s="1">
        <f>Estação!F488</f>
        <v>1.1599999999999999</v>
      </c>
      <c r="G365" s="1">
        <f>Estação!G488</f>
        <v>0.61</v>
      </c>
      <c r="H365" s="1">
        <f>Estação!H488</f>
        <v>1.77</v>
      </c>
      <c r="I365" s="1">
        <f>Estação!I488</f>
        <v>3.48</v>
      </c>
      <c r="J365" s="1">
        <f>Estação!J488</f>
        <v>22</v>
      </c>
      <c r="K365" s="1">
        <f>Estação!K488</f>
        <v>6</v>
      </c>
      <c r="L365" s="1">
        <f>Estação!L488</f>
        <v>26.7</v>
      </c>
      <c r="M365" s="1">
        <f>Estação!M488</f>
        <v>75</v>
      </c>
      <c r="N365" s="1">
        <f>Estação!N488</f>
        <v>1008.2</v>
      </c>
      <c r="O365" s="1">
        <f>Estação!O488</f>
        <v>3</v>
      </c>
      <c r="P365" s="1">
        <f>Estação!P488</f>
        <v>2.5</v>
      </c>
      <c r="Q365" s="1">
        <f>Estação!Q488</f>
        <v>48.76</v>
      </c>
      <c r="R365" s="1">
        <f>Estação!R488</f>
        <v>0</v>
      </c>
    </row>
    <row r="366" spans="1:18">
      <c r="A366" s="22">
        <v>44181.166678240741</v>
      </c>
      <c r="B366" s="1">
        <f>Estação!C489</f>
        <v>26.5</v>
      </c>
      <c r="C366" s="1">
        <v>36</v>
      </c>
      <c r="D366" s="1">
        <f>Estação!D489</f>
        <v>21.94</v>
      </c>
      <c r="E366" s="1">
        <f>Estação!E489</f>
        <v>0.08</v>
      </c>
      <c r="F366" s="1">
        <f>Estação!F489</f>
        <v>1.1599999999999999</v>
      </c>
      <c r="G366" s="1">
        <f>Estação!G489</f>
        <v>0.68</v>
      </c>
      <c r="H366" s="1">
        <f>Estação!H489</f>
        <v>1.84</v>
      </c>
      <c r="I366" s="1">
        <f>Estação!I489</f>
        <v>3.8</v>
      </c>
      <c r="J366" s="1">
        <f>Estação!J489</f>
        <v>21</v>
      </c>
      <c r="K366" s="1">
        <f>Estação!K489</f>
        <v>9</v>
      </c>
      <c r="L366" s="1">
        <f>Estação!L489</f>
        <v>26.1</v>
      </c>
      <c r="M366" s="1">
        <f>Estação!M489</f>
        <v>79.5</v>
      </c>
      <c r="N366" s="1">
        <f>Estação!N489</f>
        <v>1008.5</v>
      </c>
      <c r="O366" s="1">
        <f>Estação!O489</f>
        <v>4</v>
      </c>
      <c r="P366" s="1">
        <f>Estação!P489</f>
        <v>2.42</v>
      </c>
      <c r="Q366" s="1">
        <f>Estação!Q489</f>
        <v>54.31</v>
      </c>
      <c r="R366" s="1">
        <f>Estação!R489</f>
        <v>0.2</v>
      </c>
    </row>
    <row r="367" spans="1:18">
      <c r="A367" s="22">
        <v>44181.208344907405</v>
      </c>
      <c r="B367" s="1">
        <f>Estação!C490</f>
        <v>26.5</v>
      </c>
      <c r="C367" s="1">
        <v>36</v>
      </c>
      <c r="D367" s="1">
        <f>Estação!D490</f>
        <v>20.66</v>
      </c>
      <c r="E367" s="1">
        <f>Estação!E490</f>
        <v>0.08</v>
      </c>
      <c r="F367" s="1">
        <f>Estação!F490</f>
        <v>1.07</v>
      </c>
      <c r="G367" s="1">
        <f>Estação!G490</f>
        <v>0.85</v>
      </c>
      <c r="H367" s="1">
        <f>Estação!H490</f>
        <v>1.92</v>
      </c>
      <c r="I367" s="1">
        <f>Estação!I490</f>
        <v>5.0999999999999996</v>
      </c>
      <c r="J367" s="1">
        <f>Estação!J490</f>
        <v>18</v>
      </c>
      <c r="K367" s="1">
        <f>Estação!K490</f>
        <v>5</v>
      </c>
      <c r="L367" s="1">
        <f>Estação!L490</f>
        <v>26.1</v>
      </c>
      <c r="M367" s="1">
        <f>Estação!M490</f>
        <v>79.599999999999994</v>
      </c>
      <c r="N367" s="1">
        <f>Estação!N490</f>
        <v>1008.8</v>
      </c>
      <c r="O367" s="1">
        <f>Estação!O490</f>
        <v>5</v>
      </c>
      <c r="P367" s="1">
        <f>Estação!P490</f>
        <v>2.23</v>
      </c>
      <c r="Q367" s="1">
        <f>Estação!Q490</f>
        <v>67.7</v>
      </c>
      <c r="R367" s="1">
        <f>Estação!R490</f>
        <v>0</v>
      </c>
    </row>
    <row r="368" spans="1:18">
      <c r="A368" s="22">
        <v>44181.250011574077</v>
      </c>
      <c r="B368" s="1">
        <f>Estação!C491</f>
        <v>26.4</v>
      </c>
      <c r="C368" s="1">
        <v>36</v>
      </c>
      <c r="D368" s="1">
        <f>Estação!D491</f>
        <v>19.09</v>
      </c>
      <c r="E368" s="1">
        <f>Estação!E491</f>
        <v>0.1</v>
      </c>
      <c r="F368" s="1">
        <f>Estação!F491</f>
        <v>1.18</v>
      </c>
      <c r="G368" s="1">
        <f>Estação!G491</f>
        <v>2.35</v>
      </c>
      <c r="H368" s="1">
        <f>Estação!H491</f>
        <v>3.53</v>
      </c>
      <c r="I368" s="1">
        <f>Estação!I491</f>
        <v>4.3499999999999996</v>
      </c>
      <c r="J368" s="1">
        <f>Estação!J491</f>
        <v>20</v>
      </c>
      <c r="K368" s="1">
        <f>Estação!K491</f>
        <v>3</v>
      </c>
      <c r="L368" s="1">
        <f>Estação!L491</f>
        <v>26.3</v>
      </c>
      <c r="M368" s="1">
        <f>Estação!M491</f>
        <v>78.099999999999994</v>
      </c>
      <c r="N368" s="1">
        <f>Estação!N491</f>
        <v>1009.4</v>
      </c>
      <c r="O368" s="1">
        <f>Estação!O491</f>
        <v>21</v>
      </c>
      <c r="P368" s="1">
        <f>Estação!P491</f>
        <v>1.87</v>
      </c>
      <c r="Q368" s="1">
        <f>Estação!Q491</f>
        <v>69.39</v>
      </c>
      <c r="R368" s="1">
        <f>Estação!R491</f>
        <v>0</v>
      </c>
    </row>
    <row r="369" spans="1:18">
      <c r="A369" s="22">
        <v>44181.291678240741</v>
      </c>
      <c r="B369" s="1">
        <f>Estação!C492</f>
        <v>26.4</v>
      </c>
      <c r="C369" s="1">
        <v>36</v>
      </c>
      <c r="D369" s="1">
        <f>Estação!D492</f>
        <v>16.66</v>
      </c>
      <c r="E369" s="1">
        <f>Estação!E492</f>
        <v>0.17</v>
      </c>
      <c r="F369" s="1">
        <f>Estação!F492</f>
        <v>2.06</v>
      </c>
      <c r="G369" s="1">
        <f>Estação!G492</f>
        <v>4.71</v>
      </c>
      <c r="H369" s="1">
        <f>Estação!H492</f>
        <v>6.77</v>
      </c>
      <c r="I369" s="1">
        <f>Estação!I492</f>
        <v>3.92</v>
      </c>
      <c r="J369" s="1">
        <f>Estação!J492</f>
        <v>22</v>
      </c>
      <c r="K369" s="1">
        <f>Estação!K492</f>
        <v>6</v>
      </c>
      <c r="L369" s="1">
        <f>Estação!L492</f>
        <v>26.9</v>
      </c>
      <c r="M369" s="1">
        <f>Estação!M492</f>
        <v>76.5</v>
      </c>
      <c r="N369" s="1">
        <f>Estação!N492</f>
        <v>1010.1</v>
      </c>
      <c r="O369" s="1">
        <f>Estação!O492</f>
        <v>86</v>
      </c>
      <c r="P369" s="1">
        <f>Estação!P492</f>
        <v>1.83</v>
      </c>
      <c r="Q369" s="1">
        <f>Estação!Q492</f>
        <v>72.52</v>
      </c>
      <c r="R369" s="1">
        <f>Estação!R492</f>
        <v>0</v>
      </c>
    </row>
    <row r="370" spans="1:18">
      <c r="A370" s="22">
        <v>44181.333344907405</v>
      </c>
      <c r="B370" s="1">
        <f>Estação!C493</f>
        <v>26.3</v>
      </c>
      <c r="C370" s="1">
        <v>36</v>
      </c>
      <c r="D370" s="1">
        <f>Estação!D493</f>
        <v>19.27</v>
      </c>
      <c r="E370" s="1">
        <f>Estação!E493</f>
        <v>0.17</v>
      </c>
      <c r="F370" s="1">
        <f>Estação!F493</f>
        <v>2.38</v>
      </c>
      <c r="G370" s="1">
        <f>Estação!G493</f>
        <v>4.1500000000000004</v>
      </c>
      <c r="H370" s="1">
        <f>Estação!H493</f>
        <v>6.52</v>
      </c>
      <c r="I370" s="1">
        <f>Estação!I493</f>
        <v>3.55</v>
      </c>
      <c r="J370" s="1">
        <f>Estação!J493</f>
        <v>20</v>
      </c>
      <c r="K370" s="1">
        <f>Estação!K493</f>
        <v>6</v>
      </c>
      <c r="L370" s="1">
        <f>Estação!L493</f>
        <v>27.7</v>
      </c>
      <c r="M370" s="1">
        <f>Estação!M493</f>
        <v>71.900000000000006</v>
      </c>
      <c r="N370" s="1">
        <f>Estação!N493</f>
        <v>1010.6</v>
      </c>
      <c r="O370" s="1">
        <f>Estação!O493</f>
        <v>213</v>
      </c>
      <c r="P370" s="1">
        <f>Estação!P493</f>
        <v>3.09</v>
      </c>
      <c r="Q370" s="1">
        <f>Estação!Q493</f>
        <v>67.36</v>
      </c>
      <c r="R370" s="1">
        <f>Estação!R493</f>
        <v>0</v>
      </c>
    </row>
    <row r="371" spans="1:18">
      <c r="A371" s="22">
        <v>44181.375011574077</v>
      </c>
      <c r="B371" s="1">
        <f>Estação!C494</f>
        <v>26.2</v>
      </c>
      <c r="C371" s="1">
        <v>36</v>
      </c>
      <c r="D371" s="1">
        <f>Estação!D494</f>
        <v>18.47</v>
      </c>
      <c r="E371" s="1">
        <f>Estação!E494</f>
        <v>0.17</v>
      </c>
      <c r="F371" s="1">
        <f>Estação!F494</f>
        <v>2.95</v>
      </c>
      <c r="G371" s="1">
        <f>Estação!G494</f>
        <v>4.1100000000000003</v>
      </c>
      <c r="H371" s="1">
        <f>Estação!H494</f>
        <v>7.05</v>
      </c>
      <c r="I371" s="1">
        <f>Estação!I494</f>
        <v>3.73</v>
      </c>
      <c r="J371" s="1">
        <f>Estação!J494</f>
        <v>22</v>
      </c>
      <c r="K371" s="1">
        <f>Estação!K494</f>
        <v>5</v>
      </c>
      <c r="L371" s="1">
        <f>Estação!L494</f>
        <v>27.2</v>
      </c>
      <c r="M371" s="1">
        <f>Estação!M494</f>
        <v>76.099999999999994</v>
      </c>
      <c r="N371" s="1">
        <f>Estação!N494</f>
        <v>1011.2</v>
      </c>
      <c r="O371" s="1">
        <f>Estação!O494</f>
        <v>350</v>
      </c>
      <c r="P371" s="1">
        <f>Estação!P494</f>
        <v>3.65</v>
      </c>
      <c r="Q371" s="1">
        <f>Estação!Q494</f>
        <v>93.9</v>
      </c>
      <c r="R371" s="1">
        <f>Estação!R494</f>
        <v>4</v>
      </c>
    </row>
    <row r="372" spans="1:18">
      <c r="A372" s="22">
        <v>44181.416678240741</v>
      </c>
      <c r="B372" s="1">
        <f>Estação!C495</f>
        <v>26.3</v>
      </c>
      <c r="C372" s="1">
        <v>36</v>
      </c>
      <c r="D372" s="1">
        <f>Estação!D495</f>
        <v>22.01</v>
      </c>
      <c r="E372" s="1">
        <f>Estação!E495</f>
        <v>0.15</v>
      </c>
      <c r="F372" s="1">
        <f>Estação!F495</f>
        <v>3.39</v>
      </c>
      <c r="G372" s="1">
        <f>Estação!G495</f>
        <v>4.46</v>
      </c>
      <c r="H372" s="1">
        <f>Estação!H495</f>
        <v>7.85</v>
      </c>
      <c r="I372" s="1">
        <f>Estação!I495</f>
        <v>3.67</v>
      </c>
      <c r="J372" s="1">
        <f>Estação!J495</f>
        <v>10</v>
      </c>
      <c r="K372" s="1">
        <f>Estação!K495</f>
        <v>8</v>
      </c>
      <c r="L372" s="1">
        <f>Estação!L495</f>
        <v>26.8</v>
      </c>
      <c r="M372" s="1">
        <f>Estação!M495</f>
        <v>73.099999999999994</v>
      </c>
      <c r="N372" s="1">
        <f>Estação!N495</f>
        <v>1011.4</v>
      </c>
      <c r="O372" s="1">
        <f>Estação!O495</f>
        <v>396</v>
      </c>
      <c r="P372" s="1">
        <f>Estação!P495</f>
        <v>2.84</v>
      </c>
      <c r="Q372" s="1">
        <f>Estação!Q495</f>
        <v>72.180000000000007</v>
      </c>
      <c r="R372" s="1">
        <f>Estação!R495</f>
        <v>0</v>
      </c>
    </row>
    <row r="373" spans="1:18">
      <c r="A373" s="22">
        <v>44181.458344907405</v>
      </c>
      <c r="B373" s="1">
        <f>Estação!C496</f>
        <v>26.3</v>
      </c>
      <c r="C373" s="1">
        <v>36</v>
      </c>
      <c r="D373" s="1">
        <f>Estação!D496</f>
        <v>22.22</v>
      </c>
      <c r="E373" s="1">
        <f>Estação!E496</f>
        <v>0.12</v>
      </c>
      <c r="F373" s="1">
        <f>Estação!F496</f>
        <v>2.74</v>
      </c>
      <c r="G373" s="1">
        <f>Estação!G496</f>
        <v>2.99</v>
      </c>
      <c r="H373" s="1">
        <f>Estação!H496</f>
        <v>5.74</v>
      </c>
      <c r="I373" s="1">
        <f>Estação!I496</f>
        <v>3.85</v>
      </c>
      <c r="J373" s="1">
        <f>Estação!J496</f>
        <v>15</v>
      </c>
      <c r="K373" s="1">
        <f>Estação!K496</f>
        <v>5</v>
      </c>
      <c r="L373" s="1">
        <f>Estação!L496</f>
        <v>28.6</v>
      </c>
      <c r="M373" s="1">
        <f>Estação!M496</f>
        <v>68.8</v>
      </c>
      <c r="N373" s="1">
        <f>Estação!N496</f>
        <v>1011.1</v>
      </c>
      <c r="O373" s="1">
        <f>Estação!O496</f>
        <v>634</v>
      </c>
      <c r="P373" s="1">
        <f>Estação!P496</f>
        <v>3.37</v>
      </c>
      <c r="Q373" s="1">
        <f>Estação!Q496</f>
        <v>63.67</v>
      </c>
      <c r="R373" s="1">
        <f>Estação!R496</f>
        <v>0.2</v>
      </c>
    </row>
    <row r="374" spans="1:18">
      <c r="A374" s="22">
        <v>44181.500011574077</v>
      </c>
      <c r="B374" s="1">
        <f>Estação!C497</f>
        <v>26.3</v>
      </c>
      <c r="C374" s="1">
        <v>36</v>
      </c>
      <c r="D374" s="1">
        <f>Estação!D497</f>
        <v>22.83</v>
      </c>
      <c r="E374" s="1">
        <f>Estação!E497</f>
        <v>0.11</v>
      </c>
      <c r="F374" s="1">
        <f>Estação!F497</f>
        <v>2.2799999999999998</v>
      </c>
      <c r="G374" s="1">
        <f>Estação!G497</f>
        <v>2.0499999999999998</v>
      </c>
      <c r="H374" s="1">
        <f>Estação!H497</f>
        <v>4.34</v>
      </c>
      <c r="I374" s="1">
        <f>Estação!I497</f>
        <v>3.88</v>
      </c>
      <c r="J374" s="1">
        <f>Estação!J497</f>
        <v>20</v>
      </c>
      <c r="K374" s="1">
        <f>Estação!K497</f>
        <v>3</v>
      </c>
      <c r="L374" s="1">
        <f>Estação!L497</f>
        <v>29.7</v>
      </c>
      <c r="M374" s="1">
        <f>Estação!M497</f>
        <v>62</v>
      </c>
      <c r="N374" s="1">
        <f>Estação!N497</f>
        <v>1010.6</v>
      </c>
      <c r="O374" s="1">
        <f>Estação!O497</f>
        <v>777</v>
      </c>
      <c r="P374" s="1">
        <f>Estação!P497</f>
        <v>3.86</v>
      </c>
      <c r="Q374" s="1">
        <f>Estação!Q497</f>
        <v>66.83</v>
      </c>
      <c r="R374" s="1">
        <f>Estação!R497</f>
        <v>0</v>
      </c>
    </row>
    <row r="375" spans="1:18">
      <c r="A375" s="22">
        <v>44181.541678240741</v>
      </c>
      <c r="B375" s="1">
        <f>Estação!C498</f>
        <v>26</v>
      </c>
      <c r="C375" s="1">
        <v>36</v>
      </c>
      <c r="D375" s="1">
        <f>Estação!D498</f>
        <v>21.78</v>
      </c>
      <c r="E375" s="1">
        <f>Estação!E498</f>
        <v>0.12</v>
      </c>
      <c r="F375" s="1">
        <f>Estação!F498</f>
        <v>2.38</v>
      </c>
      <c r="G375" s="1">
        <f>Estação!G498</f>
        <v>1.52</v>
      </c>
      <c r="H375" s="1">
        <f>Estação!H498</f>
        <v>3.9</v>
      </c>
      <c r="I375" s="1">
        <f>Estação!I498</f>
        <v>4.1100000000000003</v>
      </c>
      <c r="J375" s="1">
        <f>Estação!J498</f>
        <v>21</v>
      </c>
      <c r="K375" s="1">
        <f>Estação!K498</f>
        <v>4</v>
      </c>
      <c r="L375" s="1">
        <f>Estação!L498</f>
        <v>29.6</v>
      </c>
      <c r="M375" s="1">
        <f>Estação!M498</f>
        <v>60.9</v>
      </c>
      <c r="N375" s="1">
        <f>Estação!N498</f>
        <v>1010</v>
      </c>
      <c r="O375" s="1">
        <f>Estação!O498</f>
        <v>614</v>
      </c>
      <c r="P375" s="1">
        <f>Estação!P498</f>
        <v>4.3899999999999997</v>
      </c>
      <c r="Q375" s="1">
        <f>Estação!Q498</f>
        <v>53.47</v>
      </c>
      <c r="R375" s="1">
        <f>Estação!R498</f>
        <v>0</v>
      </c>
    </row>
    <row r="376" spans="1:18">
      <c r="A376" s="22">
        <v>44181.583344907405</v>
      </c>
      <c r="B376" s="1">
        <f>Estação!C499</f>
        <v>26.2</v>
      </c>
      <c r="C376" s="1">
        <v>36</v>
      </c>
      <c r="D376" s="1">
        <f>Estação!D499</f>
        <v>21.09</v>
      </c>
      <c r="E376" s="1">
        <f>Estação!E499</f>
        <v>0.1</v>
      </c>
      <c r="F376" s="1">
        <f>Estação!F499</f>
        <v>2.3199999999999998</v>
      </c>
      <c r="G376" s="1">
        <f>Estação!G499</f>
        <v>1.8</v>
      </c>
      <c r="H376" s="1">
        <f>Estação!H499</f>
        <v>4.12</v>
      </c>
      <c r="I376" s="1">
        <f>Estação!I499</f>
        <v>3.91</v>
      </c>
      <c r="J376" s="1">
        <f>Estação!J499</f>
        <v>23</v>
      </c>
      <c r="K376" s="1">
        <f>Estação!K499</f>
        <v>4</v>
      </c>
      <c r="L376" s="1">
        <f>Estação!L499</f>
        <v>30</v>
      </c>
      <c r="M376" s="1">
        <f>Estação!M499</f>
        <v>60.3</v>
      </c>
      <c r="N376" s="1">
        <f>Estação!N499</f>
        <v>1009.1</v>
      </c>
      <c r="O376" s="1">
        <f>Estação!O499</f>
        <v>339</v>
      </c>
      <c r="P376" s="1">
        <f>Estação!P499</f>
        <v>4.17</v>
      </c>
      <c r="Q376" s="1">
        <f>Estação!Q499</f>
        <v>55.32</v>
      </c>
      <c r="R376" s="1">
        <f>Estação!R499</f>
        <v>0</v>
      </c>
    </row>
    <row r="377" spans="1:18">
      <c r="A377" s="22">
        <v>44181.625011574077</v>
      </c>
      <c r="B377" s="1">
        <f>Estação!C500</f>
        <v>26.5</v>
      </c>
      <c r="C377" s="1">
        <v>36</v>
      </c>
      <c r="D377" s="1">
        <f>Estação!D500</f>
        <v>20.77</v>
      </c>
      <c r="E377" s="1">
        <f>Estação!E500</f>
        <v>0.1</v>
      </c>
      <c r="F377" s="1">
        <f>Estação!F500</f>
        <v>2.1800000000000002</v>
      </c>
      <c r="G377" s="1">
        <f>Estação!G500</f>
        <v>1.92</v>
      </c>
      <c r="H377" s="1">
        <f>Estação!H500</f>
        <v>4.0999999999999996</v>
      </c>
      <c r="I377" s="1">
        <f>Estação!I500</f>
        <v>3.88</v>
      </c>
      <c r="J377" s="1">
        <f>Estação!J500</f>
        <v>21</v>
      </c>
      <c r="K377" s="1">
        <f>Estação!K500</f>
        <v>7</v>
      </c>
      <c r="L377" s="1">
        <f>Estação!L500</f>
        <v>29.5</v>
      </c>
      <c r="M377" s="1">
        <f>Estação!M500</f>
        <v>63.1</v>
      </c>
      <c r="N377" s="1">
        <f>Estação!N500</f>
        <v>1008.6</v>
      </c>
      <c r="O377" s="1">
        <f>Estação!O500</f>
        <v>268</v>
      </c>
      <c r="P377" s="1">
        <f>Estação!P500</f>
        <v>4.3</v>
      </c>
      <c r="Q377" s="1">
        <f>Estação!Q500</f>
        <v>57.9</v>
      </c>
      <c r="R377" s="1">
        <f>Estação!R500</f>
        <v>0</v>
      </c>
    </row>
    <row r="378" spans="1:18">
      <c r="A378" s="22">
        <v>44181.666678240741</v>
      </c>
      <c r="B378" s="1">
        <f>Estação!C501</f>
        <v>26.5</v>
      </c>
      <c r="C378" s="1">
        <v>36</v>
      </c>
      <c r="D378" s="1">
        <f>Estação!D501</f>
        <v>19.96</v>
      </c>
      <c r="E378" s="1">
        <f>Estação!E501</f>
        <v>0.1</v>
      </c>
      <c r="F378" s="1">
        <f>Estação!F501</f>
        <v>2.12</v>
      </c>
      <c r="G378" s="1">
        <f>Estação!G501</f>
        <v>2.12</v>
      </c>
      <c r="H378" s="1">
        <f>Estação!H501</f>
        <v>4.24</v>
      </c>
      <c r="I378" s="1">
        <f>Estação!I501</f>
        <v>3.78</v>
      </c>
      <c r="J378" s="1">
        <f>Estação!J501</f>
        <v>20</v>
      </c>
      <c r="K378" s="1">
        <f>Estação!K501</f>
        <v>9</v>
      </c>
      <c r="L378" s="1">
        <f>Estação!L501</f>
        <v>29.1</v>
      </c>
      <c r="M378" s="1">
        <f>Estação!M501</f>
        <v>64.8</v>
      </c>
      <c r="N378" s="1">
        <f>Estação!N501</f>
        <v>1008.3</v>
      </c>
      <c r="O378" s="1">
        <f>Estação!O501</f>
        <v>300</v>
      </c>
      <c r="P378" s="1">
        <f>Estação!P501</f>
        <v>3.94</v>
      </c>
      <c r="Q378" s="1">
        <f>Estação!Q501</f>
        <v>50.03</v>
      </c>
      <c r="R378" s="1">
        <f>Estação!R501</f>
        <v>0</v>
      </c>
    </row>
    <row r="379" spans="1:18">
      <c r="A379" s="22">
        <v>44181.708344907405</v>
      </c>
      <c r="B379" s="1">
        <f>Estação!C502</f>
        <v>26.3</v>
      </c>
      <c r="C379" s="1">
        <v>36</v>
      </c>
      <c r="D379" s="1">
        <f>Estação!D502</f>
        <v>21.58</v>
      </c>
      <c r="E379" s="1">
        <f>Estação!E502</f>
        <v>0.13</v>
      </c>
      <c r="F379" s="1">
        <f>Estação!F502</f>
        <v>1.95</v>
      </c>
      <c r="G379" s="1">
        <f>Estação!G502</f>
        <v>2.4900000000000002</v>
      </c>
      <c r="H379" s="1">
        <f>Estação!H502</f>
        <v>4.4400000000000004</v>
      </c>
      <c r="I379" s="1">
        <f>Estação!I502</f>
        <v>3.99</v>
      </c>
      <c r="J379" s="1">
        <f>Estação!J502</f>
        <v>21</v>
      </c>
      <c r="K379" s="1">
        <f>Estação!K502</f>
        <v>7</v>
      </c>
      <c r="L379" s="1">
        <f>Estação!L502</f>
        <v>28.5</v>
      </c>
      <c r="M379" s="1">
        <f>Estação!M502</f>
        <v>67.8</v>
      </c>
      <c r="N379" s="1">
        <f>Estação!N502</f>
        <v>1008.1</v>
      </c>
      <c r="O379" s="1">
        <f>Estação!O502</f>
        <v>131</v>
      </c>
      <c r="P379" s="1">
        <f>Estação!P502</f>
        <v>3.71</v>
      </c>
      <c r="Q379" s="1">
        <f>Estação!Q502</f>
        <v>47.09</v>
      </c>
      <c r="R379" s="1">
        <f>Estação!R502</f>
        <v>0</v>
      </c>
    </row>
    <row r="380" spans="1:18">
      <c r="A380" s="22">
        <v>44181.750011574077</v>
      </c>
      <c r="B380" s="1">
        <f>Estação!C503</f>
        <v>26</v>
      </c>
      <c r="C380" s="1">
        <v>36</v>
      </c>
      <c r="D380" s="1">
        <f>Estação!D503</f>
        <v>16.059999999999999</v>
      </c>
      <c r="E380" s="1">
        <f>Estação!E503</f>
        <v>0.38</v>
      </c>
      <c r="F380" s="1">
        <f>Estação!F503</f>
        <v>3.18</v>
      </c>
      <c r="G380" s="1">
        <f>Estação!G503</f>
        <v>6.09</v>
      </c>
      <c r="H380" s="1">
        <f>Estação!H503</f>
        <v>9.27</v>
      </c>
      <c r="I380" s="1">
        <f>Estação!I503</f>
        <v>3.88</v>
      </c>
      <c r="J380" s="1">
        <f>Estação!J503</f>
        <v>23</v>
      </c>
      <c r="K380" s="1">
        <f>Estação!K503</f>
        <v>6</v>
      </c>
      <c r="L380" s="1">
        <f>Estação!L503</f>
        <v>27.8</v>
      </c>
      <c r="M380" s="1">
        <f>Estação!M503</f>
        <v>71</v>
      </c>
      <c r="N380" s="1">
        <f>Estação!N503</f>
        <v>1008.4</v>
      </c>
      <c r="O380" s="1">
        <f>Estação!O503</f>
        <v>20</v>
      </c>
      <c r="P380" s="1">
        <f>Estação!P503</f>
        <v>2.63</v>
      </c>
      <c r="Q380" s="1">
        <f>Estação!Q503</f>
        <v>55.06</v>
      </c>
      <c r="R380" s="1">
        <f>Estação!R503</f>
        <v>0</v>
      </c>
    </row>
    <row r="381" spans="1:18">
      <c r="A381" s="22">
        <v>44181.791678240741</v>
      </c>
      <c r="B381" s="1">
        <f>Estação!C504</f>
        <v>26.2</v>
      </c>
      <c r="C381" s="1">
        <v>36</v>
      </c>
      <c r="D381" s="1">
        <f>Estação!D504</f>
        <v>16.190000000000001</v>
      </c>
      <c r="E381" s="1">
        <f>Estação!E504</f>
        <v>0.24</v>
      </c>
      <c r="F381" s="1">
        <f>Estação!F504</f>
        <v>2.38</v>
      </c>
      <c r="G381" s="1">
        <f>Estação!G504</f>
        <v>4.5</v>
      </c>
      <c r="H381" s="1">
        <f>Estação!H504</f>
        <v>6.88</v>
      </c>
      <c r="I381" s="1">
        <f>Estação!I504</f>
        <v>3.8</v>
      </c>
      <c r="J381" s="1">
        <f>Estação!J504</f>
        <v>22</v>
      </c>
      <c r="K381" s="1">
        <f>Estação!K504</f>
        <v>6</v>
      </c>
      <c r="L381" s="1">
        <f>Estação!L504</f>
        <v>27.3</v>
      </c>
      <c r="M381" s="1">
        <f>Estação!M504</f>
        <v>75.900000000000006</v>
      </c>
      <c r="N381" s="1">
        <f>Estação!N504</f>
        <v>1008.7</v>
      </c>
      <c r="O381" s="1">
        <f>Estação!O504</f>
        <v>2</v>
      </c>
      <c r="P381" s="1">
        <f>Estação!P504</f>
        <v>2.46</v>
      </c>
      <c r="Q381" s="1">
        <f>Estação!Q504</f>
        <v>42.37</v>
      </c>
      <c r="R381" s="1">
        <f>Estação!R504</f>
        <v>0</v>
      </c>
    </row>
    <row r="382" spans="1:18">
      <c r="A382" s="22">
        <v>44181.833344907405</v>
      </c>
      <c r="B382" s="1">
        <f>Estação!C505</f>
        <v>26.3</v>
      </c>
      <c r="C382" s="1">
        <v>36</v>
      </c>
      <c r="D382" s="1">
        <f>Estação!D505</f>
        <v>15.28</v>
      </c>
      <c r="E382" s="1">
        <f>Estação!E505</f>
        <v>0.23</v>
      </c>
      <c r="F382" s="1">
        <f>Estação!F505</f>
        <v>1.34</v>
      </c>
      <c r="G382" s="1">
        <f>Estação!G505</f>
        <v>3.63</v>
      </c>
      <c r="H382" s="1">
        <f>Estação!H505</f>
        <v>4.97</v>
      </c>
      <c r="I382" s="1">
        <f>Estação!I505</f>
        <v>3.78</v>
      </c>
      <c r="J382" s="1">
        <f>Estação!J505</f>
        <v>27</v>
      </c>
      <c r="K382" s="1">
        <f>Estação!K505</f>
        <v>8</v>
      </c>
      <c r="L382" s="1">
        <f>Estação!L505</f>
        <v>27.1</v>
      </c>
      <c r="M382" s="1">
        <f>Estação!M505</f>
        <v>78</v>
      </c>
      <c r="N382" s="1">
        <f>Estação!N505</f>
        <v>1009.4</v>
      </c>
      <c r="O382" s="1">
        <f>Estação!O505</f>
        <v>3</v>
      </c>
      <c r="P382" s="1">
        <f>Estação!P505</f>
        <v>2.54</v>
      </c>
      <c r="Q382" s="1">
        <f>Estação!Q505</f>
        <v>44.77</v>
      </c>
      <c r="R382" s="1">
        <f>Estação!R505</f>
        <v>0</v>
      </c>
    </row>
    <row r="383" spans="1:18">
      <c r="A383" s="22">
        <v>44181.875011574077</v>
      </c>
      <c r="B383" s="1">
        <f>Estação!C506</f>
        <v>26.4</v>
      </c>
      <c r="C383" s="1">
        <v>36</v>
      </c>
      <c r="D383" s="1">
        <f>Estação!D506</f>
        <v>18.600000000000001</v>
      </c>
      <c r="E383" s="1">
        <f>Estação!E506</f>
        <v>0.21</v>
      </c>
      <c r="F383" s="1">
        <f>Estação!F506</f>
        <v>1.33</v>
      </c>
      <c r="G383" s="1">
        <f>Estação!G506</f>
        <v>2.44</v>
      </c>
      <c r="H383" s="1">
        <f>Estação!H506</f>
        <v>3.77</v>
      </c>
      <c r="I383" s="1">
        <f>Estação!I506</f>
        <v>3.85</v>
      </c>
      <c r="J383" s="1">
        <f>Estação!J506</f>
        <v>23</v>
      </c>
      <c r="K383" s="1">
        <f>Estação!K506</f>
        <v>9</v>
      </c>
      <c r="L383" s="1">
        <f>Estação!L506</f>
        <v>27.1</v>
      </c>
      <c r="M383" s="1">
        <f>Estação!M506</f>
        <v>77.3</v>
      </c>
      <c r="N383" s="1">
        <f>Estação!N506</f>
        <v>1010.1</v>
      </c>
      <c r="O383" s="1">
        <f>Estação!O506</f>
        <v>3</v>
      </c>
      <c r="P383" s="1">
        <f>Estação!P506</f>
        <v>2.94</v>
      </c>
      <c r="Q383" s="1">
        <f>Estação!Q506</f>
        <v>43.45</v>
      </c>
      <c r="R383" s="1">
        <f>Estação!R506</f>
        <v>0</v>
      </c>
    </row>
    <row r="384" spans="1:18">
      <c r="A384" s="22">
        <v>44181.916678240741</v>
      </c>
      <c r="B384" s="1">
        <f>Estação!C507</f>
        <v>26.4</v>
      </c>
      <c r="C384" s="1">
        <v>36</v>
      </c>
      <c r="D384" s="1">
        <f>Estação!D507</f>
        <v>18.62</v>
      </c>
      <c r="E384" s="1">
        <f>Estação!E507</f>
        <v>0.21</v>
      </c>
      <c r="F384" s="1">
        <f>Estação!F507</f>
        <v>1.02</v>
      </c>
      <c r="G384" s="1">
        <f>Estação!G507</f>
        <v>2.0099999999999998</v>
      </c>
      <c r="H384" s="1">
        <f>Estação!H507</f>
        <v>3.03</v>
      </c>
      <c r="I384" s="1">
        <f>Estação!I507</f>
        <v>3.62</v>
      </c>
      <c r="J384" s="1">
        <f>Estação!J507</f>
        <v>22</v>
      </c>
      <c r="K384" s="1">
        <f>Estação!K507</f>
        <v>9</v>
      </c>
      <c r="L384" s="1">
        <f>Estação!L507</f>
        <v>27.1</v>
      </c>
      <c r="M384" s="1">
        <f>Estação!M507</f>
        <v>77.099999999999994</v>
      </c>
      <c r="N384" s="1">
        <f>Estação!N507</f>
        <v>1010.5</v>
      </c>
      <c r="O384" s="1">
        <f>Estação!O507</f>
        <v>3</v>
      </c>
      <c r="P384" s="1">
        <f>Estação!P507</f>
        <v>2.87</v>
      </c>
      <c r="Q384" s="1">
        <f>Estação!Q507</f>
        <v>42.96</v>
      </c>
      <c r="R384" s="1">
        <f>Estação!R507</f>
        <v>0</v>
      </c>
    </row>
    <row r="385" spans="1:18">
      <c r="A385" s="22">
        <v>44181.958344907405</v>
      </c>
      <c r="B385" s="1">
        <f>Estação!C508</f>
        <v>26.4</v>
      </c>
      <c r="C385" s="1">
        <v>36</v>
      </c>
      <c r="D385" s="1">
        <f>Estação!D508</f>
        <v>18.489999999999998</v>
      </c>
      <c r="E385" s="1">
        <f>Estação!E508</f>
        <v>0.18</v>
      </c>
      <c r="F385" s="1">
        <f>Estação!F508</f>
        <v>1.1499999999999999</v>
      </c>
      <c r="G385" s="1">
        <f>Estação!G508</f>
        <v>1.33</v>
      </c>
      <c r="H385" s="1">
        <f>Estação!H508</f>
        <v>2.48</v>
      </c>
      <c r="I385" s="1">
        <f>Estação!I508</f>
        <v>3.51</v>
      </c>
      <c r="J385" s="1">
        <f>Estação!J508</f>
        <v>23</v>
      </c>
      <c r="K385" s="1">
        <f>Estação!K508</f>
        <v>10</v>
      </c>
      <c r="L385" s="1">
        <f>Estação!L508</f>
        <v>27.2</v>
      </c>
      <c r="M385" s="1">
        <f>Estação!M508</f>
        <v>75.599999999999994</v>
      </c>
      <c r="N385" s="1">
        <f>Estação!N508</f>
        <v>1010.8</v>
      </c>
      <c r="O385" s="1">
        <f>Estação!O508</f>
        <v>3</v>
      </c>
      <c r="P385" s="1">
        <f>Estação!P508</f>
        <v>3.35</v>
      </c>
      <c r="Q385" s="1">
        <f>Estação!Q508</f>
        <v>43.03</v>
      </c>
      <c r="R385" s="1">
        <f>Estação!R508</f>
        <v>0</v>
      </c>
    </row>
    <row r="386" spans="1:18">
      <c r="A386" s="22">
        <v>44182.000011574077</v>
      </c>
      <c r="B386" s="1">
        <f>Estação!C517</f>
        <v>26.4</v>
      </c>
      <c r="C386" s="1">
        <v>36</v>
      </c>
      <c r="D386" s="1">
        <f>Estação!D517</f>
        <v>18.989999999999998</v>
      </c>
      <c r="E386" s="1">
        <f>Estação!E517</f>
        <v>0.18</v>
      </c>
      <c r="F386" s="1">
        <f>Estação!F517</f>
        <v>1.28</v>
      </c>
      <c r="G386" s="1">
        <f>Estação!G517</f>
        <v>1.19</v>
      </c>
      <c r="H386" s="1">
        <f>Estação!H517</f>
        <v>2.48</v>
      </c>
      <c r="I386" s="1">
        <f>Estação!I517</f>
        <v>3.88</v>
      </c>
      <c r="J386" s="1">
        <f>Estação!J517</f>
        <v>31</v>
      </c>
      <c r="K386" s="1">
        <f>Estação!K517</f>
        <v>9</v>
      </c>
      <c r="L386" s="1">
        <f>Estação!L517</f>
        <v>27.1</v>
      </c>
      <c r="M386" s="1">
        <f>Estação!M517</f>
        <v>75.599999999999994</v>
      </c>
      <c r="N386" s="1">
        <f>Estação!N517</f>
        <v>1010.5</v>
      </c>
      <c r="O386" s="1">
        <f>Estação!O517</f>
        <v>3</v>
      </c>
      <c r="P386" s="1">
        <f>Estação!P517</f>
        <v>3.06</v>
      </c>
      <c r="Q386" s="1">
        <f>Estação!Q517</f>
        <v>42.69</v>
      </c>
      <c r="R386" s="1">
        <f>Estação!R517</f>
        <v>0</v>
      </c>
    </row>
    <row r="387" spans="1:18">
      <c r="A387" s="22">
        <v>44182.041678240741</v>
      </c>
      <c r="B387" s="1">
        <f>Estação!C518</f>
        <v>26.3</v>
      </c>
      <c r="C387" s="1">
        <v>36</v>
      </c>
      <c r="D387" s="1">
        <f>Estação!D518</f>
        <v>18.84</v>
      </c>
      <c r="E387" s="1">
        <f>Estação!E518</f>
        <v>0.13</v>
      </c>
      <c r="F387" s="1">
        <f>Estação!F518</f>
        <v>1.01</v>
      </c>
      <c r="G387" s="1">
        <f>Estação!G518</f>
        <v>1.1499999999999999</v>
      </c>
      <c r="H387" s="1">
        <f>Estação!H518</f>
        <v>2.16</v>
      </c>
      <c r="I387" s="1">
        <f>Estação!I518</f>
        <v>3.83</v>
      </c>
      <c r="J387" s="1">
        <f>Estação!J518</f>
        <v>17</v>
      </c>
      <c r="K387" s="1">
        <f>Estação!K518</f>
        <v>7</v>
      </c>
      <c r="L387" s="1">
        <f>Estação!L518</f>
        <v>27</v>
      </c>
      <c r="M387" s="1">
        <f>Estação!M518</f>
        <v>76.8</v>
      </c>
      <c r="N387" s="1">
        <f>Estação!N518</f>
        <v>1009.9</v>
      </c>
      <c r="O387" s="1">
        <f>Estação!O518</f>
        <v>3</v>
      </c>
      <c r="P387" s="1">
        <f>Estação!P518</f>
        <v>2.9</v>
      </c>
      <c r="Q387" s="1">
        <f>Estação!Q518</f>
        <v>45.16</v>
      </c>
      <c r="R387" s="1">
        <f>Estação!R518</f>
        <v>0</v>
      </c>
    </row>
    <row r="388" spans="1:18">
      <c r="A388" s="22">
        <v>44182.083344907405</v>
      </c>
      <c r="B388" s="1">
        <f>Estação!C519</f>
        <v>26.4</v>
      </c>
      <c r="C388" s="1">
        <v>36</v>
      </c>
      <c r="D388" s="1">
        <f>Estação!D519</f>
        <v>19.47</v>
      </c>
      <c r="E388" s="1">
        <f>Estação!E519</f>
        <v>0.13</v>
      </c>
      <c r="F388" s="1">
        <f>Estação!F519</f>
        <v>1.18</v>
      </c>
      <c r="G388" s="1">
        <f>Estação!G519</f>
        <v>1.03</v>
      </c>
      <c r="H388" s="1">
        <f>Estação!H519</f>
        <v>2.21</v>
      </c>
      <c r="I388" s="1">
        <f>Estação!I519</f>
        <v>3.74</v>
      </c>
      <c r="J388" s="1">
        <f>Estação!J519</f>
        <v>24</v>
      </c>
      <c r="K388" s="1">
        <f>Estação!K519</f>
        <v>8</v>
      </c>
      <c r="L388" s="1">
        <f>Estação!L519</f>
        <v>26.8</v>
      </c>
      <c r="M388" s="1">
        <f>Estação!M519</f>
        <v>76.5</v>
      </c>
      <c r="N388" s="1">
        <f>Estação!N519</f>
        <v>1009.7</v>
      </c>
      <c r="O388" s="1">
        <f>Estação!O519</f>
        <v>3</v>
      </c>
      <c r="P388" s="1">
        <f>Estação!P519</f>
        <v>2.48</v>
      </c>
      <c r="Q388" s="1">
        <f>Estação!Q519</f>
        <v>50.65</v>
      </c>
      <c r="R388" s="1">
        <f>Estação!R519</f>
        <v>0</v>
      </c>
    </row>
    <row r="389" spans="1:18">
      <c r="A389" s="22">
        <v>44182.125011574077</v>
      </c>
      <c r="B389" s="1">
        <f>Estação!C520</f>
        <v>26.4</v>
      </c>
      <c r="C389" s="1">
        <v>36</v>
      </c>
      <c r="D389" s="1">
        <f>Estação!D520</f>
        <v>18.71</v>
      </c>
      <c r="E389" s="1">
        <f>Estação!E520</f>
        <v>0.13</v>
      </c>
      <c r="F389" s="1">
        <f>Estação!F520</f>
        <v>1.06</v>
      </c>
      <c r="G389" s="1">
        <f>Estação!G520</f>
        <v>0.96</v>
      </c>
      <c r="H389" s="1">
        <f>Estação!H520</f>
        <v>2.02</v>
      </c>
      <c r="I389" s="1">
        <f>Estação!I520</f>
        <v>3.67</v>
      </c>
      <c r="J389" s="1">
        <f>Estação!J520</f>
        <v>17</v>
      </c>
      <c r="K389" s="1">
        <f>Estação!K520</f>
        <v>7</v>
      </c>
      <c r="L389" s="1">
        <f>Estação!L520</f>
        <v>26.9</v>
      </c>
      <c r="M389" s="1">
        <f>Estação!M520</f>
        <v>77.099999999999994</v>
      </c>
      <c r="N389" s="1">
        <f>Estação!N520</f>
        <v>1009.4</v>
      </c>
      <c r="O389" s="1">
        <f>Estação!O520</f>
        <v>3</v>
      </c>
      <c r="P389" s="1">
        <f>Estação!P520</f>
        <v>2.62</v>
      </c>
      <c r="Q389" s="1">
        <f>Estação!Q520</f>
        <v>54.21</v>
      </c>
      <c r="R389" s="1">
        <f>Estação!R520</f>
        <v>0</v>
      </c>
    </row>
    <row r="390" spans="1:18">
      <c r="A390" s="22">
        <v>44182.166678240741</v>
      </c>
      <c r="B390" s="1">
        <f>Estação!C521</f>
        <v>26.4</v>
      </c>
      <c r="C390" s="1">
        <v>36</v>
      </c>
      <c r="D390" s="1">
        <f>Estação!D521</f>
        <v>19.05</v>
      </c>
      <c r="E390" s="1">
        <f>Estação!E521</f>
        <v>0.13</v>
      </c>
      <c r="F390" s="1">
        <f>Estação!F521</f>
        <v>1.06</v>
      </c>
      <c r="G390" s="1">
        <f>Estação!G521</f>
        <v>0.75</v>
      </c>
      <c r="H390" s="1">
        <f>Estação!H521</f>
        <v>1.81</v>
      </c>
      <c r="I390" s="1">
        <f>Estação!I521</f>
        <v>3.9</v>
      </c>
      <c r="J390" s="1">
        <f>Estação!J521</f>
        <v>24</v>
      </c>
      <c r="K390" s="1">
        <f>Estação!K521</f>
        <v>8</v>
      </c>
      <c r="L390" s="1">
        <f>Estação!L521</f>
        <v>26.8</v>
      </c>
      <c r="M390" s="1">
        <f>Estação!M521</f>
        <v>77.7</v>
      </c>
      <c r="N390" s="1">
        <f>Estação!N521</f>
        <v>1009.4</v>
      </c>
      <c r="O390" s="1">
        <f>Estação!O521</f>
        <v>3</v>
      </c>
      <c r="P390" s="1">
        <f>Estação!P521</f>
        <v>2.2400000000000002</v>
      </c>
      <c r="Q390" s="1">
        <f>Estação!Q521</f>
        <v>55.14</v>
      </c>
      <c r="R390" s="1">
        <f>Estação!R521</f>
        <v>0</v>
      </c>
    </row>
    <row r="391" spans="1:18">
      <c r="A391" s="22">
        <v>44182.208344907405</v>
      </c>
      <c r="B391" s="1">
        <f>Estação!C522</f>
        <v>26.4</v>
      </c>
      <c r="C391" s="1">
        <v>36</v>
      </c>
      <c r="D391" s="1">
        <f>Estação!D522</f>
        <v>19.54</v>
      </c>
      <c r="E391" s="1">
        <f>Estação!E522</f>
        <v>0.13</v>
      </c>
      <c r="F391" s="1">
        <f>Estação!F522</f>
        <v>1.06</v>
      </c>
      <c r="G391" s="1">
        <f>Estação!G522</f>
        <v>0.96</v>
      </c>
      <c r="H391" s="1">
        <f>Estação!H522</f>
        <v>2.02</v>
      </c>
      <c r="I391" s="1">
        <f>Estação!I522</f>
        <v>3.7</v>
      </c>
      <c r="J391" s="1">
        <f>Estação!J522</f>
        <v>25</v>
      </c>
      <c r="K391" s="1">
        <f>Estação!K522</f>
        <v>10</v>
      </c>
      <c r="L391" s="1">
        <f>Estação!L522</f>
        <v>26.7</v>
      </c>
      <c r="M391" s="1">
        <f>Estação!M522</f>
        <v>77.099999999999994</v>
      </c>
      <c r="N391" s="1">
        <f>Estação!N522</f>
        <v>1009.5</v>
      </c>
      <c r="O391" s="1">
        <f>Estação!O522</f>
        <v>3</v>
      </c>
      <c r="P391" s="1">
        <f>Estação!P522</f>
        <v>2.63</v>
      </c>
      <c r="Q391" s="1">
        <f>Estação!Q522</f>
        <v>49.83</v>
      </c>
      <c r="R391" s="1">
        <f>Estação!R522</f>
        <v>0</v>
      </c>
    </row>
    <row r="392" spans="1:18">
      <c r="A392" s="22">
        <v>44182.250011574077</v>
      </c>
      <c r="B392" s="1">
        <f>Estação!C523</f>
        <v>26.4</v>
      </c>
      <c r="C392" s="1">
        <v>36</v>
      </c>
      <c r="D392" s="1">
        <f>Estação!D523</f>
        <v>17.87</v>
      </c>
      <c r="E392" s="1">
        <f>Estação!E523</f>
        <v>0.14000000000000001</v>
      </c>
      <c r="F392" s="1">
        <f>Estação!F523</f>
        <v>1.1100000000000001</v>
      </c>
      <c r="G392" s="1">
        <f>Estação!G523</f>
        <v>2.29</v>
      </c>
      <c r="H392" s="1">
        <f>Estação!H523</f>
        <v>3.4</v>
      </c>
      <c r="I392" s="1">
        <f>Estação!I523</f>
        <v>3.69</v>
      </c>
      <c r="J392" s="1">
        <f>Estação!J523</f>
        <v>28</v>
      </c>
      <c r="K392" s="1">
        <f>Estação!K523</f>
        <v>8</v>
      </c>
      <c r="L392" s="1">
        <f>Estação!L523</f>
        <v>26.8</v>
      </c>
      <c r="M392" s="1">
        <f>Estação!M523</f>
        <v>77</v>
      </c>
      <c r="N392" s="1">
        <f>Estação!N523</f>
        <v>1009.9</v>
      </c>
      <c r="O392" s="1">
        <f>Estação!O523</f>
        <v>27</v>
      </c>
      <c r="P392" s="1">
        <f>Estação!P523</f>
        <v>2.44</v>
      </c>
      <c r="Q392" s="1">
        <f>Estação!Q523</f>
        <v>63.2</v>
      </c>
      <c r="R392" s="1">
        <f>Estação!R523</f>
        <v>0</v>
      </c>
    </row>
    <row r="393" spans="1:18">
      <c r="A393" s="22">
        <v>44182.291678240741</v>
      </c>
      <c r="B393" s="1">
        <f>Estação!C524</f>
        <v>26.4</v>
      </c>
      <c r="C393" s="1">
        <v>36</v>
      </c>
      <c r="D393" s="1">
        <f>Estação!D524</f>
        <v>18.46</v>
      </c>
      <c r="E393" s="1">
        <f>Estação!E524</f>
        <v>0.17</v>
      </c>
      <c r="F393" s="1">
        <f>Estação!F524</f>
        <v>1.55</v>
      </c>
      <c r="G393" s="1">
        <f>Estação!G524</f>
        <v>2.58</v>
      </c>
      <c r="H393" s="1">
        <f>Estação!H524</f>
        <v>4.13</v>
      </c>
      <c r="I393" s="1">
        <f>Estação!I524</f>
        <v>4.2699999999999996</v>
      </c>
      <c r="J393" s="1">
        <f>Estação!J524</f>
        <v>26</v>
      </c>
      <c r="K393" s="1">
        <f>Estação!K524</f>
        <v>15</v>
      </c>
      <c r="L393" s="1">
        <f>Estação!L524</f>
        <v>27.4</v>
      </c>
      <c r="M393" s="1">
        <f>Estação!M524</f>
        <v>73.599999999999994</v>
      </c>
      <c r="N393" s="1">
        <f>Estação!N524</f>
        <v>1010.5</v>
      </c>
      <c r="O393" s="1">
        <f>Estação!O524</f>
        <v>119</v>
      </c>
      <c r="P393" s="1">
        <f>Estação!P524</f>
        <v>3.25</v>
      </c>
      <c r="Q393" s="1">
        <f>Estação!Q524</f>
        <v>66.67</v>
      </c>
      <c r="R393" s="1">
        <f>Estação!R524</f>
        <v>0</v>
      </c>
    </row>
    <row r="394" spans="1:18">
      <c r="A394" s="22">
        <v>44182.333344907405</v>
      </c>
      <c r="B394" s="1">
        <f>Estação!C525</f>
        <v>26</v>
      </c>
      <c r="C394" s="1">
        <v>36</v>
      </c>
      <c r="D394" s="1">
        <f>Estação!D525</f>
        <v>18.59</v>
      </c>
      <c r="E394" s="1">
        <f>Estação!E525</f>
        <v>0.19</v>
      </c>
      <c r="F394" s="1">
        <f>Estação!F525</f>
        <v>2.4700000000000002</v>
      </c>
      <c r="G394" s="1">
        <f>Estação!G525</f>
        <v>2.67</v>
      </c>
      <c r="H394" s="1">
        <f>Estação!H525</f>
        <v>5.14</v>
      </c>
      <c r="I394" s="1">
        <f>Estação!I525</f>
        <v>4.22</v>
      </c>
      <c r="J394" s="1">
        <f>Estação!J525</f>
        <v>32</v>
      </c>
      <c r="K394" s="1">
        <f>Estação!K525</f>
        <v>10</v>
      </c>
      <c r="L394" s="1">
        <f>Estação!L525</f>
        <v>28.2</v>
      </c>
      <c r="M394" s="1">
        <f>Estação!M525</f>
        <v>70.599999999999994</v>
      </c>
      <c r="N394" s="1">
        <f>Estação!N525</f>
        <v>1011</v>
      </c>
      <c r="O394" s="1">
        <f>Estação!O525</f>
        <v>288</v>
      </c>
      <c r="P394" s="1">
        <f>Estação!P525</f>
        <v>3.86</v>
      </c>
      <c r="Q394" s="1">
        <f>Estação!Q525</f>
        <v>59.14</v>
      </c>
      <c r="R394" s="1">
        <f>Estação!R525</f>
        <v>0</v>
      </c>
    </row>
    <row r="395" spans="1:18">
      <c r="A395" s="22">
        <v>44182.375011574077</v>
      </c>
      <c r="B395" s="1">
        <f>Estação!C526</f>
        <v>26.2</v>
      </c>
      <c r="C395" s="1">
        <v>36</v>
      </c>
      <c r="D395" s="1">
        <f>Estação!D526</f>
        <v>20.83</v>
      </c>
      <c r="E395" s="1">
        <f>Estação!E526</f>
        <v>0.16</v>
      </c>
      <c r="F395" s="1">
        <f>Estação!F526</f>
        <v>2.54</v>
      </c>
      <c r="G395" s="1">
        <f>Estação!G526</f>
        <v>2.37</v>
      </c>
      <c r="H395" s="1">
        <f>Estação!H526</f>
        <v>4.91</v>
      </c>
      <c r="I395" s="1">
        <f>Estação!I526</f>
        <v>4.2699999999999996</v>
      </c>
      <c r="J395" s="1">
        <f>Estação!J526</f>
        <v>29</v>
      </c>
      <c r="K395" s="1">
        <f>Estação!K526</f>
        <v>9</v>
      </c>
      <c r="L395" s="1">
        <f>Estação!L526</f>
        <v>29</v>
      </c>
      <c r="M395" s="1">
        <f>Estação!M526</f>
        <v>66.3</v>
      </c>
      <c r="N395" s="1">
        <f>Estação!N526</f>
        <v>1011.6</v>
      </c>
      <c r="O395" s="1">
        <f>Estação!O526</f>
        <v>547</v>
      </c>
      <c r="P395" s="1">
        <f>Estação!P526</f>
        <v>4.51</v>
      </c>
      <c r="Q395" s="1">
        <f>Estação!Q526</f>
        <v>59.19</v>
      </c>
      <c r="R395" s="1">
        <f>Estação!R526</f>
        <v>0</v>
      </c>
    </row>
    <row r="396" spans="1:18">
      <c r="A396" s="22">
        <v>44182.416678240741</v>
      </c>
      <c r="B396" s="1">
        <f>Estação!C527</f>
        <v>26.1</v>
      </c>
      <c r="C396" s="1">
        <v>36</v>
      </c>
      <c r="D396" s="1">
        <f>Estação!D527</f>
        <v>20.48</v>
      </c>
      <c r="E396" s="1">
        <f>Estação!E527</f>
        <v>0.15</v>
      </c>
      <c r="F396" s="1">
        <f>Estação!F527</f>
        <v>2.46</v>
      </c>
      <c r="G396" s="1">
        <f>Estação!G527</f>
        <v>2.15</v>
      </c>
      <c r="H396" s="1">
        <f>Estação!H527</f>
        <v>4.6100000000000003</v>
      </c>
      <c r="I396" s="1">
        <f>Estação!I527</f>
        <v>4.25</v>
      </c>
      <c r="J396" s="1">
        <f>Estação!J527</f>
        <v>27</v>
      </c>
      <c r="K396" s="1">
        <f>Estação!K527</f>
        <v>6</v>
      </c>
      <c r="L396" s="1">
        <f>Estação!L527</f>
        <v>29</v>
      </c>
      <c r="M396" s="1">
        <f>Estação!M527</f>
        <v>65.900000000000006</v>
      </c>
      <c r="N396" s="1">
        <f>Estação!N527</f>
        <v>1011.6</v>
      </c>
      <c r="O396" s="1">
        <f>Estação!O527</f>
        <v>485</v>
      </c>
      <c r="P396" s="1">
        <f>Estação!P527</f>
        <v>4.7</v>
      </c>
      <c r="Q396" s="1">
        <f>Estação!Q527</f>
        <v>56.84</v>
      </c>
      <c r="R396" s="1">
        <f>Estação!R527</f>
        <v>0</v>
      </c>
    </row>
    <row r="397" spans="1:18">
      <c r="A397" s="22">
        <v>44182.458344907405</v>
      </c>
      <c r="B397" s="115"/>
      <c r="C397" s="1">
        <v>36</v>
      </c>
      <c r="D397" s="1">
        <f>Estação!D528</f>
        <v>21.316528000000002</v>
      </c>
      <c r="E397" s="1">
        <f>Estação!E528</f>
        <v>0.13850899999999999</v>
      </c>
      <c r="F397" s="1">
        <f>Estação!F528</f>
        <v>2.3815930000000001</v>
      </c>
      <c r="G397" s="1">
        <f>Estação!G528</f>
        <v>1.584384</v>
      </c>
      <c r="H397" s="1">
        <f>Estação!H528</f>
        <v>3.9659770000000001</v>
      </c>
      <c r="I397" s="1">
        <f>Estação!I528</f>
        <v>4.2901309999999997</v>
      </c>
      <c r="J397" s="1">
        <f>Estação!J528</f>
        <v>20</v>
      </c>
      <c r="K397" s="1">
        <f>Estação!K528</f>
        <v>8</v>
      </c>
      <c r="L397" s="115"/>
      <c r="M397" s="115"/>
      <c r="N397" s="115"/>
      <c r="O397" s="115"/>
      <c r="P397" s="115"/>
      <c r="Q397" s="115"/>
      <c r="R397" s="115"/>
    </row>
    <row r="398" spans="1:18">
      <c r="A398" s="22">
        <v>44182.500011574077</v>
      </c>
      <c r="B398" s="115"/>
      <c r="C398" s="1">
        <v>36</v>
      </c>
      <c r="D398" s="1">
        <f>Estação!D529</f>
        <v>21.020755999999999</v>
      </c>
      <c r="E398" s="1">
        <f>Estação!E529</f>
        <v>0.154695</v>
      </c>
      <c r="F398" s="1">
        <f>Estação!F529</f>
        <v>2.4793509999999999</v>
      </c>
      <c r="G398" s="1">
        <f>Estação!G529</f>
        <v>1.4652000000000001</v>
      </c>
      <c r="H398" s="1">
        <f>Estação!H529</f>
        <v>3.9445510000000001</v>
      </c>
      <c r="I398" s="1">
        <f>Estação!I529</f>
        <v>3.8954010000000001</v>
      </c>
      <c r="J398" s="1">
        <f>Estação!J529</f>
        <v>24</v>
      </c>
      <c r="K398" s="1">
        <f>Estação!K529</f>
        <v>9</v>
      </c>
      <c r="L398" s="115"/>
      <c r="M398" s="115"/>
      <c r="N398" s="115"/>
      <c r="O398" s="115"/>
      <c r="P398" s="115"/>
      <c r="Q398" s="115"/>
      <c r="R398" s="115"/>
    </row>
    <row r="399" spans="1:18">
      <c r="A399" s="22">
        <v>44182.541678240741</v>
      </c>
      <c r="B399" s="1">
        <f>Estação!C530</f>
        <v>26.6</v>
      </c>
      <c r="C399" s="1">
        <v>36</v>
      </c>
      <c r="D399" s="1">
        <f>Estação!D530</f>
        <v>20.48</v>
      </c>
      <c r="E399" s="1">
        <f>Estação!E530</f>
        <v>0.17</v>
      </c>
      <c r="F399" s="1">
        <f>Estação!F530</f>
        <v>2.42</v>
      </c>
      <c r="G399" s="1">
        <f>Estação!G530</f>
        <v>1.44</v>
      </c>
      <c r="H399" s="1">
        <f>Estação!H530</f>
        <v>3.86</v>
      </c>
      <c r="I399" s="1">
        <f>Estação!I530</f>
        <v>9.51</v>
      </c>
      <c r="J399" s="1">
        <f>Estação!J530</f>
        <v>23</v>
      </c>
      <c r="K399" s="1">
        <f>Estação!K530</f>
        <v>7</v>
      </c>
      <c r="L399" s="1">
        <f>Estação!L530</f>
        <v>29.9</v>
      </c>
      <c r="M399" s="1">
        <f>Estação!M530</f>
        <v>61.7</v>
      </c>
      <c r="N399" s="1">
        <f>Estação!N530</f>
        <v>1010.3</v>
      </c>
      <c r="O399" s="1">
        <f>Estação!O530</f>
        <v>140</v>
      </c>
      <c r="P399" s="1">
        <f>Estação!P530</f>
        <v>5.14</v>
      </c>
      <c r="Q399" s="1">
        <f>Estação!Q530</f>
        <v>66.2</v>
      </c>
      <c r="R399" s="1">
        <f>Estação!R530</f>
        <v>0</v>
      </c>
    </row>
    <row r="400" spans="1:18">
      <c r="A400" s="22">
        <v>44182.583344907405</v>
      </c>
      <c r="B400" s="1">
        <f>Estação!C531</f>
        <v>26.4</v>
      </c>
      <c r="C400" s="1">
        <v>36</v>
      </c>
      <c r="D400" s="1">
        <f>Estação!D531</f>
        <v>19.97</v>
      </c>
      <c r="E400" s="1">
        <f>Estação!E531</f>
        <v>0.16</v>
      </c>
      <c r="F400" s="1">
        <f>Estação!F531</f>
        <v>2.31</v>
      </c>
      <c r="G400" s="1">
        <f>Estação!G531</f>
        <v>1.76</v>
      </c>
      <c r="H400" s="1">
        <f>Estação!H531</f>
        <v>4.07</v>
      </c>
      <c r="I400" s="1">
        <f>Estação!I531</f>
        <v>7.74</v>
      </c>
      <c r="J400" s="1">
        <f>Estação!J531</f>
        <v>27</v>
      </c>
      <c r="K400" s="1">
        <f>Estação!K531</f>
        <v>15</v>
      </c>
      <c r="L400" s="1">
        <f>Estação!L531</f>
        <v>30.4</v>
      </c>
      <c r="M400" s="1">
        <f>Estação!M531</f>
        <v>59.8</v>
      </c>
      <c r="N400" s="1">
        <f>Estação!N531</f>
        <v>1009.9</v>
      </c>
      <c r="O400" s="1">
        <f>Estação!O531</f>
        <v>319</v>
      </c>
      <c r="P400" s="1">
        <f>Estação!P531</f>
        <v>4.82</v>
      </c>
      <c r="Q400" s="1">
        <f>Estação!Q531</f>
        <v>48.68</v>
      </c>
      <c r="R400" s="1">
        <f>Estação!R531</f>
        <v>0</v>
      </c>
    </row>
    <row r="401" spans="1:18">
      <c r="A401" s="22">
        <v>44182.625011574077</v>
      </c>
      <c r="B401" s="1">
        <f>Estação!C532</f>
        <v>27.3</v>
      </c>
      <c r="C401" s="1">
        <v>36</v>
      </c>
      <c r="D401" s="1">
        <f>Estação!D532</f>
        <v>19.41</v>
      </c>
      <c r="E401" s="1">
        <f>Estação!E532</f>
        <v>0.15</v>
      </c>
      <c r="F401" s="1">
        <f>Estação!F532</f>
        <v>1.91</v>
      </c>
      <c r="G401" s="1">
        <f>Estação!G532</f>
        <v>1.62</v>
      </c>
      <c r="H401" s="1">
        <f>Estação!H532</f>
        <v>3.53</v>
      </c>
      <c r="I401" s="1">
        <f>Estação!I532</f>
        <v>5.69</v>
      </c>
      <c r="J401" s="1">
        <f>Estação!J532</f>
        <v>21</v>
      </c>
      <c r="K401" s="113"/>
      <c r="L401" s="1">
        <f>Estação!L532</f>
        <v>30</v>
      </c>
      <c r="M401" s="1">
        <f>Estação!M532</f>
        <v>62.2</v>
      </c>
      <c r="N401" s="1">
        <f>Estação!N532</f>
        <v>1009.3</v>
      </c>
      <c r="O401" s="1">
        <f>Estação!O532</f>
        <v>266</v>
      </c>
      <c r="P401" s="1">
        <f>Estação!P532</f>
        <v>4.51</v>
      </c>
      <c r="Q401" s="1">
        <f>Estação!Q532</f>
        <v>52.17</v>
      </c>
      <c r="R401" s="1">
        <f>Estação!R532</f>
        <v>0</v>
      </c>
    </row>
    <row r="402" spans="1:18">
      <c r="A402" s="22">
        <v>44182.666678240741</v>
      </c>
      <c r="B402" s="1">
        <f>Estação!C533</f>
        <v>27.1</v>
      </c>
      <c r="C402" s="1">
        <v>36</v>
      </c>
      <c r="D402" s="1">
        <f>Estação!D533</f>
        <v>18.82</v>
      </c>
      <c r="E402" s="1">
        <f>Estação!E533</f>
        <v>0.18</v>
      </c>
      <c r="F402" s="1">
        <f>Estação!F533</f>
        <v>2.1</v>
      </c>
      <c r="G402" s="1">
        <f>Estação!G533</f>
        <v>1.74</v>
      </c>
      <c r="H402" s="1">
        <f>Estação!H533</f>
        <v>3.84</v>
      </c>
      <c r="I402" s="1">
        <f>Estação!I533</f>
        <v>5.27</v>
      </c>
      <c r="J402" s="1">
        <f>Estação!J533</f>
        <v>25</v>
      </c>
      <c r="K402" s="1">
        <f>Estação!K533</f>
        <v>3</v>
      </c>
      <c r="L402" s="1">
        <f>Estação!L533</f>
        <v>29.9</v>
      </c>
      <c r="M402" s="1">
        <f>Estação!M533</f>
        <v>63.3</v>
      </c>
      <c r="N402" s="1">
        <f>Estação!N533</f>
        <v>1008.7</v>
      </c>
      <c r="O402" s="1">
        <f>Estação!O533</f>
        <v>380</v>
      </c>
      <c r="P402" s="1">
        <f>Estação!P533</f>
        <v>4.3</v>
      </c>
      <c r="Q402" s="1">
        <f>Estação!Q533</f>
        <v>37.659999999999997</v>
      </c>
      <c r="R402" s="1">
        <f>Estação!R533</f>
        <v>0</v>
      </c>
    </row>
    <row r="403" spans="1:18">
      <c r="A403" s="22">
        <v>44182.708356481482</v>
      </c>
      <c r="B403" s="1">
        <f>Estação!C534</f>
        <v>26.7</v>
      </c>
      <c r="C403" s="1">
        <v>36</v>
      </c>
      <c r="D403" s="1">
        <f>Estação!D534</f>
        <v>19.64</v>
      </c>
      <c r="E403" s="1">
        <f>Estação!E534</f>
        <v>0.18</v>
      </c>
      <c r="F403" s="1">
        <f>Estação!F534</f>
        <v>1.77</v>
      </c>
      <c r="G403" s="1">
        <f>Estação!G534</f>
        <v>1.84</v>
      </c>
      <c r="H403" s="1">
        <f>Estação!H534</f>
        <v>3.61</v>
      </c>
      <c r="I403" s="1">
        <f>Estação!I534</f>
        <v>6.24</v>
      </c>
      <c r="J403" s="1">
        <f>Estação!J534</f>
        <v>26</v>
      </c>
      <c r="K403" s="1">
        <f>Estação!K534</f>
        <v>10</v>
      </c>
      <c r="L403" s="1">
        <f>Estação!L534</f>
        <v>28.8</v>
      </c>
      <c r="M403" s="1">
        <f>Estação!M534</f>
        <v>69.900000000000006</v>
      </c>
      <c r="N403" s="1">
        <f>Estação!N534</f>
        <v>1008.5</v>
      </c>
      <c r="O403" s="1">
        <f>Estação!O534</f>
        <v>156</v>
      </c>
      <c r="P403" s="1">
        <f>Estação!P534</f>
        <v>4.13</v>
      </c>
      <c r="Q403" s="1">
        <f>Estação!Q534</f>
        <v>48.42</v>
      </c>
      <c r="R403" s="1">
        <f>Estação!R534</f>
        <v>0</v>
      </c>
    </row>
    <row r="404" spans="1:18">
      <c r="A404" s="22">
        <v>44182.750023148146</v>
      </c>
      <c r="B404" s="1">
        <f>Estação!C535</f>
        <v>26.3</v>
      </c>
      <c r="C404" s="1">
        <v>36</v>
      </c>
      <c r="D404" s="1">
        <f>Estação!D535</f>
        <v>17.170000000000002</v>
      </c>
      <c r="E404" s="1">
        <f>Estação!E535</f>
        <v>0.28999999999999998</v>
      </c>
      <c r="F404" s="1">
        <f>Estação!F535</f>
        <v>3.11</v>
      </c>
      <c r="G404" s="1">
        <f>Estação!G535</f>
        <v>3.46</v>
      </c>
      <c r="H404" s="1">
        <f>Estação!H535</f>
        <v>6.56</v>
      </c>
      <c r="I404" s="1">
        <f>Estação!I535</f>
        <v>4.22</v>
      </c>
      <c r="J404" s="1">
        <f>Estação!J535</f>
        <v>28</v>
      </c>
      <c r="K404" s="1">
        <f>Estação!K535</f>
        <v>11</v>
      </c>
      <c r="L404" s="1">
        <f>Estação!L535</f>
        <v>27.9</v>
      </c>
      <c r="M404" s="1">
        <f>Estação!M535</f>
        <v>74.5</v>
      </c>
      <c r="N404" s="1">
        <f>Estação!N535</f>
        <v>1008.9</v>
      </c>
      <c r="O404" s="1">
        <f>Estação!O535</f>
        <v>16</v>
      </c>
      <c r="P404" s="1">
        <f>Estação!P535</f>
        <v>3.51</v>
      </c>
      <c r="Q404" s="1">
        <f>Estação!Q535</f>
        <v>46.33</v>
      </c>
      <c r="R404" s="1">
        <f>Estação!R535</f>
        <v>0</v>
      </c>
    </row>
    <row r="405" spans="1:18">
      <c r="A405" s="22">
        <v>44182.791689814818</v>
      </c>
      <c r="B405" s="1">
        <f>Estação!C536</f>
        <v>26.3</v>
      </c>
      <c r="C405" s="1">
        <v>36</v>
      </c>
      <c r="D405" s="1">
        <f>Estação!D536</f>
        <v>14.91</v>
      </c>
      <c r="E405" s="1">
        <f>Estação!E536</f>
        <v>0.18</v>
      </c>
      <c r="F405" s="1">
        <f>Estação!F536</f>
        <v>1.78</v>
      </c>
      <c r="G405" s="1">
        <f>Estação!G536</f>
        <v>3.09</v>
      </c>
      <c r="H405" s="1">
        <f>Estação!H536</f>
        <v>4.87</v>
      </c>
      <c r="I405" s="1">
        <f>Estação!I536</f>
        <v>4.09</v>
      </c>
      <c r="J405" s="1">
        <f>Estação!J536</f>
        <v>30</v>
      </c>
      <c r="K405" s="1">
        <f>Estação!K536</f>
        <v>10</v>
      </c>
      <c r="L405" s="1">
        <f>Estação!L536</f>
        <v>27.5</v>
      </c>
      <c r="M405" s="1">
        <f>Estação!M536</f>
        <v>74.7</v>
      </c>
      <c r="N405" s="1">
        <f>Estação!N536</f>
        <v>1009.3</v>
      </c>
      <c r="O405" s="1">
        <f>Estação!O536</f>
        <v>2</v>
      </c>
      <c r="P405" s="1">
        <f>Estação!P536</f>
        <v>3.28</v>
      </c>
      <c r="Q405" s="1">
        <f>Estação!Q536</f>
        <v>48.3</v>
      </c>
      <c r="R405" s="1">
        <f>Estação!R536</f>
        <v>0</v>
      </c>
    </row>
    <row r="406" spans="1:18">
      <c r="A406" s="22">
        <v>44182.833356481482</v>
      </c>
      <c r="B406" s="1">
        <f>Estação!C537</f>
        <v>26.4</v>
      </c>
      <c r="C406" s="1">
        <v>36</v>
      </c>
      <c r="D406" s="1">
        <f>Estação!D537</f>
        <v>13.86</v>
      </c>
      <c r="E406" s="1">
        <f>Estação!E537</f>
        <v>0.16</v>
      </c>
      <c r="F406" s="1">
        <f>Estação!F537</f>
        <v>1.63</v>
      </c>
      <c r="G406" s="1">
        <f>Estação!G537</f>
        <v>3.39</v>
      </c>
      <c r="H406" s="1">
        <f>Estação!H537</f>
        <v>5.03</v>
      </c>
      <c r="I406" s="1">
        <f>Estação!I537</f>
        <v>4.3099999999999996</v>
      </c>
      <c r="J406" s="1">
        <f>Estação!J537</f>
        <v>20</v>
      </c>
      <c r="K406" s="1">
        <f>Estação!K537</f>
        <v>16</v>
      </c>
      <c r="L406" s="1">
        <f>Estação!L537</f>
        <v>27.5</v>
      </c>
      <c r="M406" s="1">
        <f>Estação!M537</f>
        <v>75</v>
      </c>
      <c r="N406" s="1">
        <f>Estação!N537</f>
        <v>1010.1</v>
      </c>
      <c r="O406" s="1">
        <f>Estação!O537</f>
        <v>3</v>
      </c>
      <c r="P406" s="1">
        <f>Estação!P537</f>
        <v>2.93</v>
      </c>
      <c r="Q406" s="1">
        <f>Estação!Q537</f>
        <v>46.39</v>
      </c>
      <c r="R406" s="1">
        <f>Estação!R537</f>
        <v>0</v>
      </c>
    </row>
    <row r="407" spans="1:18">
      <c r="A407" s="22">
        <v>44182.875023148146</v>
      </c>
      <c r="B407" s="1">
        <f>Estação!C538</f>
        <v>26.4</v>
      </c>
      <c r="C407" s="1">
        <v>36</v>
      </c>
      <c r="D407" s="1">
        <f>Estação!D538</f>
        <v>16.63</v>
      </c>
      <c r="E407" s="1">
        <f>Estação!E538</f>
        <v>0.15</v>
      </c>
      <c r="F407" s="1">
        <f>Estação!F538</f>
        <v>1.1499999999999999</v>
      </c>
      <c r="G407" s="1">
        <f>Estação!G538</f>
        <v>2.27</v>
      </c>
      <c r="H407" s="1">
        <f>Estação!H538</f>
        <v>3.42</v>
      </c>
      <c r="I407" s="1">
        <f>Estação!I538</f>
        <v>4.51</v>
      </c>
      <c r="J407" s="1">
        <f>Estação!J538</f>
        <v>27</v>
      </c>
      <c r="K407" s="1">
        <f>Estação!K538</f>
        <v>7</v>
      </c>
      <c r="L407" s="1">
        <f>Estação!L538</f>
        <v>27.4</v>
      </c>
      <c r="M407" s="1">
        <f>Estação!M538</f>
        <v>74.8</v>
      </c>
      <c r="N407" s="1">
        <f>Estação!N538</f>
        <v>1010.6</v>
      </c>
      <c r="O407" s="1">
        <f>Estação!O538</f>
        <v>3</v>
      </c>
      <c r="P407" s="1">
        <f>Estação!P538</f>
        <v>3.27</v>
      </c>
      <c r="Q407" s="1">
        <f>Estação!Q538</f>
        <v>46.04</v>
      </c>
      <c r="R407" s="1">
        <f>Estação!R538</f>
        <v>0</v>
      </c>
    </row>
    <row r="408" spans="1:18">
      <c r="A408" s="22">
        <v>44182.916689814818</v>
      </c>
      <c r="B408" s="1">
        <f>Estação!C539</f>
        <v>26.4</v>
      </c>
      <c r="C408" s="1">
        <v>36</v>
      </c>
      <c r="D408" s="1">
        <f>Estação!D539</f>
        <v>16.71</v>
      </c>
      <c r="E408" s="1">
        <f>Estação!E539</f>
        <v>0.13</v>
      </c>
      <c r="F408" s="1">
        <f>Estação!F539</f>
        <v>1.1100000000000001</v>
      </c>
      <c r="G408" s="1">
        <f>Estação!G539</f>
        <v>2.16</v>
      </c>
      <c r="H408" s="1">
        <f>Estação!H539</f>
        <v>3.27</v>
      </c>
      <c r="I408" s="1">
        <f>Estação!I539</f>
        <v>4.74</v>
      </c>
      <c r="J408" s="1">
        <f>Estação!J539</f>
        <v>23</v>
      </c>
      <c r="K408" s="1">
        <f>Estação!K539</f>
        <v>12</v>
      </c>
      <c r="L408" s="1">
        <f>Estação!L539</f>
        <v>27.4</v>
      </c>
      <c r="M408" s="1">
        <f>Estação!M539</f>
        <v>75.2</v>
      </c>
      <c r="N408" s="1">
        <f>Estação!N539</f>
        <v>1010.7</v>
      </c>
      <c r="O408" s="1">
        <f>Estação!O539</f>
        <v>3</v>
      </c>
      <c r="P408" s="1">
        <f>Estação!P539</f>
        <v>3.36</v>
      </c>
      <c r="Q408" s="1">
        <f>Estação!Q539</f>
        <v>48.26</v>
      </c>
      <c r="R408" s="1">
        <f>Estação!R539</f>
        <v>0</v>
      </c>
    </row>
    <row r="409" spans="1:18">
      <c r="A409" s="22">
        <v>44182.958356481482</v>
      </c>
      <c r="B409" s="1">
        <f>Estação!C540</f>
        <v>26.5</v>
      </c>
      <c r="C409" s="1">
        <v>36</v>
      </c>
      <c r="D409" s="1">
        <f>Estação!D540</f>
        <v>16.5</v>
      </c>
      <c r="E409" s="1">
        <f>Estação!E540</f>
        <v>0.14000000000000001</v>
      </c>
      <c r="F409" s="1">
        <f>Estação!F540</f>
        <v>1.1200000000000001</v>
      </c>
      <c r="G409" s="1">
        <f>Estação!G540</f>
        <v>2.0499999999999998</v>
      </c>
      <c r="H409" s="1">
        <f>Estação!H540</f>
        <v>3.17</v>
      </c>
      <c r="I409" s="1">
        <f>Estação!I540</f>
        <v>4.7300000000000004</v>
      </c>
      <c r="J409" s="1">
        <f>Estação!J540</f>
        <v>29</v>
      </c>
      <c r="K409" s="1">
        <f>Estação!K540</f>
        <v>8</v>
      </c>
      <c r="L409" s="1">
        <f>Estação!L540</f>
        <v>27.3</v>
      </c>
      <c r="M409" s="1">
        <f>Estação!M540</f>
        <v>75.2</v>
      </c>
      <c r="N409" s="1">
        <f>Estação!N540</f>
        <v>1010.5</v>
      </c>
      <c r="O409" s="1">
        <f>Estação!O540</f>
        <v>3</v>
      </c>
      <c r="P409" s="1">
        <f>Estação!P540</f>
        <v>3.11</v>
      </c>
      <c r="Q409" s="1">
        <f>Estação!Q540</f>
        <v>52.26</v>
      </c>
      <c r="R409" s="1">
        <f>Estação!R540</f>
        <v>0</v>
      </c>
    </row>
    <row r="410" spans="1:18">
      <c r="A410" s="22">
        <v>44183.000023148146</v>
      </c>
      <c r="B410" s="1">
        <f>Estação!C549</f>
        <v>26.5</v>
      </c>
      <c r="C410" s="1">
        <v>36</v>
      </c>
      <c r="D410" s="1">
        <f>Estação!D549</f>
        <v>17.84</v>
      </c>
      <c r="E410" s="1">
        <f>Estação!E549</f>
        <v>0.12</v>
      </c>
      <c r="F410" s="1">
        <f>Estação!F549</f>
        <v>1.1000000000000001</v>
      </c>
      <c r="G410" s="1">
        <f>Estação!G549</f>
        <v>1.54</v>
      </c>
      <c r="H410" s="1">
        <f>Estação!H549</f>
        <v>2.63</v>
      </c>
      <c r="I410" s="1">
        <f>Estação!I549</f>
        <v>4.6399999999999997</v>
      </c>
      <c r="J410" s="1">
        <f>Estação!J549</f>
        <v>27</v>
      </c>
      <c r="K410" s="1">
        <f>Estação!K549</f>
        <v>9</v>
      </c>
      <c r="L410" s="1">
        <f>Estação!L549</f>
        <v>27.2</v>
      </c>
      <c r="M410" s="1">
        <f>Estação!M549</f>
        <v>74.3</v>
      </c>
      <c r="N410" s="1">
        <f>Estação!N549</f>
        <v>1009.8</v>
      </c>
      <c r="O410" s="1">
        <f>Estação!O549</f>
        <v>2</v>
      </c>
      <c r="P410" s="1">
        <f>Estação!P549</f>
        <v>3.42</v>
      </c>
      <c r="Q410" s="1">
        <f>Estação!Q549</f>
        <v>50.44</v>
      </c>
      <c r="R410" s="1">
        <f>Estação!R549</f>
        <v>0</v>
      </c>
    </row>
    <row r="411" spans="1:18">
      <c r="A411" s="22">
        <v>44183.041689814818</v>
      </c>
      <c r="B411" s="1">
        <f>Estação!C550</f>
        <v>26.5</v>
      </c>
      <c r="C411" s="1">
        <v>36</v>
      </c>
      <c r="D411" s="1">
        <f>Estação!D550</f>
        <v>18.010000000000002</v>
      </c>
      <c r="E411" s="1">
        <f>Estação!E550</f>
        <v>0.13</v>
      </c>
      <c r="F411" s="1">
        <f>Estação!F550</f>
        <v>1.06</v>
      </c>
      <c r="G411" s="1">
        <f>Estação!G550</f>
        <v>1.28</v>
      </c>
      <c r="H411" s="1">
        <f>Estação!H550</f>
        <v>2.34</v>
      </c>
      <c r="I411" s="1">
        <f>Estação!I550</f>
        <v>3.18</v>
      </c>
      <c r="J411" s="1">
        <f>Estação!J550</f>
        <v>27</v>
      </c>
      <c r="K411" s="1">
        <f>Estação!K550</f>
        <v>11</v>
      </c>
      <c r="L411" s="1">
        <f>Estação!L550</f>
        <v>27</v>
      </c>
      <c r="M411" s="1">
        <f>Estação!M550</f>
        <v>74.7</v>
      </c>
      <c r="N411" s="1">
        <f>Estação!N550</f>
        <v>1009.1</v>
      </c>
      <c r="O411" s="1">
        <f>Estação!O550</f>
        <v>3</v>
      </c>
      <c r="P411" s="1">
        <f>Estação!P550</f>
        <v>3.29</v>
      </c>
      <c r="Q411" s="1">
        <f>Estação!Q550</f>
        <v>50.09</v>
      </c>
      <c r="R411" s="1">
        <f>Estação!R550</f>
        <v>0</v>
      </c>
    </row>
    <row r="412" spans="1:18">
      <c r="A412" s="22">
        <v>44183.083356481482</v>
      </c>
      <c r="B412" s="1">
        <f>Estação!C551</f>
        <v>26.5</v>
      </c>
      <c r="C412" s="1">
        <v>36</v>
      </c>
      <c r="D412" s="1">
        <f>Estação!D551</f>
        <v>18.68</v>
      </c>
      <c r="E412" s="1">
        <f>Estação!E551</f>
        <v>0.13</v>
      </c>
      <c r="F412" s="1">
        <f>Estação!F551</f>
        <v>1.23</v>
      </c>
      <c r="G412" s="1">
        <f>Estação!G551</f>
        <v>0.63</v>
      </c>
      <c r="H412" s="1">
        <f>Estação!H551</f>
        <v>1.85</v>
      </c>
      <c r="I412" s="1">
        <f>Estação!I551</f>
        <v>2.85</v>
      </c>
      <c r="J412" s="1">
        <f>Estação!J551</f>
        <v>24</v>
      </c>
      <c r="K412" s="1">
        <f>Estação!K551</f>
        <v>10</v>
      </c>
      <c r="L412" s="1">
        <f>Estação!L551</f>
        <v>26.9</v>
      </c>
      <c r="M412" s="1">
        <f>Estação!M551</f>
        <v>76.400000000000006</v>
      </c>
      <c r="N412" s="1">
        <f>Estação!N551</f>
        <v>1008.6</v>
      </c>
      <c r="O412" s="1">
        <f>Estação!O551</f>
        <v>3</v>
      </c>
      <c r="P412" s="1">
        <f>Estação!P551</f>
        <v>3.01</v>
      </c>
      <c r="Q412" s="1">
        <f>Estação!Q551</f>
        <v>57.59</v>
      </c>
      <c r="R412" s="1">
        <f>Estação!R551</f>
        <v>0</v>
      </c>
    </row>
    <row r="413" spans="1:18">
      <c r="A413" s="22">
        <v>44183.125023148146</v>
      </c>
      <c r="B413" s="1">
        <f>Estação!C552</f>
        <v>26.5</v>
      </c>
      <c r="C413" s="1">
        <v>36</v>
      </c>
      <c r="D413" s="1">
        <f>Estação!D552</f>
        <v>19.899999999999999</v>
      </c>
      <c r="E413" s="1">
        <f>Estação!E552</f>
        <v>0.11</v>
      </c>
      <c r="F413" s="1">
        <f>Estação!F552</f>
        <v>0.97</v>
      </c>
      <c r="G413" s="1">
        <f>Estação!G552</f>
        <v>0.46</v>
      </c>
      <c r="H413" s="1">
        <f>Estação!H552</f>
        <v>1.43</v>
      </c>
      <c r="I413" s="1">
        <f>Estação!I552</f>
        <v>2.89</v>
      </c>
      <c r="J413" s="1">
        <f>Estação!J552</f>
        <v>27</v>
      </c>
      <c r="K413" s="1">
        <f>Estação!K552</f>
        <v>15</v>
      </c>
      <c r="L413" s="1">
        <f>Estação!L552</f>
        <v>26.7</v>
      </c>
      <c r="M413" s="1">
        <f>Estação!M552</f>
        <v>74.400000000000006</v>
      </c>
      <c r="N413" s="1">
        <f>Estação!N552</f>
        <v>1008.5</v>
      </c>
      <c r="O413" s="1">
        <f>Estação!O552</f>
        <v>2</v>
      </c>
      <c r="P413" s="1">
        <f>Estação!P552</f>
        <v>3.48</v>
      </c>
      <c r="Q413" s="1">
        <f>Estação!Q552</f>
        <v>52.25</v>
      </c>
      <c r="R413" s="1">
        <f>Estação!R552</f>
        <v>0</v>
      </c>
    </row>
    <row r="414" spans="1:18">
      <c r="A414" s="22">
        <v>44183.166689814818</v>
      </c>
      <c r="B414" s="1">
        <f>Estação!C553</f>
        <v>26.5</v>
      </c>
      <c r="C414" s="1">
        <v>36</v>
      </c>
      <c r="D414" s="1">
        <f>Estação!D553</f>
        <v>19.05</v>
      </c>
      <c r="E414" s="1">
        <f>Estação!E553</f>
        <v>0.11</v>
      </c>
      <c r="F414" s="1">
        <f>Estação!F553</f>
        <v>1.1399999999999999</v>
      </c>
      <c r="G414" s="1">
        <f>Estação!G553</f>
        <v>0.48</v>
      </c>
      <c r="H414" s="1">
        <f>Estação!H553</f>
        <v>1.62</v>
      </c>
      <c r="I414" s="1">
        <f>Estação!I553</f>
        <v>2.91</v>
      </c>
      <c r="J414" s="1">
        <f>Estação!J553</f>
        <v>24</v>
      </c>
      <c r="K414" s="1">
        <f>Estação!K553</f>
        <v>15</v>
      </c>
      <c r="L414" s="1">
        <f>Estação!L553</f>
        <v>26.3</v>
      </c>
      <c r="M414" s="1">
        <f>Estação!M553</f>
        <v>76.599999999999994</v>
      </c>
      <c r="N414" s="1">
        <f>Estação!N553</f>
        <v>1008.4</v>
      </c>
      <c r="O414" s="1">
        <f>Estação!O553</f>
        <v>3</v>
      </c>
      <c r="P414" s="1">
        <f>Estação!P553</f>
        <v>2.83</v>
      </c>
      <c r="Q414" s="1">
        <f>Estação!Q553</f>
        <v>56.3</v>
      </c>
      <c r="R414" s="1">
        <f>Estação!R553</f>
        <v>0</v>
      </c>
    </row>
    <row r="415" spans="1:18">
      <c r="A415" s="22">
        <v>44183.208356481482</v>
      </c>
      <c r="B415" s="1">
        <f>Estação!C554</f>
        <v>26.6</v>
      </c>
      <c r="C415" s="1">
        <v>36</v>
      </c>
      <c r="D415" s="1">
        <f>Estação!D554</f>
        <v>18.77</v>
      </c>
      <c r="E415" s="1">
        <f>Estação!E554</f>
        <v>0.11</v>
      </c>
      <c r="F415" s="1">
        <f>Estação!F554</f>
        <v>1.1299999999999999</v>
      </c>
      <c r="G415" s="1">
        <f>Estação!G554</f>
        <v>0.64</v>
      </c>
      <c r="H415" s="1">
        <f>Estação!H554</f>
        <v>1.77</v>
      </c>
      <c r="I415" s="1">
        <f>Estação!I554</f>
        <v>2.72</v>
      </c>
      <c r="J415" s="1">
        <f>Estação!J554</f>
        <v>25</v>
      </c>
      <c r="K415" s="1">
        <f>Estação!K554</f>
        <v>9</v>
      </c>
      <c r="L415" s="1">
        <f>Estação!L554</f>
        <v>26.6</v>
      </c>
      <c r="M415" s="1">
        <f>Estação!M554</f>
        <v>75.3</v>
      </c>
      <c r="N415" s="1">
        <f>Estação!N554</f>
        <v>1008.5</v>
      </c>
      <c r="O415" s="1">
        <f>Estação!O554</f>
        <v>3</v>
      </c>
      <c r="P415" s="1">
        <f>Estação!P554</f>
        <v>2.77</v>
      </c>
      <c r="Q415" s="1">
        <f>Estação!Q554</f>
        <v>59.05</v>
      </c>
      <c r="R415" s="1">
        <f>Estação!R554</f>
        <v>0</v>
      </c>
    </row>
    <row r="416" spans="1:18">
      <c r="A416" s="22">
        <v>44183.250023148146</v>
      </c>
      <c r="B416" s="1">
        <f>Estação!C555</f>
        <v>26.5</v>
      </c>
      <c r="C416" s="1">
        <v>36</v>
      </c>
      <c r="D416" s="1">
        <f>Estação!D555</f>
        <v>17.760000000000002</v>
      </c>
      <c r="E416" s="1">
        <f>Estação!E555</f>
        <v>0.12</v>
      </c>
      <c r="F416" s="1">
        <f>Estação!F555</f>
        <v>1.08</v>
      </c>
      <c r="G416" s="1">
        <f>Estação!G555</f>
        <v>1.73</v>
      </c>
      <c r="H416" s="1">
        <f>Estação!H555</f>
        <v>2.81</v>
      </c>
      <c r="I416" s="1">
        <f>Estação!I555</f>
        <v>3.17</v>
      </c>
      <c r="J416" s="1">
        <f>Estação!J555</f>
        <v>27</v>
      </c>
      <c r="K416" s="1">
        <f>Estação!K555</f>
        <v>14</v>
      </c>
      <c r="L416" s="1">
        <f>Estação!L555</f>
        <v>26.7</v>
      </c>
      <c r="M416" s="1">
        <f>Estação!M555</f>
        <v>75</v>
      </c>
      <c r="N416" s="1">
        <f>Estação!N555</f>
        <v>1008.9</v>
      </c>
      <c r="O416" s="1">
        <f>Estação!O555</f>
        <v>19</v>
      </c>
      <c r="P416" s="1">
        <f>Estação!P555</f>
        <v>2.93</v>
      </c>
      <c r="Q416" s="1">
        <f>Estação!Q555</f>
        <v>65.55</v>
      </c>
      <c r="R416" s="1">
        <f>Estação!R555</f>
        <v>0</v>
      </c>
    </row>
    <row r="417" spans="1:18">
      <c r="A417" s="22">
        <v>44183.291689814818</v>
      </c>
      <c r="B417" s="1">
        <f>Estação!C556</f>
        <v>26.4</v>
      </c>
      <c r="C417" s="1">
        <v>36</v>
      </c>
      <c r="D417" s="1">
        <f>Estação!D556</f>
        <v>17.68</v>
      </c>
      <c r="E417" s="1">
        <f>Estação!E556</f>
        <v>0.15</v>
      </c>
      <c r="F417" s="1">
        <f>Estação!F556</f>
        <v>1.63</v>
      </c>
      <c r="G417" s="1">
        <f>Estação!G556</f>
        <v>2.4500000000000002</v>
      </c>
      <c r="H417" s="1">
        <f>Estação!H556</f>
        <v>4.07</v>
      </c>
      <c r="I417" s="1">
        <f>Estação!I556</f>
        <v>3.64</v>
      </c>
      <c r="J417" s="1">
        <f>Estação!J556</f>
        <v>24</v>
      </c>
      <c r="K417" s="1">
        <f>Estação!K556</f>
        <v>13</v>
      </c>
      <c r="L417" s="1">
        <f>Estação!L556</f>
        <v>27.3</v>
      </c>
      <c r="M417" s="1">
        <f>Estação!M556</f>
        <v>71.900000000000006</v>
      </c>
      <c r="N417" s="1">
        <f>Estação!N556</f>
        <v>1009.5</v>
      </c>
      <c r="O417" s="1">
        <f>Estação!O556</f>
        <v>95</v>
      </c>
      <c r="P417" s="1">
        <f>Estação!P556</f>
        <v>3.04</v>
      </c>
      <c r="Q417" s="1">
        <f>Estação!Q556</f>
        <v>63.35</v>
      </c>
      <c r="R417" s="1">
        <f>Estação!R556</f>
        <v>0</v>
      </c>
    </row>
    <row r="418" spans="1:18">
      <c r="A418" s="22">
        <v>44183.333356481482</v>
      </c>
      <c r="B418" s="1">
        <f>Estação!C557</f>
        <v>26.2</v>
      </c>
      <c r="C418" s="1">
        <v>36</v>
      </c>
      <c r="D418" s="1">
        <f>Estação!D557</f>
        <v>18</v>
      </c>
      <c r="E418" s="1">
        <f>Estação!E557</f>
        <v>0.17</v>
      </c>
      <c r="F418" s="1">
        <f>Estação!F557</f>
        <v>2.2599999999999998</v>
      </c>
      <c r="G418" s="1">
        <f>Estação!G557</f>
        <v>2.91</v>
      </c>
      <c r="H418" s="1">
        <f>Estação!H557</f>
        <v>5.17</v>
      </c>
      <c r="I418" s="1">
        <f>Estação!I557</f>
        <v>3.27</v>
      </c>
      <c r="J418" s="1">
        <f>Estação!J557</f>
        <v>26</v>
      </c>
      <c r="K418" s="1">
        <f>Estação!K557</f>
        <v>11</v>
      </c>
      <c r="L418" s="1">
        <f>Estação!L557</f>
        <v>28</v>
      </c>
      <c r="M418" s="1">
        <f>Estação!M557</f>
        <v>69.3</v>
      </c>
      <c r="N418" s="1">
        <f>Estação!N557</f>
        <v>1010.1</v>
      </c>
      <c r="O418" s="1">
        <f>Estação!O557</f>
        <v>264</v>
      </c>
      <c r="P418" s="1">
        <f>Estação!P557</f>
        <v>3.9</v>
      </c>
      <c r="Q418" s="1">
        <f>Estação!Q557</f>
        <v>64.040000000000006</v>
      </c>
      <c r="R418" s="1">
        <f>Estação!R557</f>
        <v>0</v>
      </c>
    </row>
    <row r="419" spans="1:18">
      <c r="A419" s="22">
        <v>44183.375023148146</v>
      </c>
      <c r="B419" s="1">
        <f>Estação!C558</f>
        <v>26.2</v>
      </c>
      <c r="C419" s="1">
        <v>36</v>
      </c>
      <c r="D419" s="1">
        <f>Estação!D558</f>
        <v>20.21</v>
      </c>
      <c r="E419" s="1">
        <f>Estação!E558</f>
        <v>0.17</v>
      </c>
      <c r="F419" s="1">
        <f>Estação!F558</f>
        <v>2.44</v>
      </c>
      <c r="G419" s="1">
        <f>Estação!G558</f>
        <v>2.36</v>
      </c>
      <c r="H419" s="1">
        <f>Estação!H558</f>
        <v>4.8</v>
      </c>
      <c r="I419" s="1">
        <f>Estação!I558</f>
        <v>3.32</v>
      </c>
      <c r="J419" s="1">
        <f>Estação!J558</f>
        <v>23</v>
      </c>
      <c r="K419" s="1">
        <f>Estação!K558</f>
        <v>9</v>
      </c>
      <c r="L419" s="1">
        <f>Estação!L558</f>
        <v>28.6</v>
      </c>
      <c r="M419" s="1">
        <f>Estação!M558</f>
        <v>64.7</v>
      </c>
      <c r="N419" s="1">
        <f>Estação!N558</f>
        <v>1010.6</v>
      </c>
      <c r="O419" s="1">
        <f>Estação!O558</f>
        <v>508</v>
      </c>
      <c r="P419" s="1">
        <f>Estação!P558</f>
        <v>4.5</v>
      </c>
      <c r="Q419" s="1">
        <f>Estação!Q558</f>
        <v>59.24</v>
      </c>
      <c r="R419" s="1">
        <f>Estação!R558</f>
        <v>0</v>
      </c>
    </row>
    <row r="420" spans="1:18">
      <c r="A420" s="22">
        <v>44183.416689814818</v>
      </c>
      <c r="B420" s="1">
        <f>Estação!C559</f>
        <v>26.3</v>
      </c>
      <c r="C420" s="1">
        <v>36</v>
      </c>
      <c r="D420" s="1">
        <f>Estação!D559</f>
        <v>21.57</v>
      </c>
      <c r="E420" s="1">
        <f>Estação!E559</f>
        <v>0.13</v>
      </c>
      <c r="F420" s="1">
        <f>Estação!F559</f>
        <v>2.2599999999999998</v>
      </c>
      <c r="G420" s="1">
        <f>Estação!G559</f>
        <v>1.87</v>
      </c>
      <c r="H420" s="1">
        <f>Estação!H559</f>
        <v>4.13</v>
      </c>
      <c r="I420" s="1">
        <f>Estação!I559</f>
        <v>3.51</v>
      </c>
      <c r="J420" s="1">
        <f>Estação!J559</f>
        <v>27</v>
      </c>
      <c r="K420" s="1">
        <f>Estação!K559</f>
        <v>16</v>
      </c>
      <c r="L420" s="1">
        <f>Estação!L559</f>
        <v>29.6</v>
      </c>
      <c r="M420" s="1">
        <f>Estação!M559</f>
        <v>59.8</v>
      </c>
      <c r="N420" s="1">
        <f>Estação!N559</f>
        <v>1010.6</v>
      </c>
      <c r="O420" s="1">
        <f>Estação!O559</f>
        <v>841</v>
      </c>
      <c r="P420" s="1">
        <f>Estação!P559</f>
        <v>4.6399999999999997</v>
      </c>
      <c r="Q420" s="1">
        <f>Estação!Q559</f>
        <v>57.26</v>
      </c>
      <c r="R420" s="1">
        <f>Estação!R559</f>
        <v>0</v>
      </c>
    </row>
    <row r="421" spans="1:18">
      <c r="A421" s="22">
        <v>44183.458356481482</v>
      </c>
      <c r="B421" s="1">
        <f>Estação!C560</f>
        <v>26.3</v>
      </c>
      <c r="C421" s="1">
        <v>36</v>
      </c>
      <c r="D421" s="1">
        <f>Estação!D560</f>
        <v>19.93</v>
      </c>
      <c r="E421" s="1">
        <f>Estação!E560</f>
        <v>0.13</v>
      </c>
      <c r="F421" s="1">
        <f>Estação!F560</f>
        <v>2.0499999999999998</v>
      </c>
      <c r="G421" s="1">
        <f>Estação!G560</f>
        <v>1.42</v>
      </c>
      <c r="H421" s="1">
        <f>Estação!H560</f>
        <v>3.47</v>
      </c>
      <c r="I421" s="1">
        <f>Estação!I560</f>
        <v>3.08</v>
      </c>
      <c r="J421" s="1">
        <f>Estação!J560</f>
        <v>27</v>
      </c>
      <c r="K421" s="1">
        <f>Estação!K560</f>
        <v>6</v>
      </c>
      <c r="L421" s="1">
        <f>Estação!L560</f>
        <v>30</v>
      </c>
      <c r="M421" s="1">
        <f>Estação!M560</f>
        <v>56.5</v>
      </c>
      <c r="N421" s="1">
        <f>Estação!N560</f>
        <v>1010.3</v>
      </c>
      <c r="O421" s="1">
        <f>Estação!O560</f>
        <v>948</v>
      </c>
      <c r="P421" s="1">
        <f>Estação!P560</f>
        <v>4.96</v>
      </c>
      <c r="Q421" s="1">
        <f>Estação!Q560</f>
        <v>54.04</v>
      </c>
      <c r="R421" s="1">
        <f>Estação!R560</f>
        <v>0</v>
      </c>
    </row>
    <row r="422" spans="1:18">
      <c r="A422" s="22">
        <v>44183.500023148146</v>
      </c>
      <c r="B422" s="1">
        <f>Estação!C561</f>
        <v>26.4</v>
      </c>
      <c r="C422" s="1">
        <v>36</v>
      </c>
      <c r="D422" s="1">
        <f>Estação!D561</f>
        <v>20.11</v>
      </c>
      <c r="E422" s="1">
        <f>Estação!E561</f>
        <v>0.14000000000000001</v>
      </c>
      <c r="F422" s="1">
        <f>Estação!F561</f>
        <v>2.2400000000000002</v>
      </c>
      <c r="G422" s="1">
        <f>Estação!G561</f>
        <v>1.64</v>
      </c>
      <c r="H422" s="1">
        <f>Estação!H561</f>
        <v>3.89</v>
      </c>
      <c r="I422" s="1">
        <f>Estação!I561</f>
        <v>3.26</v>
      </c>
      <c r="J422" s="1">
        <f>Estação!J561</f>
        <v>30</v>
      </c>
      <c r="K422" s="1">
        <f>Estação!K561</f>
        <v>10</v>
      </c>
      <c r="L422" s="1">
        <f>Estação!L561</f>
        <v>30.4</v>
      </c>
      <c r="M422" s="1">
        <f>Estação!M561</f>
        <v>56.8</v>
      </c>
      <c r="N422" s="1">
        <f>Estação!N561</f>
        <v>1009.8</v>
      </c>
      <c r="O422" s="1">
        <f>Estação!O561</f>
        <v>899</v>
      </c>
      <c r="P422" s="1">
        <f>Estação!P561</f>
        <v>4.6100000000000003</v>
      </c>
      <c r="Q422" s="1">
        <f>Estação!Q561</f>
        <v>56.99</v>
      </c>
      <c r="R422" s="1">
        <f>Estação!R561</f>
        <v>0</v>
      </c>
    </row>
    <row r="423" spans="1:18">
      <c r="A423" s="22">
        <v>44183.541689814818</v>
      </c>
      <c r="B423" s="1">
        <f>Estação!C562</f>
        <v>26.1</v>
      </c>
      <c r="C423" s="1">
        <v>36</v>
      </c>
      <c r="D423" s="1">
        <f>Estação!D562</f>
        <v>20.309999999999999</v>
      </c>
      <c r="E423" s="1">
        <f>Estação!E562</f>
        <v>0.15</v>
      </c>
      <c r="F423" s="1">
        <f>Estação!F562</f>
        <v>2.1800000000000002</v>
      </c>
      <c r="G423" s="1">
        <f>Estação!G562</f>
        <v>1.57</v>
      </c>
      <c r="H423" s="1">
        <f>Estação!H562</f>
        <v>3.74</v>
      </c>
      <c r="I423" s="1">
        <f>Estação!I562</f>
        <v>3.16</v>
      </c>
      <c r="J423" s="1">
        <f>Estação!J562</f>
        <v>25</v>
      </c>
      <c r="K423" s="1">
        <f>Estação!K562</f>
        <v>12</v>
      </c>
      <c r="L423" s="1">
        <f>Estação!L562</f>
        <v>29.9</v>
      </c>
      <c r="M423" s="1">
        <f>Estação!M562</f>
        <v>59.7</v>
      </c>
      <c r="N423" s="1">
        <f>Estação!N562</f>
        <v>1009.1</v>
      </c>
      <c r="O423" s="1">
        <f>Estação!O562</f>
        <v>632</v>
      </c>
      <c r="P423" s="1">
        <f>Estação!P562</f>
        <v>4.88</v>
      </c>
      <c r="Q423" s="1">
        <f>Estação!Q562</f>
        <v>59.05</v>
      </c>
      <c r="R423" s="1">
        <f>Estação!R562</f>
        <v>0</v>
      </c>
    </row>
    <row r="424" spans="1:18">
      <c r="A424" s="22">
        <v>44183.583356481482</v>
      </c>
      <c r="B424" s="1">
        <f>Estação!C563</f>
        <v>26.2</v>
      </c>
      <c r="C424" s="1">
        <v>36</v>
      </c>
      <c r="D424" s="1">
        <f>Estação!D563</f>
        <v>20.86</v>
      </c>
      <c r="E424" s="1">
        <f>Estação!E563</f>
        <v>0.14000000000000001</v>
      </c>
      <c r="F424" s="1">
        <f>Estação!F563</f>
        <v>2.14</v>
      </c>
      <c r="G424" s="1">
        <f>Estação!G563</f>
        <v>1.57</v>
      </c>
      <c r="H424" s="1">
        <f>Estação!H563</f>
        <v>3.71</v>
      </c>
      <c r="I424" s="1">
        <f>Estação!I563</f>
        <v>3.36</v>
      </c>
      <c r="J424" s="1">
        <f>Estação!J563</f>
        <v>26</v>
      </c>
      <c r="K424" s="1">
        <f>Estação!K563</f>
        <v>10</v>
      </c>
      <c r="L424" s="1">
        <f>Estação!L563</f>
        <v>30.3</v>
      </c>
      <c r="M424" s="1">
        <f>Estação!M563</f>
        <v>58.6</v>
      </c>
      <c r="N424" s="1">
        <f>Estação!N563</f>
        <v>1008.4</v>
      </c>
      <c r="O424" s="1">
        <f>Estação!O563</f>
        <v>393</v>
      </c>
      <c r="P424" s="1">
        <f>Estação!P563</f>
        <v>4.62</v>
      </c>
      <c r="Q424" s="1">
        <f>Estação!Q563</f>
        <v>50.08</v>
      </c>
      <c r="R424" s="1">
        <f>Estação!R563</f>
        <v>0</v>
      </c>
    </row>
    <row r="425" spans="1:18">
      <c r="A425" s="22">
        <v>44183.625023148146</v>
      </c>
      <c r="B425" s="1">
        <f>Estação!C564</f>
        <v>26</v>
      </c>
      <c r="C425" s="1">
        <v>36</v>
      </c>
      <c r="D425" s="1">
        <f>Estação!D564</f>
        <v>21</v>
      </c>
      <c r="E425" s="1">
        <f>Estação!E564</f>
        <v>0.13</v>
      </c>
      <c r="F425" s="1">
        <f>Estação!F564</f>
        <v>1.86</v>
      </c>
      <c r="G425" s="1">
        <f>Estação!G564</f>
        <v>1.48</v>
      </c>
      <c r="H425" s="1">
        <f>Estação!H564</f>
        <v>3.33</v>
      </c>
      <c r="I425" s="1">
        <f>Estação!I564</f>
        <v>3.59</v>
      </c>
      <c r="J425" s="1">
        <f>Estação!J564</f>
        <v>29</v>
      </c>
      <c r="K425" s="1">
        <f>Estação!K564</f>
        <v>10</v>
      </c>
      <c r="L425" s="1">
        <f>Estação!L564</f>
        <v>29.7</v>
      </c>
      <c r="M425" s="1">
        <f>Estação!M564</f>
        <v>60.7</v>
      </c>
      <c r="N425" s="1">
        <f>Estação!N564</f>
        <v>1007.8</v>
      </c>
      <c r="O425" s="1">
        <f>Estação!O564</f>
        <v>269</v>
      </c>
      <c r="P425" s="1">
        <f>Estação!P564</f>
        <v>5.27</v>
      </c>
      <c r="Q425" s="1">
        <f>Estação!Q564</f>
        <v>44.88</v>
      </c>
      <c r="R425" s="1">
        <f>Estação!R564</f>
        <v>0</v>
      </c>
    </row>
    <row r="426" spans="1:18">
      <c r="A426" s="22">
        <v>44183.666689814818</v>
      </c>
      <c r="B426" s="1">
        <f>Estação!C565</f>
        <v>26.4</v>
      </c>
      <c r="C426" s="1">
        <v>36</v>
      </c>
      <c r="D426" s="1">
        <f>Estação!D565</f>
        <v>20.92</v>
      </c>
      <c r="E426" s="1">
        <f>Estação!E565</f>
        <v>0.14000000000000001</v>
      </c>
      <c r="F426" s="1">
        <f>Estação!F565</f>
        <v>1.9</v>
      </c>
      <c r="G426" s="1">
        <f>Estação!G565</f>
        <v>1.49</v>
      </c>
      <c r="H426" s="1">
        <f>Estação!H565</f>
        <v>3.38</v>
      </c>
      <c r="I426" s="1">
        <f>Estação!I565</f>
        <v>3.15</v>
      </c>
      <c r="J426" s="1">
        <f>Estação!J565</f>
        <v>27</v>
      </c>
      <c r="K426" s="1">
        <f>Estação!K565</f>
        <v>10</v>
      </c>
      <c r="L426" s="1">
        <f>Estação!L565</f>
        <v>29.4</v>
      </c>
      <c r="M426" s="1">
        <f>Estação!M565</f>
        <v>62.6</v>
      </c>
      <c r="N426" s="1">
        <f>Estação!N565</f>
        <v>1007.5</v>
      </c>
      <c r="O426" s="1">
        <f>Estação!O565</f>
        <v>337</v>
      </c>
      <c r="P426" s="1">
        <f>Estação!P565</f>
        <v>4.68</v>
      </c>
      <c r="Q426" s="1">
        <f>Estação!Q565</f>
        <v>36.9</v>
      </c>
      <c r="R426" s="1">
        <f>Estação!R565</f>
        <v>0</v>
      </c>
    </row>
    <row r="427" spans="1:18">
      <c r="A427" s="22">
        <v>44183.708356481482</v>
      </c>
      <c r="B427" s="1">
        <f>Estação!C566</f>
        <v>26.3</v>
      </c>
      <c r="C427" s="1">
        <v>36</v>
      </c>
      <c r="D427" s="1">
        <f>Estação!D566</f>
        <v>19.77</v>
      </c>
      <c r="E427" s="1">
        <f>Estação!E566</f>
        <v>0.15</v>
      </c>
      <c r="F427" s="1">
        <f>Estação!F566</f>
        <v>1.99</v>
      </c>
      <c r="G427" s="1">
        <f>Estação!G566</f>
        <v>2.02</v>
      </c>
      <c r="H427" s="1">
        <f>Estação!H566</f>
        <v>4.01</v>
      </c>
      <c r="I427" s="1">
        <f>Estação!I566</f>
        <v>3.29</v>
      </c>
      <c r="J427" s="1">
        <f>Estação!J566</f>
        <v>27</v>
      </c>
      <c r="K427" s="1">
        <f>Estação!K566</f>
        <v>12</v>
      </c>
      <c r="L427" s="1">
        <f>Estação!L566</f>
        <v>28.8</v>
      </c>
      <c r="M427" s="1">
        <f>Estação!M566</f>
        <v>65</v>
      </c>
      <c r="N427" s="1">
        <f>Estação!N566</f>
        <v>1007.4</v>
      </c>
      <c r="O427" s="1">
        <f>Estação!O566</f>
        <v>165</v>
      </c>
      <c r="P427" s="1">
        <f>Estação!P566</f>
        <v>4.45</v>
      </c>
      <c r="Q427" s="1">
        <f>Estação!Q566</f>
        <v>38.380000000000003</v>
      </c>
      <c r="R427" s="1">
        <f>Estação!R566</f>
        <v>0</v>
      </c>
    </row>
    <row r="428" spans="1:18">
      <c r="A428" s="22">
        <v>44183.750023148146</v>
      </c>
      <c r="B428" s="1">
        <f>Estação!C567</f>
        <v>26</v>
      </c>
      <c r="C428" s="1">
        <v>36</v>
      </c>
      <c r="D428" s="1">
        <f>Estação!D567</f>
        <v>15.13</v>
      </c>
      <c r="E428" s="1">
        <f>Estação!E567</f>
        <v>0.25</v>
      </c>
      <c r="F428" s="1">
        <f>Estação!F567</f>
        <v>3.7</v>
      </c>
      <c r="G428" s="1">
        <f>Estação!G567</f>
        <v>4.18</v>
      </c>
      <c r="H428" s="1">
        <f>Estação!H567</f>
        <v>7.89</v>
      </c>
      <c r="I428" s="1">
        <f>Estação!I567</f>
        <v>3.46</v>
      </c>
      <c r="J428" s="1">
        <f>Estação!J567</f>
        <v>28</v>
      </c>
      <c r="K428" s="1">
        <f>Estação!K567</f>
        <v>11</v>
      </c>
      <c r="L428" s="1">
        <f>Estação!L567</f>
        <v>27.8</v>
      </c>
      <c r="M428" s="1">
        <f>Estação!M567</f>
        <v>69.900000000000006</v>
      </c>
      <c r="N428" s="1">
        <f>Estação!N567</f>
        <v>1007.5</v>
      </c>
      <c r="O428" s="1">
        <f>Estação!O567</f>
        <v>15</v>
      </c>
      <c r="P428" s="1">
        <f>Estação!P567</f>
        <v>3.68</v>
      </c>
      <c r="Q428" s="1">
        <f>Estação!Q567</f>
        <v>39.590000000000003</v>
      </c>
      <c r="R428" s="1">
        <f>Estação!R567</f>
        <v>0</v>
      </c>
    </row>
    <row r="429" spans="1:18">
      <c r="A429" s="22">
        <v>44183.791689814818</v>
      </c>
      <c r="B429" s="1">
        <f>Estação!C568</f>
        <v>26.2</v>
      </c>
      <c r="C429" s="1">
        <v>36</v>
      </c>
      <c r="D429" s="1">
        <f>Estação!D568</f>
        <v>16.59</v>
      </c>
      <c r="E429" s="1">
        <f>Estação!E568</f>
        <v>0.18</v>
      </c>
      <c r="F429" s="1">
        <f>Estação!F568</f>
        <v>1.85</v>
      </c>
      <c r="G429" s="1">
        <f>Estação!G568</f>
        <v>3.93</v>
      </c>
      <c r="H429" s="1">
        <f>Estação!H568</f>
        <v>5.78</v>
      </c>
      <c r="I429" s="1">
        <f>Estação!I568</f>
        <v>3.37</v>
      </c>
      <c r="J429" s="1">
        <f>Estação!J568</f>
        <v>34</v>
      </c>
      <c r="K429" s="1">
        <f>Estação!K568</f>
        <v>16</v>
      </c>
      <c r="L429" s="1">
        <f>Estação!L568</f>
        <v>27.4</v>
      </c>
      <c r="M429" s="1">
        <f>Estação!M568</f>
        <v>71.5</v>
      </c>
      <c r="N429" s="1">
        <f>Estação!N568</f>
        <v>1007.9</v>
      </c>
      <c r="O429" s="1">
        <f>Estação!O568</f>
        <v>3</v>
      </c>
      <c r="P429" s="1">
        <f>Estação!P568</f>
        <v>3.24</v>
      </c>
      <c r="Q429" s="1">
        <f>Estação!Q568</f>
        <v>41.63</v>
      </c>
      <c r="R429" s="1">
        <f>Estação!R568</f>
        <v>0</v>
      </c>
    </row>
    <row r="430" spans="1:18">
      <c r="A430" s="22">
        <v>44183.833356481482</v>
      </c>
      <c r="B430" s="1">
        <f>Estação!C569</f>
        <v>26.3</v>
      </c>
      <c r="C430" s="1">
        <v>36</v>
      </c>
      <c r="D430" s="1">
        <f>Estação!D569</f>
        <v>17.52</v>
      </c>
      <c r="E430" s="1">
        <f>Estação!E569</f>
        <v>0.14000000000000001</v>
      </c>
      <c r="F430" s="1">
        <f>Estação!F569</f>
        <v>1.38</v>
      </c>
      <c r="G430" s="1">
        <f>Estação!G569</f>
        <v>3.08</v>
      </c>
      <c r="H430" s="1">
        <f>Estação!H569</f>
        <v>4.47</v>
      </c>
      <c r="I430" s="1">
        <f>Estação!I569</f>
        <v>3.41</v>
      </c>
      <c r="J430" s="1">
        <f>Estação!J569</f>
        <v>25</v>
      </c>
      <c r="K430" s="1">
        <f>Estação!K569</f>
        <v>14</v>
      </c>
      <c r="L430" s="1">
        <f>Estação!L569</f>
        <v>27.3</v>
      </c>
      <c r="M430" s="1">
        <f>Estação!M569</f>
        <v>71.8</v>
      </c>
      <c r="N430" s="1">
        <f>Estação!N569</f>
        <v>1008.5</v>
      </c>
      <c r="O430" s="1">
        <f>Estação!O569</f>
        <v>2</v>
      </c>
      <c r="P430" s="1">
        <f>Estação!P569</f>
        <v>3.13</v>
      </c>
      <c r="Q430" s="1">
        <f>Estação!Q569</f>
        <v>44.97</v>
      </c>
      <c r="R430" s="1">
        <f>Estação!R569</f>
        <v>0</v>
      </c>
    </row>
    <row r="431" spans="1:18">
      <c r="A431" s="22">
        <v>44183.875023148146</v>
      </c>
      <c r="B431" s="1">
        <f>Estação!C570</f>
        <v>26.4</v>
      </c>
      <c r="C431" s="1">
        <v>36</v>
      </c>
      <c r="D431" s="1">
        <f>Estação!D570</f>
        <v>19.02</v>
      </c>
      <c r="E431" s="1">
        <f>Estação!E570</f>
        <v>0.13</v>
      </c>
      <c r="F431" s="1">
        <f>Estação!F570</f>
        <v>1.53</v>
      </c>
      <c r="G431" s="1">
        <f>Estação!G570</f>
        <v>2.33</v>
      </c>
      <c r="H431" s="1">
        <f>Estação!H570</f>
        <v>3.86</v>
      </c>
      <c r="I431" s="1">
        <f>Estação!I570</f>
        <v>3.88</v>
      </c>
      <c r="J431" s="1">
        <f>Estação!J570</f>
        <v>34</v>
      </c>
      <c r="K431" s="1">
        <f>Estação!K570</f>
        <v>9</v>
      </c>
      <c r="L431" s="1">
        <f>Estação!L570</f>
        <v>27.3</v>
      </c>
      <c r="M431" s="1">
        <f>Estação!M570</f>
        <v>71.099999999999994</v>
      </c>
      <c r="N431" s="1">
        <f>Estação!N570</f>
        <v>1009.3</v>
      </c>
      <c r="O431" s="1">
        <f>Estação!O570</f>
        <v>3</v>
      </c>
      <c r="P431" s="1">
        <f>Estação!P570</f>
        <v>3.09</v>
      </c>
      <c r="Q431" s="1">
        <f>Estação!Q570</f>
        <v>46.01</v>
      </c>
      <c r="R431" s="1">
        <f>Estação!R570</f>
        <v>0</v>
      </c>
    </row>
    <row r="432" spans="1:18">
      <c r="A432" s="22">
        <v>44183.916689814818</v>
      </c>
      <c r="B432" s="1">
        <f>Estação!C571</f>
        <v>26.5</v>
      </c>
      <c r="C432" s="1">
        <v>36</v>
      </c>
      <c r="D432" s="1">
        <f>Estação!D571</f>
        <v>18.420000000000002</v>
      </c>
      <c r="E432" s="1">
        <f>Estação!E571</f>
        <v>0.12</v>
      </c>
      <c r="F432" s="1">
        <f>Estação!F571</f>
        <v>1.22</v>
      </c>
      <c r="G432" s="1">
        <f>Estação!G571</f>
        <v>2.08</v>
      </c>
      <c r="H432" s="1">
        <f>Estação!H571</f>
        <v>3.3</v>
      </c>
      <c r="I432" s="1">
        <f>Estação!I571</f>
        <v>3.71</v>
      </c>
      <c r="J432" s="1">
        <f>Estação!J571</f>
        <v>31</v>
      </c>
      <c r="K432" s="1">
        <f>Estação!K571</f>
        <v>10</v>
      </c>
      <c r="L432" s="1">
        <f>Estação!L571</f>
        <v>27.1</v>
      </c>
      <c r="M432" s="1">
        <f>Estação!M571</f>
        <v>71.599999999999994</v>
      </c>
      <c r="N432" s="1">
        <f>Estação!N571</f>
        <v>1009.7</v>
      </c>
      <c r="O432" s="1">
        <f>Estação!O571</f>
        <v>2</v>
      </c>
      <c r="P432" s="1">
        <f>Estação!P571</f>
        <v>3.05</v>
      </c>
      <c r="Q432" s="1">
        <f>Estação!Q571</f>
        <v>45.45</v>
      </c>
      <c r="R432" s="1">
        <f>Estação!R571</f>
        <v>0</v>
      </c>
    </row>
    <row r="433" spans="1:18">
      <c r="A433" s="22">
        <v>44183.958356481482</v>
      </c>
      <c r="B433" s="1">
        <f>Estação!C572</f>
        <v>26.5</v>
      </c>
      <c r="C433" s="1">
        <v>36</v>
      </c>
      <c r="D433" s="1">
        <f>Estação!D572</f>
        <v>18.48</v>
      </c>
      <c r="E433" s="1">
        <f>Estação!E572</f>
        <v>0.11</v>
      </c>
      <c r="F433" s="1">
        <f>Estação!F572</f>
        <v>1.0900000000000001</v>
      </c>
      <c r="G433" s="1">
        <f>Estação!G572</f>
        <v>1.61</v>
      </c>
      <c r="H433" s="1">
        <f>Estação!H572</f>
        <v>2.7</v>
      </c>
      <c r="I433" s="1">
        <f>Estação!I572</f>
        <v>4.0199999999999996</v>
      </c>
      <c r="J433" s="1">
        <f>Estação!J572</f>
        <v>24</v>
      </c>
      <c r="K433" s="1">
        <f>Estação!K572</f>
        <v>13</v>
      </c>
      <c r="L433" s="1">
        <f>Estação!L572</f>
        <v>27.1</v>
      </c>
      <c r="M433" s="1">
        <f>Estação!M572</f>
        <v>71</v>
      </c>
      <c r="N433" s="1">
        <f>Estação!N572</f>
        <v>1009.6</v>
      </c>
      <c r="O433" s="1">
        <f>Estação!O572</f>
        <v>3</v>
      </c>
      <c r="P433" s="1">
        <f>Estação!P572</f>
        <v>3.52</v>
      </c>
      <c r="Q433" s="1">
        <f>Estação!Q572</f>
        <v>45.92</v>
      </c>
      <c r="R433" s="1">
        <f>Estação!R572</f>
        <v>0</v>
      </c>
    </row>
    <row r="434" spans="1:18">
      <c r="A434" s="22">
        <v>44184.000023148146</v>
      </c>
      <c r="B434" s="1">
        <f>Estação!C581</f>
        <v>26.4</v>
      </c>
      <c r="C434" s="1">
        <v>36</v>
      </c>
      <c r="D434" s="1">
        <f>Estação!D581</f>
        <v>18.149999999999999</v>
      </c>
      <c r="E434" s="1">
        <f>Estação!E581</f>
        <v>0.1</v>
      </c>
      <c r="F434" s="1">
        <f>Estação!F581</f>
        <v>1.17</v>
      </c>
      <c r="G434" s="1">
        <f>Estação!G581</f>
        <v>1.48</v>
      </c>
      <c r="H434" s="1">
        <f>Estação!H581</f>
        <v>2.65</v>
      </c>
      <c r="I434" s="1">
        <f>Estação!I581</f>
        <v>4</v>
      </c>
      <c r="J434" s="1">
        <f>Estação!J581</f>
        <v>27</v>
      </c>
      <c r="K434" s="1">
        <f>Estação!K581</f>
        <v>11</v>
      </c>
      <c r="L434" s="1">
        <f>Estação!L581</f>
        <v>27.1</v>
      </c>
      <c r="M434" s="1">
        <f>Estação!M581</f>
        <v>70.3</v>
      </c>
      <c r="N434" s="1">
        <f>Estação!N581</f>
        <v>1009.3</v>
      </c>
      <c r="O434" s="1">
        <f>Estação!O581</f>
        <v>3</v>
      </c>
      <c r="P434" s="1">
        <f>Estação!P581</f>
        <v>2.93</v>
      </c>
      <c r="Q434" s="1">
        <f>Estação!Q581</f>
        <v>53.47</v>
      </c>
      <c r="R434" s="1">
        <f>Estação!R581</f>
        <v>0</v>
      </c>
    </row>
    <row r="435" spans="1:18">
      <c r="A435" s="22">
        <v>44184.041689814818</v>
      </c>
      <c r="B435" s="1">
        <f>Estação!C582</f>
        <v>26.5</v>
      </c>
      <c r="C435" s="1">
        <v>36</v>
      </c>
      <c r="D435" s="1">
        <f>Estação!D582</f>
        <v>18.579999999999998</v>
      </c>
      <c r="E435" s="1">
        <f>Estação!E582</f>
        <v>0.11</v>
      </c>
      <c r="F435" s="1">
        <f>Estação!F582</f>
        <v>1</v>
      </c>
      <c r="G435" s="1">
        <f>Estação!G582</f>
        <v>1.47</v>
      </c>
      <c r="H435" s="1">
        <f>Estação!H582</f>
        <v>2.4700000000000002</v>
      </c>
      <c r="I435" s="1">
        <f>Estação!I582</f>
        <v>2.84</v>
      </c>
      <c r="J435" s="1">
        <f>Estação!J582</f>
        <v>25</v>
      </c>
      <c r="K435" s="1">
        <f>Estação!K582</f>
        <v>8</v>
      </c>
      <c r="L435" s="1">
        <f>Estação!L582</f>
        <v>26.9</v>
      </c>
      <c r="M435" s="1">
        <f>Estação!M582</f>
        <v>71.8</v>
      </c>
      <c r="N435" s="1">
        <f>Estação!N582</f>
        <v>1008.7</v>
      </c>
      <c r="O435" s="1">
        <f>Estação!O582</f>
        <v>2</v>
      </c>
      <c r="P435" s="1">
        <f>Estação!P582</f>
        <v>2.78</v>
      </c>
      <c r="Q435" s="1">
        <f>Estação!Q582</f>
        <v>51.05</v>
      </c>
      <c r="R435" s="1">
        <f>Estação!R582</f>
        <v>0</v>
      </c>
    </row>
    <row r="436" spans="1:18">
      <c r="A436" s="22">
        <v>44184.083356481482</v>
      </c>
      <c r="B436" s="1">
        <f>Estação!C583</f>
        <v>26.5</v>
      </c>
      <c r="C436" s="1">
        <v>36</v>
      </c>
      <c r="D436" s="1">
        <f>Estação!D583</f>
        <v>19.059999999999999</v>
      </c>
      <c r="E436" s="1">
        <f>Estação!E583</f>
        <v>0</v>
      </c>
      <c r="F436" s="1">
        <f>Estação!F583</f>
        <v>1.06</v>
      </c>
      <c r="G436" s="1">
        <f>Estação!G583</f>
        <v>0.85</v>
      </c>
      <c r="H436" s="1">
        <f>Estação!H583</f>
        <v>1.91</v>
      </c>
      <c r="I436" s="1">
        <f>Estação!I583</f>
        <v>2.5299999999999998</v>
      </c>
      <c r="J436" s="1">
        <f>Estação!J583</f>
        <v>25</v>
      </c>
      <c r="K436" s="1">
        <f>Estação!K583</f>
        <v>13</v>
      </c>
      <c r="L436" s="1">
        <f>Estação!L583</f>
        <v>26.9</v>
      </c>
      <c r="M436" s="1">
        <f>Estação!M583</f>
        <v>72.400000000000006</v>
      </c>
      <c r="N436" s="1">
        <f>Estação!N583</f>
        <v>1008.2</v>
      </c>
      <c r="O436" s="1">
        <f>Estação!O583</f>
        <v>2</v>
      </c>
      <c r="P436" s="1">
        <f>Estação!P583</f>
        <v>2.91</v>
      </c>
      <c r="Q436" s="1">
        <f>Estação!Q583</f>
        <v>47.81</v>
      </c>
      <c r="R436" s="1">
        <f>Estação!R583</f>
        <v>0</v>
      </c>
    </row>
    <row r="437" spans="1:18">
      <c r="A437" s="22">
        <v>44184.125023148146</v>
      </c>
      <c r="B437" s="1">
        <f>Estação!C584</f>
        <v>26.5</v>
      </c>
      <c r="C437" s="1">
        <v>36</v>
      </c>
      <c r="D437" s="1">
        <f>Estação!D584</f>
        <v>19.59</v>
      </c>
      <c r="E437" s="111"/>
      <c r="F437" s="1">
        <f>Estação!F584</f>
        <v>1.07</v>
      </c>
      <c r="G437" s="1">
        <f>Estação!G584</f>
        <v>0.52</v>
      </c>
      <c r="H437" s="1">
        <f>Estação!H584</f>
        <v>1.59</v>
      </c>
      <c r="I437" s="1">
        <f>Estação!I584</f>
        <v>2.67</v>
      </c>
      <c r="J437" s="1">
        <f>Estação!J584</f>
        <v>26</v>
      </c>
      <c r="K437" s="1">
        <f>Estação!K584</f>
        <v>11</v>
      </c>
      <c r="L437" s="1">
        <f>Estação!L584</f>
        <v>26.8</v>
      </c>
      <c r="M437" s="1">
        <f>Estação!M584</f>
        <v>72.8</v>
      </c>
      <c r="N437" s="1">
        <f>Estação!N584</f>
        <v>1007.8</v>
      </c>
      <c r="O437" s="1">
        <f>Estação!O584</f>
        <v>3</v>
      </c>
      <c r="P437" s="1">
        <f>Estação!P584</f>
        <v>2.85</v>
      </c>
      <c r="Q437" s="1">
        <f>Estação!Q584</f>
        <v>53.83</v>
      </c>
      <c r="R437" s="1">
        <f>Estação!R584</f>
        <v>0</v>
      </c>
    </row>
    <row r="438" spans="1:18">
      <c r="A438" s="22">
        <v>44184.166689814818</v>
      </c>
      <c r="B438" s="1">
        <f>Estação!C585</f>
        <v>26.5</v>
      </c>
      <c r="C438" s="1">
        <v>36</v>
      </c>
      <c r="D438" s="1">
        <f>Estação!D585</f>
        <v>21.5</v>
      </c>
      <c r="E438" s="1">
        <f>Estação!E585</f>
        <v>0.01</v>
      </c>
      <c r="F438" s="1">
        <f>Estação!F585</f>
        <v>1.05</v>
      </c>
      <c r="G438" s="1">
        <f>Estação!G585</f>
        <v>0.41</v>
      </c>
      <c r="H438" s="1">
        <f>Estação!H585</f>
        <v>1.46</v>
      </c>
      <c r="I438" s="1">
        <f>Estação!I585</f>
        <v>2.86</v>
      </c>
      <c r="J438" s="1">
        <f>Estação!J585</f>
        <v>21</v>
      </c>
      <c r="K438" s="1">
        <f>Estação!K585</f>
        <v>10</v>
      </c>
      <c r="L438" s="1">
        <f>Estação!L585</f>
        <v>26.7</v>
      </c>
      <c r="M438" s="1">
        <f>Estação!M585</f>
        <v>71.5</v>
      </c>
      <c r="N438" s="1">
        <f>Estação!N585</f>
        <v>1007.8</v>
      </c>
      <c r="O438" s="1">
        <f>Estação!O585</f>
        <v>3</v>
      </c>
      <c r="P438" s="1">
        <f>Estação!P585</f>
        <v>2.9</v>
      </c>
      <c r="Q438" s="1">
        <f>Estação!Q585</f>
        <v>60.15</v>
      </c>
      <c r="R438" s="1">
        <f>Estação!R585</f>
        <v>0</v>
      </c>
    </row>
    <row r="439" spans="1:18">
      <c r="A439" s="22">
        <v>44184.208356481482</v>
      </c>
      <c r="B439" s="1">
        <f>Estação!C586</f>
        <v>26.5</v>
      </c>
      <c r="C439" s="1">
        <v>36</v>
      </c>
      <c r="D439" s="1">
        <f>Estação!D586</f>
        <v>20.350000000000001</v>
      </c>
      <c r="E439" s="111"/>
      <c r="F439" s="1">
        <f>Estação!F586</f>
        <v>0.97</v>
      </c>
      <c r="G439" s="1">
        <f>Estação!G586</f>
        <v>0.56999999999999995</v>
      </c>
      <c r="H439" s="1">
        <f>Estação!H586</f>
        <v>1.55</v>
      </c>
      <c r="I439" s="1">
        <f>Estação!I586</f>
        <v>3.1</v>
      </c>
      <c r="J439" s="1">
        <f>Estação!J586</f>
        <v>23</v>
      </c>
      <c r="K439" s="1">
        <f>Estação!K586</f>
        <v>10</v>
      </c>
      <c r="L439" s="1">
        <f>Estação!L586</f>
        <v>26.6</v>
      </c>
      <c r="M439" s="1">
        <f>Estação!M586</f>
        <v>71.400000000000006</v>
      </c>
      <c r="N439" s="1">
        <f>Estação!N586</f>
        <v>1008</v>
      </c>
      <c r="O439" s="1">
        <f>Estação!O586</f>
        <v>2</v>
      </c>
      <c r="P439" s="1">
        <f>Estação!P586</f>
        <v>2.74</v>
      </c>
      <c r="Q439" s="1">
        <f>Estação!Q586</f>
        <v>62.52</v>
      </c>
      <c r="R439" s="1">
        <f>Estação!R586</f>
        <v>0</v>
      </c>
    </row>
    <row r="440" spans="1:18">
      <c r="A440" s="22">
        <v>44184.250023148146</v>
      </c>
      <c r="B440" s="1">
        <f>Estação!C587</f>
        <v>26.5</v>
      </c>
      <c r="C440" s="1">
        <v>36</v>
      </c>
      <c r="D440" s="1">
        <f>Estação!D587</f>
        <v>19.309999999999999</v>
      </c>
      <c r="E440" s="1">
        <f>Estação!E587</f>
        <v>0.12</v>
      </c>
      <c r="F440" s="1">
        <f>Estação!F587</f>
        <v>1.18</v>
      </c>
      <c r="G440" s="1">
        <f>Estação!G587</f>
        <v>2.17</v>
      </c>
      <c r="H440" s="1">
        <f>Estação!H587</f>
        <v>3.36</v>
      </c>
      <c r="I440" s="1">
        <f>Estação!I587</f>
        <v>2.74</v>
      </c>
      <c r="J440" s="1">
        <f>Estação!J587</f>
        <v>35</v>
      </c>
      <c r="K440" s="1">
        <f>Estação!K587</f>
        <v>14</v>
      </c>
      <c r="L440" s="1">
        <f>Estação!L587</f>
        <v>26.7</v>
      </c>
      <c r="M440" s="1">
        <f>Estação!M587</f>
        <v>71.2</v>
      </c>
      <c r="N440" s="1">
        <f>Estação!N587</f>
        <v>1008.4</v>
      </c>
      <c r="O440" s="1">
        <f>Estação!O587</f>
        <v>33</v>
      </c>
      <c r="P440" s="1">
        <f>Estação!P587</f>
        <v>2.4900000000000002</v>
      </c>
      <c r="Q440" s="1">
        <f>Estação!Q587</f>
        <v>65.61</v>
      </c>
      <c r="R440" s="1">
        <f>Estação!R587</f>
        <v>0</v>
      </c>
    </row>
    <row r="441" spans="1:18">
      <c r="A441" s="22">
        <v>44184.291689814818</v>
      </c>
      <c r="B441" s="1">
        <f>Estação!C588</f>
        <v>26.4</v>
      </c>
      <c r="C441" s="1">
        <v>36</v>
      </c>
      <c r="D441" s="1">
        <f>Estação!D588</f>
        <v>20.13</v>
      </c>
      <c r="E441" s="1">
        <f>Estação!E588</f>
        <v>0.12</v>
      </c>
      <c r="F441" s="1">
        <f>Estação!F588</f>
        <v>1.45</v>
      </c>
      <c r="G441" s="1">
        <f>Estação!G588</f>
        <v>2.16</v>
      </c>
      <c r="H441" s="1">
        <f>Estação!H588</f>
        <v>3.61</v>
      </c>
      <c r="I441" s="1">
        <f>Estação!I588</f>
        <v>3.12</v>
      </c>
      <c r="J441" s="1">
        <f>Estação!J588</f>
        <v>26</v>
      </c>
      <c r="K441" s="1">
        <f>Estação!K588</f>
        <v>13</v>
      </c>
      <c r="L441" s="1">
        <f>Estação!L588</f>
        <v>27</v>
      </c>
      <c r="M441" s="1">
        <f>Estação!M588</f>
        <v>71.7</v>
      </c>
      <c r="N441" s="1">
        <f>Estação!N588</f>
        <v>1008.9</v>
      </c>
      <c r="O441" s="1">
        <f>Estação!O588</f>
        <v>92</v>
      </c>
      <c r="P441" s="1">
        <f>Estação!P588</f>
        <v>3.06</v>
      </c>
      <c r="Q441" s="1">
        <f>Estação!Q588</f>
        <v>67.19</v>
      </c>
      <c r="R441" s="1">
        <f>Estação!R588</f>
        <v>0</v>
      </c>
    </row>
    <row r="442" spans="1:18">
      <c r="A442" s="22">
        <v>44184.333356481482</v>
      </c>
      <c r="B442" s="1">
        <f>Estação!C589</f>
        <v>26.4</v>
      </c>
      <c r="C442" s="1">
        <v>36</v>
      </c>
      <c r="D442" s="1">
        <f>Estação!D589</f>
        <v>20.74</v>
      </c>
      <c r="E442" s="1">
        <f>Estação!E589</f>
        <v>0.14000000000000001</v>
      </c>
      <c r="F442" s="1">
        <f>Estação!F589</f>
        <v>1.87</v>
      </c>
      <c r="G442" s="1">
        <f>Estação!G589</f>
        <v>2.39</v>
      </c>
      <c r="H442" s="1">
        <f>Estação!H589</f>
        <v>4.26</v>
      </c>
      <c r="I442" s="1">
        <f>Estação!I589</f>
        <v>3.93</v>
      </c>
      <c r="J442" s="1">
        <f>Estação!J589</f>
        <v>21</v>
      </c>
      <c r="K442" s="1">
        <f>Estação!K589</f>
        <v>11</v>
      </c>
      <c r="L442" s="1">
        <f>Estação!L589</f>
        <v>26.9</v>
      </c>
      <c r="M442" s="1">
        <f>Estação!M589</f>
        <v>75.099999999999994</v>
      </c>
      <c r="N442" s="1">
        <f>Estação!N589</f>
        <v>1009.4</v>
      </c>
      <c r="O442" s="1">
        <f>Estação!O589</f>
        <v>302</v>
      </c>
      <c r="P442" s="1">
        <f>Estação!P589</f>
        <v>3.58</v>
      </c>
      <c r="Q442" s="1">
        <f>Estação!Q589</f>
        <v>70.040000000000006</v>
      </c>
      <c r="R442" s="1">
        <f>Estação!R589</f>
        <v>0.2</v>
      </c>
    </row>
    <row r="443" spans="1:18">
      <c r="A443" s="22">
        <v>44184.375023148146</v>
      </c>
      <c r="B443" s="1">
        <f>Estação!C590</f>
        <v>26.1</v>
      </c>
      <c r="C443" s="1">
        <v>36</v>
      </c>
      <c r="D443" s="1">
        <f>Estação!D590</f>
        <v>23.41</v>
      </c>
      <c r="E443" s="1">
        <f>Estação!E590</f>
        <v>0.12</v>
      </c>
      <c r="F443" s="1">
        <f>Estação!F590</f>
        <v>1.97</v>
      </c>
      <c r="G443" s="1">
        <f>Estação!G590</f>
        <v>1.94</v>
      </c>
      <c r="H443" s="1">
        <f>Estação!H590</f>
        <v>3.91</v>
      </c>
      <c r="I443" s="1">
        <f>Estação!I590</f>
        <v>3.33</v>
      </c>
      <c r="J443" s="1">
        <f>Estação!J590</f>
        <v>26</v>
      </c>
      <c r="K443" s="1">
        <f>Estação!K590</f>
        <v>12</v>
      </c>
      <c r="L443" s="1">
        <f>Estação!L590</f>
        <v>28.2</v>
      </c>
      <c r="M443" s="1">
        <f>Estação!M590</f>
        <v>65.099999999999994</v>
      </c>
      <c r="N443" s="1">
        <f>Estação!N590</f>
        <v>1009.7</v>
      </c>
      <c r="O443" s="1">
        <f>Estação!O590</f>
        <v>594</v>
      </c>
      <c r="P443" s="1">
        <f>Estação!P590</f>
        <v>4.1900000000000004</v>
      </c>
      <c r="Q443" s="1">
        <f>Estação!Q590</f>
        <v>66.81</v>
      </c>
      <c r="R443" s="1">
        <f>Estação!R590</f>
        <v>0</v>
      </c>
    </row>
    <row r="444" spans="1:18">
      <c r="A444" s="22">
        <v>44184.416689814818</v>
      </c>
      <c r="B444" s="1">
        <f>Estação!C591</f>
        <v>26.1</v>
      </c>
      <c r="C444" s="1">
        <v>36</v>
      </c>
      <c r="D444" s="1">
        <f>Estação!D591</f>
        <v>24.29</v>
      </c>
      <c r="E444" s="1">
        <f>Estação!E591</f>
        <v>0.1</v>
      </c>
      <c r="F444" s="1">
        <f>Estação!F591</f>
        <v>1.82</v>
      </c>
      <c r="G444" s="1">
        <f>Estação!G591</f>
        <v>1.65</v>
      </c>
      <c r="H444" s="1">
        <f>Estação!H591</f>
        <v>3.47</v>
      </c>
      <c r="I444" s="1">
        <f>Estação!I591</f>
        <v>3.01</v>
      </c>
      <c r="J444" s="1">
        <f>Estação!J591</f>
        <v>24</v>
      </c>
      <c r="K444" s="1">
        <f>Estação!K591</f>
        <v>13</v>
      </c>
      <c r="L444" s="1">
        <f>Estação!L591</f>
        <v>29.1</v>
      </c>
      <c r="M444" s="1">
        <f>Estação!M591</f>
        <v>60.5</v>
      </c>
      <c r="N444" s="1">
        <f>Estação!N591</f>
        <v>1009.9</v>
      </c>
      <c r="O444" s="1">
        <f>Estação!O591</f>
        <v>665</v>
      </c>
      <c r="P444" s="1">
        <f>Estação!P591</f>
        <v>4.4800000000000004</v>
      </c>
      <c r="Q444" s="1">
        <f>Estação!Q591</f>
        <v>71.31</v>
      </c>
      <c r="R444" s="1">
        <f>Estação!R591</f>
        <v>0</v>
      </c>
    </row>
    <row r="445" spans="1:18">
      <c r="A445" s="22">
        <v>44184.458356481482</v>
      </c>
      <c r="B445" s="1">
        <f>Estação!C592</f>
        <v>26</v>
      </c>
      <c r="C445" s="1">
        <v>36</v>
      </c>
      <c r="D445" s="1">
        <f>Estação!D592</f>
        <v>24.93</v>
      </c>
      <c r="E445" s="1">
        <f>Estação!E592</f>
        <v>0.11</v>
      </c>
      <c r="F445" s="1">
        <f>Estação!F592</f>
        <v>2.02</v>
      </c>
      <c r="G445" s="1">
        <f>Estação!G592</f>
        <v>1.9</v>
      </c>
      <c r="H445" s="1">
        <f>Estação!H592</f>
        <v>3.93</v>
      </c>
      <c r="I445" s="1">
        <f>Estação!I592</f>
        <v>3.03</v>
      </c>
      <c r="J445" s="1">
        <f>Estação!J592</f>
        <v>24</v>
      </c>
      <c r="K445" s="1">
        <f>Estação!K592</f>
        <v>11</v>
      </c>
      <c r="L445" s="1">
        <f>Estação!L592</f>
        <v>29.8</v>
      </c>
      <c r="M445" s="1">
        <f>Estação!M592</f>
        <v>57</v>
      </c>
      <c r="N445" s="1">
        <f>Estação!N592</f>
        <v>1009.6</v>
      </c>
      <c r="O445" s="1">
        <f>Estação!O592</f>
        <v>882</v>
      </c>
      <c r="P445" s="1">
        <f>Estação!P592</f>
        <v>4.84</v>
      </c>
      <c r="Q445" s="1">
        <f>Estação!Q592</f>
        <v>78.069999999999993</v>
      </c>
      <c r="R445" s="1">
        <f>Estação!R592</f>
        <v>0.2</v>
      </c>
    </row>
    <row r="446" spans="1:18">
      <c r="A446" s="22">
        <v>44184.500023148146</v>
      </c>
      <c r="B446" s="1">
        <f>Estação!C593</f>
        <v>25.8</v>
      </c>
      <c r="C446" s="1">
        <v>36</v>
      </c>
      <c r="D446" s="1">
        <f>Estação!D593</f>
        <v>26.02</v>
      </c>
      <c r="E446" s="1">
        <f>Estação!E593</f>
        <v>0.1</v>
      </c>
      <c r="F446" s="1">
        <f>Estação!F593</f>
        <v>1.82</v>
      </c>
      <c r="G446" s="1">
        <f>Estação!G593</f>
        <v>1.53</v>
      </c>
      <c r="H446" s="1">
        <f>Estação!H593</f>
        <v>3.34</v>
      </c>
      <c r="I446" s="1">
        <f>Estação!I593</f>
        <v>3.23</v>
      </c>
      <c r="J446" s="1">
        <f>Estação!J593</f>
        <v>23</v>
      </c>
      <c r="K446" s="1">
        <f>Estação!K593</f>
        <v>8</v>
      </c>
      <c r="L446" s="1">
        <f>Estação!L593</f>
        <v>29.9</v>
      </c>
      <c r="M446" s="1">
        <f>Estação!M593</f>
        <v>56</v>
      </c>
      <c r="N446" s="1">
        <f>Estação!N593</f>
        <v>1008.9</v>
      </c>
      <c r="O446" s="1">
        <f>Estação!O593</f>
        <v>896</v>
      </c>
      <c r="P446" s="1">
        <f>Estação!P593</f>
        <v>4.8899999999999997</v>
      </c>
      <c r="Q446" s="1">
        <f>Estação!Q593</f>
        <v>66.61</v>
      </c>
      <c r="R446" s="1">
        <f>Estação!R593</f>
        <v>0</v>
      </c>
    </row>
    <row r="447" spans="1:18">
      <c r="A447" s="22">
        <v>44184.541689814818</v>
      </c>
      <c r="B447" s="1">
        <f>Estação!C594</f>
        <v>25.7</v>
      </c>
      <c r="C447" s="1">
        <v>36</v>
      </c>
      <c r="D447" s="1">
        <f>Estação!D594</f>
        <v>23.91</v>
      </c>
      <c r="E447" s="1">
        <f>Estação!E594</f>
        <v>0.11</v>
      </c>
      <c r="F447" s="1">
        <f>Estação!F594</f>
        <v>1.66</v>
      </c>
      <c r="G447" s="1">
        <f>Estação!G594</f>
        <v>1.37</v>
      </c>
      <c r="H447" s="1">
        <f>Estação!H594</f>
        <v>3.03</v>
      </c>
      <c r="I447" s="1">
        <f>Estação!I594</f>
        <v>3.34</v>
      </c>
      <c r="J447" s="1">
        <f>Estação!J594</f>
        <v>21</v>
      </c>
      <c r="K447" s="1">
        <f>Estação!K594</f>
        <v>7</v>
      </c>
      <c r="L447" s="1">
        <f>Estação!L594</f>
        <v>30.2</v>
      </c>
      <c r="M447" s="1">
        <f>Estação!M594</f>
        <v>54.8</v>
      </c>
      <c r="N447" s="1">
        <f>Estação!N594</f>
        <v>1008</v>
      </c>
      <c r="O447" s="1">
        <f>Estação!O594</f>
        <v>702</v>
      </c>
      <c r="P447" s="1">
        <f>Estação!P594</f>
        <v>4.8099999999999996</v>
      </c>
      <c r="Q447" s="1">
        <f>Estação!Q594</f>
        <v>57.68</v>
      </c>
      <c r="R447" s="1">
        <f>Estação!R594</f>
        <v>0</v>
      </c>
    </row>
    <row r="448" spans="1:18">
      <c r="A448" s="22">
        <v>44184.583356481482</v>
      </c>
      <c r="B448" s="1">
        <f>Estação!C595</f>
        <v>26</v>
      </c>
      <c r="C448" s="1">
        <v>36</v>
      </c>
      <c r="D448" s="1">
        <f>Estação!D595</f>
        <v>21.62</v>
      </c>
      <c r="E448" s="1">
        <f>Estação!E595</f>
        <v>0.1</v>
      </c>
      <c r="F448" s="1">
        <f>Estação!F595</f>
        <v>1.65</v>
      </c>
      <c r="G448" s="1">
        <f>Estação!G595</f>
        <v>1.2</v>
      </c>
      <c r="H448" s="1">
        <f>Estação!H595</f>
        <v>2.84</v>
      </c>
      <c r="I448" s="1">
        <f>Estação!I595</f>
        <v>3.25</v>
      </c>
      <c r="J448" s="1">
        <f>Estação!J595</f>
        <v>23</v>
      </c>
      <c r="K448" s="1">
        <f>Estação!K595</f>
        <v>9</v>
      </c>
      <c r="L448" s="1">
        <f>Estação!L595</f>
        <v>29.7</v>
      </c>
      <c r="M448" s="1">
        <f>Estação!M595</f>
        <v>58.2</v>
      </c>
      <c r="N448" s="1">
        <f>Estação!N595</f>
        <v>1007</v>
      </c>
      <c r="O448" s="1">
        <f>Estação!O595</f>
        <v>327</v>
      </c>
      <c r="P448" s="1">
        <f>Estação!P595</f>
        <v>5.24</v>
      </c>
      <c r="Q448" s="1">
        <f>Estação!Q595</f>
        <v>52.4</v>
      </c>
      <c r="R448" s="1">
        <f>Estação!R595</f>
        <v>0</v>
      </c>
    </row>
    <row r="449" spans="1:18">
      <c r="A449" s="22">
        <v>44184.625023148146</v>
      </c>
      <c r="B449" s="1">
        <f>Estação!C596</f>
        <v>25.9</v>
      </c>
      <c r="C449" s="1">
        <v>36</v>
      </c>
      <c r="D449" s="1">
        <f>Estação!D596</f>
        <v>20.77</v>
      </c>
      <c r="E449" s="1">
        <f>Estação!E596</f>
        <v>0.11</v>
      </c>
      <c r="F449" s="1">
        <f>Estação!F596</f>
        <v>1.65</v>
      </c>
      <c r="G449" s="1">
        <f>Estação!G596</f>
        <v>1.07</v>
      </c>
      <c r="H449" s="1">
        <f>Estação!H596</f>
        <v>2.72</v>
      </c>
      <c r="I449" s="1">
        <f>Estação!I596</f>
        <v>3.46</v>
      </c>
      <c r="J449" s="1">
        <f>Estação!J596</f>
        <v>23</v>
      </c>
      <c r="K449" s="1">
        <f>Estação!K596</f>
        <v>8</v>
      </c>
      <c r="L449" s="1">
        <f>Estação!L596</f>
        <v>29.6</v>
      </c>
      <c r="M449" s="1">
        <f>Estação!M596</f>
        <v>56.9</v>
      </c>
      <c r="N449" s="1">
        <f>Estação!N596</f>
        <v>1006.5</v>
      </c>
      <c r="O449" s="1">
        <f>Estação!O596</f>
        <v>212</v>
      </c>
      <c r="P449" s="1">
        <f>Estação!P596</f>
        <v>4.7</v>
      </c>
      <c r="Q449" s="1">
        <f>Estação!Q596</f>
        <v>55.93</v>
      </c>
      <c r="R449" s="1">
        <f>Estação!R596</f>
        <v>0</v>
      </c>
    </row>
    <row r="450" spans="1:18">
      <c r="A450" s="22">
        <v>44184.666689814818</v>
      </c>
      <c r="B450" s="1">
        <f>Estação!C597</f>
        <v>26.1</v>
      </c>
      <c r="C450" s="1">
        <v>36</v>
      </c>
      <c r="D450" s="1">
        <f>Estação!D597</f>
        <v>20.94</v>
      </c>
      <c r="E450" s="1">
        <f>Estação!E597</f>
        <v>0.11</v>
      </c>
      <c r="F450" s="1">
        <f>Estação!F597</f>
        <v>1.58</v>
      </c>
      <c r="G450" s="1">
        <f>Estação!G597</f>
        <v>1.1100000000000001</v>
      </c>
      <c r="H450" s="1">
        <f>Estação!H597</f>
        <v>2.69</v>
      </c>
      <c r="I450" s="1">
        <f>Estação!I597</f>
        <v>3.04</v>
      </c>
      <c r="J450" s="1">
        <f>Estação!J597</f>
        <v>21</v>
      </c>
      <c r="K450" s="1">
        <f>Estação!K597</f>
        <v>10</v>
      </c>
      <c r="L450" s="1">
        <f>Estação!L597</f>
        <v>29.3</v>
      </c>
      <c r="M450" s="1">
        <f>Estação!M597</f>
        <v>58.9</v>
      </c>
      <c r="N450" s="1">
        <f>Estação!N597</f>
        <v>1006.4</v>
      </c>
      <c r="O450" s="1">
        <f>Estação!O597</f>
        <v>354</v>
      </c>
      <c r="P450" s="1">
        <f>Estação!P597</f>
        <v>4.1100000000000003</v>
      </c>
      <c r="Q450" s="1">
        <f>Estação!Q597</f>
        <v>55.94</v>
      </c>
      <c r="R450" s="1">
        <f>Estação!R597</f>
        <v>0</v>
      </c>
    </row>
    <row r="451" spans="1:18">
      <c r="A451" s="22">
        <v>44184.708356481482</v>
      </c>
      <c r="B451" s="1">
        <f>Estação!C598</f>
        <v>26</v>
      </c>
      <c r="C451" s="1">
        <v>36</v>
      </c>
      <c r="D451" s="1">
        <f>Estação!D598</f>
        <v>23.19</v>
      </c>
      <c r="E451" s="1">
        <f>Estação!E598</f>
        <v>0.12</v>
      </c>
      <c r="F451" s="1">
        <f>Estação!F598</f>
        <v>1.58</v>
      </c>
      <c r="G451" s="1">
        <f>Estação!G598</f>
        <v>1.31</v>
      </c>
      <c r="H451" s="1">
        <f>Estação!H598</f>
        <v>2.88</v>
      </c>
      <c r="I451" s="1">
        <f>Estação!I598</f>
        <v>3.01</v>
      </c>
      <c r="J451" s="1">
        <f>Estação!J598</f>
        <v>26</v>
      </c>
      <c r="K451" s="1">
        <f>Estação!K598</f>
        <v>11</v>
      </c>
      <c r="L451" s="1">
        <f>Estação!L598</f>
        <v>28.8</v>
      </c>
      <c r="M451" s="1">
        <f>Estação!M598</f>
        <v>60.7</v>
      </c>
      <c r="N451" s="1">
        <f>Estação!N598</f>
        <v>1006.3</v>
      </c>
      <c r="O451" s="1">
        <f>Estação!O598</f>
        <v>186</v>
      </c>
      <c r="P451" s="1">
        <f>Estação!P598</f>
        <v>3.73</v>
      </c>
      <c r="Q451" s="1">
        <f>Estação!Q598</f>
        <v>57.26</v>
      </c>
      <c r="R451" s="1">
        <f>Estação!R598</f>
        <v>0</v>
      </c>
    </row>
    <row r="452" spans="1:18">
      <c r="A452" s="22">
        <v>44184.750023148146</v>
      </c>
      <c r="B452" s="1">
        <f>Estação!C599</f>
        <v>26</v>
      </c>
      <c r="C452" s="1">
        <v>36</v>
      </c>
      <c r="D452" s="1">
        <f>Estação!D599</f>
        <v>19.16</v>
      </c>
      <c r="E452" s="1">
        <f>Estação!E599</f>
        <v>0.13</v>
      </c>
      <c r="F452" s="1">
        <f>Estação!F599</f>
        <v>1.35</v>
      </c>
      <c r="G452" s="1">
        <f>Estação!G599</f>
        <v>1.94</v>
      </c>
      <c r="H452" s="1">
        <f>Estação!H599</f>
        <v>3.3</v>
      </c>
      <c r="I452" s="1">
        <f>Estação!I599</f>
        <v>3.16</v>
      </c>
      <c r="J452" s="1">
        <f>Estação!J599</f>
        <v>25</v>
      </c>
      <c r="K452" s="1">
        <f>Estação!K599</f>
        <v>10</v>
      </c>
      <c r="L452" s="1">
        <f>Estação!L599</f>
        <v>27.8</v>
      </c>
      <c r="M452" s="1">
        <f>Estação!M599</f>
        <v>66.8</v>
      </c>
      <c r="N452" s="1">
        <f>Estação!N599</f>
        <v>1006.6</v>
      </c>
      <c r="O452" s="1">
        <f>Estação!O599</f>
        <v>18</v>
      </c>
      <c r="P452" s="1">
        <f>Estação!P599</f>
        <v>3.15</v>
      </c>
      <c r="Q452" s="1">
        <f>Estação!Q599</f>
        <v>51.34</v>
      </c>
      <c r="R452" s="1">
        <f>Estação!R599</f>
        <v>0</v>
      </c>
    </row>
    <row r="453" spans="1:18">
      <c r="A453" s="22">
        <v>44184.791689814818</v>
      </c>
      <c r="B453" s="1">
        <f>Estação!C600</f>
        <v>26.3</v>
      </c>
      <c r="C453" s="1">
        <v>36</v>
      </c>
      <c r="D453" s="1">
        <f>Estação!D600</f>
        <v>19.149999999999999</v>
      </c>
      <c r="E453" s="1">
        <f>Estação!E600</f>
        <v>0.16</v>
      </c>
      <c r="F453" s="1">
        <f>Estação!F600</f>
        <v>1.31</v>
      </c>
      <c r="G453" s="1">
        <f>Estação!G600</f>
        <v>3.38</v>
      </c>
      <c r="H453" s="1">
        <f>Estação!H600</f>
        <v>4.6900000000000004</v>
      </c>
      <c r="I453" s="1">
        <f>Estação!I600</f>
        <v>3.3</v>
      </c>
      <c r="J453" s="1">
        <f>Estação!J600</f>
        <v>25</v>
      </c>
      <c r="K453" s="1">
        <f>Estação!K600</f>
        <v>11</v>
      </c>
      <c r="L453" s="1">
        <f>Estação!L600</f>
        <v>27.4</v>
      </c>
      <c r="M453" s="1">
        <f>Estação!M600</f>
        <v>69.5</v>
      </c>
      <c r="N453" s="1">
        <f>Estação!N600</f>
        <v>1007</v>
      </c>
      <c r="O453" s="1">
        <f>Estação!O600</f>
        <v>2</v>
      </c>
      <c r="P453" s="1">
        <f>Estação!P600</f>
        <v>2.7</v>
      </c>
      <c r="Q453" s="1">
        <f>Estação!Q600</f>
        <v>51.92</v>
      </c>
      <c r="R453" s="1">
        <f>Estação!R600</f>
        <v>0</v>
      </c>
    </row>
    <row r="454" spans="1:18">
      <c r="A454" s="22">
        <v>44184.833356481482</v>
      </c>
      <c r="B454" s="1">
        <f>Estação!C601</f>
        <v>26.3</v>
      </c>
      <c r="C454" s="1">
        <v>36</v>
      </c>
      <c r="D454" s="1">
        <f>Estação!D601</f>
        <v>18.78</v>
      </c>
      <c r="E454" s="1">
        <f>Estação!E601</f>
        <v>0.14000000000000001</v>
      </c>
      <c r="F454" s="1">
        <f>Estação!F601</f>
        <v>1.27</v>
      </c>
      <c r="G454" s="1">
        <f>Estação!G601</f>
        <v>3.12</v>
      </c>
      <c r="H454" s="1">
        <f>Estação!H601</f>
        <v>4.38</v>
      </c>
      <c r="I454" s="1">
        <f>Estação!I601</f>
        <v>3.34</v>
      </c>
      <c r="J454" s="1">
        <f>Estação!J601</f>
        <v>29</v>
      </c>
      <c r="K454" s="1">
        <f>Estação!K601</f>
        <v>13</v>
      </c>
      <c r="L454" s="1">
        <f>Estação!L601</f>
        <v>27.3</v>
      </c>
      <c r="M454" s="1">
        <f>Estação!M601</f>
        <v>70</v>
      </c>
      <c r="N454" s="1">
        <f>Estação!N601</f>
        <v>1007.5</v>
      </c>
      <c r="O454" s="1">
        <f>Estação!O601</f>
        <v>2</v>
      </c>
      <c r="P454" s="1">
        <f>Estação!P601</f>
        <v>2.88</v>
      </c>
      <c r="Q454" s="1">
        <f>Estação!Q601</f>
        <v>46.41</v>
      </c>
      <c r="R454" s="1">
        <f>Estação!R601</f>
        <v>0</v>
      </c>
    </row>
    <row r="455" spans="1:18">
      <c r="A455" s="22">
        <v>44184.875023148146</v>
      </c>
      <c r="B455" s="1">
        <f>Estação!C602</f>
        <v>26.3</v>
      </c>
      <c r="C455" s="1">
        <v>36</v>
      </c>
      <c r="D455" s="1">
        <f>Estação!D602</f>
        <v>19.09</v>
      </c>
      <c r="E455" s="1">
        <f>Estação!E602</f>
        <v>0.12</v>
      </c>
      <c r="F455" s="1">
        <f>Estação!F602</f>
        <v>1.21</v>
      </c>
      <c r="G455" s="1">
        <f>Estação!G602</f>
        <v>2.04</v>
      </c>
      <c r="H455" s="1">
        <f>Estação!H602</f>
        <v>3.25</v>
      </c>
      <c r="I455" s="1">
        <f>Estação!I602</f>
        <v>3.53</v>
      </c>
      <c r="J455" s="1">
        <f>Estação!J602</f>
        <v>27</v>
      </c>
      <c r="K455" s="1">
        <f>Estação!K602</f>
        <v>10</v>
      </c>
      <c r="L455" s="1">
        <f>Estação!L602</f>
        <v>27.2</v>
      </c>
      <c r="M455" s="1">
        <f>Estação!M602</f>
        <v>69.5</v>
      </c>
      <c r="N455" s="1">
        <f>Estação!N602</f>
        <v>1008.3</v>
      </c>
      <c r="O455" s="1">
        <f>Estação!O602</f>
        <v>2</v>
      </c>
      <c r="P455" s="1">
        <f>Estação!P602</f>
        <v>2.82</v>
      </c>
      <c r="Q455" s="1">
        <f>Estação!Q602</f>
        <v>46.49</v>
      </c>
      <c r="R455" s="1">
        <f>Estação!R602</f>
        <v>0</v>
      </c>
    </row>
    <row r="456" spans="1:18">
      <c r="A456" s="22">
        <v>44184.916689814818</v>
      </c>
      <c r="B456" s="1">
        <f>Estação!C603</f>
        <v>26.3</v>
      </c>
      <c r="C456" s="1">
        <v>36</v>
      </c>
      <c r="D456" s="1">
        <f>Estação!D603</f>
        <v>19.690000000000001</v>
      </c>
      <c r="E456" s="1">
        <f>Estação!E603</f>
        <v>0.1</v>
      </c>
      <c r="F456" s="1">
        <f>Estação!F603</f>
        <v>1.17</v>
      </c>
      <c r="G456" s="1">
        <f>Estação!G603</f>
        <v>1.47</v>
      </c>
      <c r="H456" s="1">
        <f>Estação!H603</f>
        <v>2.63</v>
      </c>
      <c r="I456" s="1">
        <f>Estação!I603</f>
        <v>3.71</v>
      </c>
      <c r="J456" s="1">
        <f>Estação!J603</f>
        <v>20</v>
      </c>
      <c r="K456" s="1">
        <f>Estação!K603</f>
        <v>12</v>
      </c>
      <c r="L456" s="1">
        <f>Estação!L603</f>
        <v>27.1</v>
      </c>
      <c r="M456" s="1">
        <f>Estação!M603</f>
        <v>69.8</v>
      </c>
      <c r="N456" s="1">
        <f>Estação!N603</f>
        <v>1008.7</v>
      </c>
      <c r="O456" s="1">
        <f>Estação!O603</f>
        <v>3</v>
      </c>
      <c r="P456" s="1">
        <f>Estação!P603</f>
        <v>3.24</v>
      </c>
      <c r="Q456" s="1">
        <f>Estação!Q603</f>
        <v>43.22</v>
      </c>
      <c r="R456" s="1">
        <f>Estação!R603</f>
        <v>0</v>
      </c>
    </row>
    <row r="457" spans="1:18">
      <c r="A457" s="22">
        <v>44184.958356481482</v>
      </c>
      <c r="B457" s="1">
        <f>Estação!C604</f>
        <v>26.3</v>
      </c>
      <c r="C457" s="1">
        <v>36</v>
      </c>
      <c r="D457" s="1">
        <f>Estação!D604</f>
        <v>21.37</v>
      </c>
      <c r="E457" s="1">
        <f>Estação!E604</f>
        <v>0.09</v>
      </c>
      <c r="F457" s="1">
        <f>Estação!F604</f>
        <v>1.1399999999999999</v>
      </c>
      <c r="G457" s="1">
        <f>Estação!G604</f>
        <v>1.06</v>
      </c>
      <c r="H457" s="1">
        <f>Estação!H604</f>
        <v>2.2000000000000002</v>
      </c>
      <c r="I457" s="1">
        <f>Estação!I604</f>
        <v>3.48</v>
      </c>
      <c r="J457" s="1">
        <f>Estação!J604</f>
        <v>23</v>
      </c>
      <c r="K457" s="1">
        <f>Estação!K604</f>
        <v>11</v>
      </c>
      <c r="L457" s="1">
        <f>Estação!L604</f>
        <v>27.1</v>
      </c>
      <c r="M457" s="1">
        <f>Estação!M604</f>
        <v>68.599999999999994</v>
      </c>
      <c r="N457" s="1">
        <f>Estação!N604</f>
        <v>1008.6</v>
      </c>
      <c r="O457" s="1">
        <f>Estação!O604</f>
        <v>3</v>
      </c>
      <c r="P457" s="1">
        <f>Estação!P604</f>
        <v>3.6</v>
      </c>
      <c r="Q457" s="1">
        <f>Estação!Q604</f>
        <v>43.13</v>
      </c>
      <c r="R457" s="1">
        <f>Estação!R604</f>
        <v>0</v>
      </c>
    </row>
    <row r="458" spans="1:18">
      <c r="A458" s="22">
        <v>44185.000023148146</v>
      </c>
      <c r="B458" s="1">
        <f>Estação!C613</f>
        <v>26.4</v>
      </c>
      <c r="C458" s="1">
        <v>36</v>
      </c>
      <c r="D458" s="1">
        <f>Estação!D613</f>
        <v>21.17</v>
      </c>
      <c r="E458" s="1">
        <f>Estação!E613</f>
        <v>0.1</v>
      </c>
      <c r="F458" s="1">
        <f>Estação!F613</f>
        <v>1.1399999999999999</v>
      </c>
      <c r="G458" s="1">
        <f>Estação!G613</f>
        <v>0.98</v>
      </c>
      <c r="H458" s="1">
        <f>Estação!H613</f>
        <v>2.12</v>
      </c>
      <c r="I458" s="1">
        <f>Estação!I613</f>
        <v>3.69</v>
      </c>
      <c r="J458" s="1">
        <f>Estação!J613</f>
        <v>22</v>
      </c>
      <c r="K458" s="1">
        <f>Estação!K613</f>
        <v>10</v>
      </c>
      <c r="L458" s="1">
        <f>Estação!L613</f>
        <v>27.1</v>
      </c>
      <c r="M458" s="1">
        <f>Estação!M613</f>
        <v>69</v>
      </c>
      <c r="N458" s="1">
        <f>Estação!N613</f>
        <v>1008.2</v>
      </c>
      <c r="O458" s="1">
        <f>Estação!O613</f>
        <v>3</v>
      </c>
      <c r="P458" s="1">
        <f>Estação!P613</f>
        <v>3.35</v>
      </c>
      <c r="Q458" s="1">
        <f>Estação!Q613</f>
        <v>44.98</v>
      </c>
      <c r="R458" s="1">
        <f>Estação!R613</f>
        <v>0</v>
      </c>
    </row>
    <row r="459" spans="1:18">
      <c r="A459" s="22">
        <v>44185.041689814818</v>
      </c>
      <c r="B459" s="1">
        <f>Estação!C614</f>
        <v>26.4</v>
      </c>
      <c r="C459" s="1">
        <v>36</v>
      </c>
      <c r="D459" s="1">
        <f>Estação!D614</f>
        <v>21.58</v>
      </c>
      <c r="E459" s="1">
        <f>Estação!E614</f>
        <v>0.15</v>
      </c>
      <c r="F459" s="1">
        <f>Estação!F614</f>
        <v>1.17</v>
      </c>
      <c r="G459" s="1">
        <f>Estação!G614</f>
        <v>0.59</v>
      </c>
      <c r="H459" s="1">
        <f>Estação!H614</f>
        <v>1.75</v>
      </c>
      <c r="I459" s="1">
        <f>Estação!I614</f>
        <v>3.68</v>
      </c>
      <c r="J459" s="1">
        <f>Estação!J614</f>
        <v>26</v>
      </c>
      <c r="K459" s="1">
        <f>Estação!K614</f>
        <v>11</v>
      </c>
      <c r="L459" s="1">
        <f>Estação!L614</f>
        <v>27</v>
      </c>
      <c r="M459" s="1">
        <f>Estação!M614</f>
        <v>70.3</v>
      </c>
      <c r="N459" s="1">
        <f>Estação!N614</f>
        <v>1007.7</v>
      </c>
      <c r="O459" s="1">
        <f>Estação!O614</f>
        <v>3</v>
      </c>
      <c r="P459" s="1">
        <f>Estação!P614</f>
        <v>3.69</v>
      </c>
      <c r="Q459" s="1">
        <f>Estação!Q614</f>
        <v>39.31</v>
      </c>
      <c r="R459" s="1">
        <f>Estação!R614</f>
        <v>0</v>
      </c>
    </row>
    <row r="460" spans="1:18">
      <c r="A460" s="22">
        <v>44185.083356481482</v>
      </c>
      <c r="B460" s="1">
        <f>Estação!C615</f>
        <v>26.3</v>
      </c>
      <c r="C460" s="1">
        <v>36</v>
      </c>
      <c r="D460" s="1">
        <f>Estação!D615</f>
        <v>22.15</v>
      </c>
      <c r="E460" s="1">
        <f>Estação!E615</f>
        <v>0.16</v>
      </c>
      <c r="F460" s="1">
        <f>Estação!F615</f>
        <v>1.02</v>
      </c>
      <c r="G460" s="1">
        <f>Estação!G615</f>
        <v>0.49</v>
      </c>
      <c r="H460" s="1">
        <f>Estação!H615</f>
        <v>1.51</v>
      </c>
      <c r="I460" s="1">
        <f>Estação!I615</f>
        <v>3.92</v>
      </c>
      <c r="J460" s="1">
        <f>Estação!J615</f>
        <v>30</v>
      </c>
      <c r="K460" s="1">
        <f>Estação!K615</f>
        <v>11</v>
      </c>
      <c r="L460" s="1">
        <f>Estação!L615</f>
        <v>27</v>
      </c>
      <c r="M460" s="1">
        <f>Estação!M615</f>
        <v>70.5</v>
      </c>
      <c r="N460" s="1">
        <f>Estação!N615</f>
        <v>1007.6</v>
      </c>
      <c r="O460" s="1">
        <f>Estação!O615</f>
        <v>3</v>
      </c>
      <c r="P460" s="1">
        <f>Estação!P615</f>
        <v>3.6</v>
      </c>
      <c r="Q460" s="1">
        <f>Estação!Q615</f>
        <v>40.65</v>
      </c>
      <c r="R460" s="1">
        <f>Estação!R615</f>
        <v>0</v>
      </c>
    </row>
    <row r="461" spans="1:18">
      <c r="A461" s="22">
        <v>44185.125023148146</v>
      </c>
      <c r="B461" s="1">
        <f>Estação!C616</f>
        <v>26.3</v>
      </c>
      <c r="C461" s="1">
        <v>36</v>
      </c>
      <c r="D461" s="1">
        <f>Estação!D616</f>
        <v>22.62</v>
      </c>
      <c r="E461" s="1">
        <f>Estação!E616</f>
        <v>0.15</v>
      </c>
      <c r="F461" s="1">
        <f>Estação!F616</f>
        <v>1.17</v>
      </c>
      <c r="G461" s="1">
        <f>Estação!G616</f>
        <v>0.21</v>
      </c>
      <c r="H461" s="1">
        <f>Estação!H616</f>
        <v>1.37</v>
      </c>
      <c r="I461" s="1">
        <f>Estação!I616</f>
        <v>4.37</v>
      </c>
      <c r="J461" s="1">
        <f>Estação!J616</f>
        <v>27</v>
      </c>
      <c r="K461" s="1">
        <f>Estação!K616</f>
        <v>10</v>
      </c>
      <c r="L461" s="1">
        <f>Estação!L616</f>
        <v>26.9</v>
      </c>
      <c r="M461" s="1">
        <f>Estação!M616</f>
        <v>70.900000000000006</v>
      </c>
      <c r="N461" s="1">
        <f>Estação!N616</f>
        <v>1007.5</v>
      </c>
      <c r="O461" s="1">
        <f>Estação!O616</f>
        <v>3</v>
      </c>
      <c r="P461" s="1">
        <f>Estação!P616</f>
        <v>3.38</v>
      </c>
      <c r="Q461" s="1">
        <f>Estação!Q616</f>
        <v>44.68</v>
      </c>
      <c r="R461" s="1">
        <f>Estação!R616</f>
        <v>0</v>
      </c>
    </row>
    <row r="462" spans="1:18">
      <c r="A462" s="22">
        <v>44185.166689814818</v>
      </c>
      <c r="B462" s="1">
        <f>Estação!C617</f>
        <v>26.4</v>
      </c>
      <c r="C462" s="1">
        <v>36</v>
      </c>
      <c r="D462" s="1">
        <f>Estação!D617</f>
        <v>22.32</v>
      </c>
      <c r="E462" s="1">
        <f>Estação!E617</f>
        <v>0.15</v>
      </c>
      <c r="F462" s="1">
        <f>Estação!F617</f>
        <v>1.07</v>
      </c>
      <c r="G462" s="1">
        <f>Estação!G617</f>
        <v>0.73</v>
      </c>
      <c r="H462" s="1">
        <f>Estação!H617</f>
        <v>1.8</v>
      </c>
      <c r="I462" s="1">
        <f>Estação!I617</f>
        <v>4.28</v>
      </c>
      <c r="J462" s="1">
        <f>Estação!J617</f>
        <v>27</v>
      </c>
      <c r="K462" s="1">
        <f>Estação!K617</f>
        <v>12</v>
      </c>
      <c r="L462" s="1">
        <f>Estação!L617</f>
        <v>27</v>
      </c>
      <c r="M462" s="1">
        <f>Estação!M617</f>
        <v>70</v>
      </c>
      <c r="N462" s="1">
        <f>Estação!N617</f>
        <v>1007.7</v>
      </c>
      <c r="O462" s="1">
        <f>Estação!O617</f>
        <v>3</v>
      </c>
      <c r="P462" s="1">
        <f>Estação!P617</f>
        <v>3.15</v>
      </c>
      <c r="Q462" s="1">
        <f>Estação!Q617</f>
        <v>53.52</v>
      </c>
      <c r="R462" s="1">
        <f>Estação!R617</f>
        <v>0</v>
      </c>
    </row>
    <row r="463" spans="1:18">
      <c r="A463" s="22">
        <v>44185.208356481482</v>
      </c>
      <c r="B463" s="1">
        <f>Estação!C618</f>
        <v>26.4</v>
      </c>
      <c r="C463" s="1">
        <v>36</v>
      </c>
      <c r="D463" s="1">
        <f>Estação!D618</f>
        <v>23.3</v>
      </c>
      <c r="E463" s="1">
        <f>Estação!E618</f>
        <v>0.14000000000000001</v>
      </c>
      <c r="F463" s="1">
        <f>Estação!F618</f>
        <v>1.08</v>
      </c>
      <c r="G463" s="1">
        <f>Estação!G618</f>
        <v>0.51</v>
      </c>
      <c r="H463" s="1">
        <f>Estação!H618</f>
        <v>1.59</v>
      </c>
      <c r="I463" s="1">
        <f>Estação!I618</f>
        <v>4.4400000000000004</v>
      </c>
      <c r="J463" s="1">
        <f>Estação!J618</f>
        <v>23</v>
      </c>
      <c r="K463" s="1">
        <f>Estação!K618</f>
        <v>17</v>
      </c>
      <c r="L463" s="1">
        <f>Estação!L618</f>
        <v>26.9</v>
      </c>
      <c r="M463" s="1">
        <f>Estação!M618</f>
        <v>69.3</v>
      </c>
      <c r="N463" s="1">
        <f>Estação!N618</f>
        <v>1008.1</v>
      </c>
      <c r="O463" s="1">
        <f>Estação!O618</f>
        <v>3</v>
      </c>
      <c r="P463" s="1">
        <f>Estação!P618</f>
        <v>3.36</v>
      </c>
      <c r="Q463" s="1">
        <f>Estação!Q618</f>
        <v>53.35</v>
      </c>
      <c r="R463" s="1">
        <f>Estação!R618</f>
        <v>0</v>
      </c>
    </row>
    <row r="464" spans="1:18">
      <c r="A464" s="22">
        <v>44185.250023148146</v>
      </c>
      <c r="B464" s="1">
        <f>Estação!C619</f>
        <v>26.4</v>
      </c>
      <c r="C464" s="1">
        <v>36</v>
      </c>
      <c r="D464" s="1">
        <f>Estação!D619</f>
        <v>23.24</v>
      </c>
      <c r="E464" s="1">
        <f>Estação!E619</f>
        <v>0.15</v>
      </c>
      <c r="F464" s="1">
        <f>Estação!F619</f>
        <v>1.07</v>
      </c>
      <c r="G464" s="1">
        <f>Estação!G619</f>
        <v>0.77</v>
      </c>
      <c r="H464" s="1">
        <f>Estação!H619</f>
        <v>1.84</v>
      </c>
      <c r="I464" s="1">
        <f>Estação!I619</f>
        <v>4.58</v>
      </c>
      <c r="J464" s="1">
        <f>Estação!J619</f>
        <v>23</v>
      </c>
      <c r="K464" s="1">
        <f>Estação!K619</f>
        <v>10</v>
      </c>
      <c r="L464" s="1">
        <f>Estação!L619</f>
        <v>26.7</v>
      </c>
      <c r="M464" s="1">
        <f>Estação!M619</f>
        <v>69.900000000000006</v>
      </c>
      <c r="N464" s="1">
        <f>Estação!N619</f>
        <v>1008.8</v>
      </c>
      <c r="O464" s="1">
        <f>Estação!O619</f>
        <v>15</v>
      </c>
      <c r="P464" s="1">
        <f>Estação!P619</f>
        <v>2.93</v>
      </c>
      <c r="Q464" s="1">
        <f>Estação!Q619</f>
        <v>56.63</v>
      </c>
      <c r="R464" s="1">
        <f>Estação!R619</f>
        <v>0</v>
      </c>
    </row>
    <row r="465" spans="1:18">
      <c r="A465" s="22">
        <v>44185.291689814818</v>
      </c>
      <c r="B465" s="1">
        <f>Estação!C620</f>
        <v>26.4</v>
      </c>
      <c r="C465" s="1">
        <v>36</v>
      </c>
      <c r="D465" s="1">
        <f>Estação!D620</f>
        <v>23.24</v>
      </c>
      <c r="E465" s="1">
        <f>Estação!E620</f>
        <v>0.16</v>
      </c>
      <c r="F465" s="1">
        <f>Estação!F620</f>
        <v>1.17</v>
      </c>
      <c r="G465" s="1">
        <f>Estação!G620</f>
        <v>0.76</v>
      </c>
      <c r="H465" s="1">
        <f>Estação!H620</f>
        <v>1.93</v>
      </c>
      <c r="I465" s="1">
        <f>Estação!I620</f>
        <v>4.3099999999999996</v>
      </c>
      <c r="J465" s="1">
        <f>Estação!J620</f>
        <v>25</v>
      </c>
      <c r="K465" s="1">
        <f>Estação!K620</f>
        <v>11</v>
      </c>
      <c r="L465" s="1">
        <f>Estação!L620</f>
        <v>27.3</v>
      </c>
      <c r="M465" s="1">
        <f>Estação!M620</f>
        <v>68.900000000000006</v>
      </c>
      <c r="N465" s="1">
        <f>Estação!N620</f>
        <v>1009.5</v>
      </c>
      <c r="O465" s="1">
        <f>Estação!O620</f>
        <v>98</v>
      </c>
      <c r="P465" s="1">
        <f>Estação!P620</f>
        <v>3.38</v>
      </c>
      <c r="Q465" s="1">
        <f>Estação!Q620</f>
        <v>59.1</v>
      </c>
      <c r="R465" s="1">
        <f>Estação!R620</f>
        <v>0</v>
      </c>
    </row>
    <row r="466" spans="1:18">
      <c r="A466" s="22">
        <v>44185.333356481482</v>
      </c>
      <c r="B466" s="1">
        <f>Estação!C621</f>
        <v>26.1</v>
      </c>
      <c r="C466" s="1">
        <v>36</v>
      </c>
      <c r="D466" s="1">
        <f>Estação!D621</f>
        <v>23.56</v>
      </c>
      <c r="E466" s="1">
        <f>Estação!E621</f>
        <v>0.17</v>
      </c>
      <c r="F466" s="1">
        <f>Estação!F621</f>
        <v>1.25</v>
      </c>
      <c r="G466" s="1">
        <f>Estação!G621</f>
        <v>0.73</v>
      </c>
      <c r="H466" s="1">
        <f>Estação!H621</f>
        <v>1.98</v>
      </c>
      <c r="I466" s="1">
        <f>Estação!I621</f>
        <v>3.74</v>
      </c>
      <c r="J466" s="1">
        <f>Estação!J621</f>
        <v>25</v>
      </c>
      <c r="K466" s="1">
        <f>Estação!K621</f>
        <v>11</v>
      </c>
      <c r="L466" s="1">
        <f>Estação!L621</f>
        <v>27.7</v>
      </c>
      <c r="M466" s="1">
        <f>Estação!M621</f>
        <v>68</v>
      </c>
      <c r="N466" s="1">
        <f>Estação!N621</f>
        <v>1009.8</v>
      </c>
      <c r="O466" s="1">
        <f>Estação!O621</f>
        <v>305</v>
      </c>
      <c r="P466" s="1">
        <f>Estação!P621</f>
        <v>3.93</v>
      </c>
      <c r="Q466" s="1">
        <f>Estação!Q621</f>
        <v>65.81</v>
      </c>
      <c r="R466" s="1">
        <f>Estação!R621</f>
        <v>0</v>
      </c>
    </row>
    <row r="467" spans="1:18">
      <c r="A467" s="22">
        <v>44185.375023148146</v>
      </c>
      <c r="B467" s="1">
        <f>Estação!C622</f>
        <v>26</v>
      </c>
      <c r="C467" s="1">
        <v>36</v>
      </c>
      <c r="D467" s="1">
        <f>Estação!D622</f>
        <v>24.55</v>
      </c>
      <c r="E467" s="1">
        <f>Estação!E622</f>
        <v>0.16</v>
      </c>
      <c r="F467" s="1">
        <f>Estação!F622</f>
        <v>1.43</v>
      </c>
      <c r="G467" s="1">
        <f>Estação!G622</f>
        <v>0.74</v>
      </c>
      <c r="H467" s="1">
        <f>Estação!H622</f>
        <v>2.17</v>
      </c>
      <c r="I467" s="1">
        <f>Estação!I622</f>
        <v>3.88</v>
      </c>
      <c r="J467" s="1">
        <f>Estação!J622</f>
        <v>29</v>
      </c>
      <c r="K467" s="1">
        <f>Estação!K622</f>
        <v>9</v>
      </c>
      <c r="L467" s="1">
        <f>Estação!L622</f>
        <v>28.2</v>
      </c>
      <c r="M467" s="1">
        <f>Estação!M622</f>
        <v>66.599999999999994</v>
      </c>
      <c r="N467" s="1">
        <f>Estação!N622</f>
        <v>1010</v>
      </c>
      <c r="O467" s="1">
        <f>Estação!O622</f>
        <v>384</v>
      </c>
      <c r="P467" s="1">
        <f>Estação!P622</f>
        <v>4.41</v>
      </c>
      <c r="Q467" s="1">
        <f>Estação!Q622</f>
        <v>58.79</v>
      </c>
      <c r="R467" s="1">
        <f>Estação!R622</f>
        <v>0</v>
      </c>
    </row>
    <row r="468" spans="1:18">
      <c r="A468" s="22">
        <v>44185.416689814818</v>
      </c>
      <c r="B468" s="1">
        <f>Estação!C623</f>
        <v>26</v>
      </c>
      <c r="C468" s="1">
        <v>36</v>
      </c>
      <c r="D468" s="1">
        <f>Estação!D623</f>
        <v>25.51</v>
      </c>
      <c r="E468" s="1">
        <f>Estação!E623</f>
        <v>0.16</v>
      </c>
      <c r="F468" s="1">
        <f>Estação!F623</f>
        <v>1.4</v>
      </c>
      <c r="G468" s="1">
        <f>Estação!G623</f>
        <v>0.75</v>
      </c>
      <c r="H468" s="1">
        <f>Estação!H623</f>
        <v>2.14</v>
      </c>
      <c r="I468" s="1">
        <f>Estação!I623</f>
        <v>3.91</v>
      </c>
      <c r="J468" s="1">
        <f>Estação!J623</f>
        <v>23</v>
      </c>
      <c r="K468" s="1">
        <f>Estação!K623</f>
        <v>14</v>
      </c>
      <c r="L468" s="1">
        <f>Estação!L623</f>
        <v>28.7</v>
      </c>
      <c r="M468" s="1">
        <f>Estação!M623</f>
        <v>63.9</v>
      </c>
      <c r="N468" s="1">
        <f>Estação!N623</f>
        <v>1010.1</v>
      </c>
      <c r="O468" s="1">
        <f>Estação!O623</f>
        <v>549</v>
      </c>
      <c r="P468" s="1">
        <f>Estação!P623</f>
        <v>4.5599999999999996</v>
      </c>
      <c r="Q468" s="1">
        <f>Estação!Q623</f>
        <v>60.35</v>
      </c>
      <c r="R468" s="1">
        <f>Estação!R623</f>
        <v>0</v>
      </c>
    </row>
    <row r="469" spans="1:18">
      <c r="A469" s="22">
        <v>44185.458356481482</v>
      </c>
      <c r="B469" s="1">
        <f>Estação!C624</f>
        <v>26.1</v>
      </c>
      <c r="C469" s="1">
        <v>36</v>
      </c>
      <c r="D469" s="1">
        <f>Estação!D624</f>
        <v>26.78</v>
      </c>
      <c r="E469" s="1">
        <f>Estação!E624</f>
        <v>0.19</v>
      </c>
      <c r="F469" s="1">
        <f>Estação!F624</f>
        <v>1.51</v>
      </c>
      <c r="G469" s="1">
        <f>Estação!G624</f>
        <v>0.97</v>
      </c>
      <c r="H469" s="1">
        <f>Estação!H624</f>
        <v>2.48</v>
      </c>
      <c r="I469" s="1">
        <f>Estação!I624</f>
        <v>3.81</v>
      </c>
      <c r="J469" s="1">
        <f>Estação!J624</f>
        <v>28</v>
      </c>
      <c r="K469" s="1">
        <f>Estação!K624</f>
        <v>12</v>
      </c>
      <c r="L469" s="1">
        <f>Estação!L624</f>
        <v>29.2</v>
      </c>
      <c r="M469" s="1">
        <f>Estação!M624</f>
        <v>61.2</v>
      </c>
      <c r="N469" s="1">
        <f>Estação!N624</f>
        <v>1010</v>
      </c>
      <c r="O469" s="1">
        <f>Estação!O624</f>
        <v>578</v>
      </c>
      <c r="P469" s="1">
        <f>Estação!P624</f>
        <v>4.51</v>
      </c>
      <c r="Q469" s="1">
        <f>Estação!Q624</f>
        <v>59.38</v>
      </c>
      <c r="R469" s="1">
        <f>Estação!R624</f>
        <v>0</v>
      </c>
    </row>
    <row r="470" spans="1:18">
      <c r="A470" s="22">
        <v>44185.500023148146</v>
      </c>
      <c r="B470" s="1">
        <f>Estação!C625</f>
        <v>25.9</v>
      </c>
      <c r="C470" s="1">
        <v>36</v>
      </c>
      <c r="D470" s="1">
        <f>Estação!D625</f>
        <v>24.44</v>
      </c>
      <c r="E470" s="1">
        <f>Estação!E625</f>
        <v>0.23</v>
      </c>
      <c r="F470" s="1">
        <f>Estação!F625</f>
        <v>1.36</v>
      </c>
      <c r="G470" s="1">
        <f>Estação!G625</f>
        <v>0.78</v>
      </c>
      <c r="H470" s="1">
        <f>Estação!H625</f>
        <v>2.14</v>
      </c>
      <c r="I470" s="1">
        <f>Estação!I625</f>
        <v>3.98</v>
      </c>
      <c r="J470" s="1">
        <f>Estação!J625</f>
        <v>24</v>
      </c>
      <c r="K470" s="1">
        <f>Estação!K625</f>
        <v>8</v>
      </c>
      <c r="L470" s="1">
        <f>Estação!L625</f>
        <v>29.4</v>
      </c>
      <c r="M470" s="1">
        <f>Estação!M625</f>
        <v>59</v>
      </c>
      <c r="N470" s="1">
        <f>Estação!N625</f>
        <v>1009.6</v>
      </c>
      <c r="O470" s="1">
        <f>Estação!O625</f>
        <v>699</v>
      </c>
      <c r="P470" s="1">
        <f>Estação!P625</f>
        <v>5.19</v>
      </c>
      <c r="Q470" s="1">
        <f>Estação!Q625</f>
        <v>53.56</v>
      </c>
      <c r="R470" s="1">
        <f>Estação!R625</f>
        <v>0</v>
      </c>
    </row>
    <row r="471" spans="1:18">
      <c r="A471" s="22">
        <v>44185.541689814818</v>
      </c>
      <c r="B471" s="1">
        <f>Estação!C626</f>
        <v>25.8</v>
      </c>
      <c r="C471" s="1">
        <v>36</v>
      </c>
      <c r="D471" s="1">
        <f>Estação!D626</f>
        <v>24.42</v>
      </c>
      <c r="E471" s="1">
        <f>Estação!E626</f>
        <v>0.22</v>
      </c>
      <c r="F471" s="1">
        <f>Estação!F626</f>
        <v>1.38</v>
      </c>
      <c r="G471" s="1">
        <f>Estação!G626</f>
        <v>0.61</v>
      </c>
      <c r="H471" s="1">
        <f>Estação!H626</f>
        <v>1.99</v>
      </c>
      <c r="I471" s="1">
        <f>Estação!I626</f>
        <v>4.07</v>
      </c>
      <c r="J471" s="1">
        <f>Estação!J626</f>
        <v>27</v>
      </c>
      <c r="K471" s="1">
        <f>Estação!K626</f>
        <v>12</v>
      </c>
      <c r="L471" s="1">
        <f>Estação!L626</f>
        <v>29.5</v>
      </c>
      <c r="M471" s="1">
        <f>Estação!M626</f>
        <v>58.4</v>
      </c>
      <c r="N471" s="1">
        <f>Estação!N626</f>
        <v>1009</v>
      </c>
      <c r="O471" s="1">
        <f>Estação!O626</f>
        <v>580</v>
      </c>
      <c r="P471" s="1">
        <f>Estação!P626</f>
        <v>4.99</v>
      </c>
      <c r="Q471" s="1">
        <f>Estação!Q626</f>
        <v>60</v>
      </c>
      <c r="R471" s="1">
        <f>Estação!R626</f>
        <v>0</v>
      </c>
    </row>
    <row r="472" spans="1:18">
      <c r="A472" s="22">
        <v>44185.583356481482</v>
      </c>
      <c r="B472" s="1">
        <f>Estação!C627</f>
        <v>25.8</v>
      </c>
      <c r="C472" s="1">
        <v>36</v>
      </c>
      <c r="D472" s="1">
        <f>Estação!D627</f>
        <v>25.55</v>
      </c>
      <c r="E472" s="1">
        <f>Estação!E627</f>
        <v>0.23</v>
      </c>
      <c r="F472" s="1">
        <f>Estação!F627</f>
        <v>1.4</v>
      </c>
      <c r="G472" s="1">
        <f>Estação!G627</f>
        <v>0.63</v>
      </c>
      <c r="H472" s="1">
        <f>Estação!H627</f>
        <v>2.0299999999999998</v>
      </c>
      <c r="I472" s="1">
        <f>Estação!I627</f>
        <v>4.04</v>
      </c>
      <c r="J472" s="1">
        <f>Estação!J627</f>
        <v>26</v>
      </c>
      <c r="K472" s="1">
        <f>Estação!K627</f>
        <v>11</v>
      </c>
      <c r="L472" s="1">
        <f>Estação!L627</f>
        <v>29.6</v>
      </c>
      <c r="M472" s="1">
        <f>Estação!M627</f>
        <v>57.6</v>
      </c>
      <c r="N472" s="1">
        <f>Estação!N627</f>
        <v>1008.3</v>
      </c>
      <c r="O472" s="1">
        <f>Estação!O627</f>
        <v>319</v>
      </c>
      <c r="P472" s="1">
        <f>Estação!P627</f>
        <v>4.75</v>
      </c>
      <c r="Q472" s="1">
        <f>Estação!Q627</f>
        <v>60.43</v>
      </c>
      <c r="R472" s="1">
        <f>Estação!R627</f>
        <v>0</v>
      </c>
    </row>
    <row r="473" spans="1:18">
      <c r="A473" s="22">
        <v>44185.625023148146</v>
      </c>
      <c r="B473" s="1">
        <f>Estação!C628</f>
        <v>25.9</v>
      </c>
      <c r="C473" s="1">
        <v>36</v>
      </c>
      <c r="D473" s="1">
        <f>Estação!D628</f>
        <v>25.14</v>
      </c>
      <c r="E473" s="1">
        <f>Estação!E628</f>
        <v>0.23</v>
      </c>
      <c r="F473" s="1">
        <f>Estação!F628</f>
        <v>1.48</v>
      </c>
      <c r="G473" s="1">
        <f>Estação!G628</f>
        <v>0.52</v>
      </c>
      <c r="H473" s="1">
        <f>Estação!H628</f>
        <v>2</v>
      </c>
      <c r="I473" s="1">
        <f>Estação!I628</f>
        <v>3.69</v>
      </c>
      <c r="J473" s="1">
        <f>Estação!J628</f>
        <v>24</v>
      </c>
      <c r="K473" s="1">
        <f>Estação!K628</f>
        <v>9</v>
      </c>
      <c r="L473" s="1">
        <f>Estação!L628</f>
        <v>29.6</v>
      </c>
      <c r="M473" s="1">
        <f>Estação!M628</f>
        <v>59.1</v>
      </c>
      <c r="N473" s="1">
        <f>Estação!N628</f>
        <v>1008</v>
      </c>
      <c r="O473" s="1">
        <f>Estação!O628</f>
        <v>291</v>
      </c>
      <c r="P473" s="1">
        <f>Estação!P628</f>
        <v>4.41</v>
      </c>
      <c r="Q473" s="1">
        <f>Estação!Q628</f>
        <v>56.33</v>
      </c>
      <c r="R473" s="1">
        <f>Estação!R628</f>
        <v>0</v>
      </c>
    </row>
    <row r="474" spans="1:18">
      <c r="A474" s="22">
        <v>44185.666689814818</v>
      </c>
      <c r="B474" s="1">
        <f>Estação!C629</f>
        <v>25.9</v>
      </c>
      <c r="C474" s="1">
        <v>36</v>
      </c>
      <c r="D474" s="1">
        <f>Estação!D629</f>
        <v>21.28</v>
      </c>
      <c r="E474" s="1">
        <f>Estação!E629</f>
        <v>0.22</v>
      </c>
      <c r="F474" s="1">
        <f>Estação!F629</f>
        <v>1.31</v>
      </c>
      <c r="G474" s="1">
        <f>Estação!G629</f>
        <v>0.51</v>
      </c>
      <c r="H474" s="1">
        <f>Estação!H629</f>
        <v>1.82</v>
      </c>
      <c r="I474" s="1">
        <f>Estação!I629</f>
        <v>3.77</v>
      </c>
      <c r="J474" s="1">
        <f>Estação!J629</f>
        <v>18</v>
      </c>
      <c r="K474" s="1">
        <f>Estação!K629</f>
        <v>10</v>
      </c>
      <c r="L474" s="1">
        <f>Estação!L629</f>
        <v>29.3</v>
      </c>
      <c r="M474" s="1">
        <f>Estação!M629</f>
        <v>60.3</v>
      </c>
      <c r="N474" s="1">
        <f>Estação!N629</f>
        <v>1007.7</v>
      </c>
      <c r="O474" s="1">
        <f>Estação!O629</f>
        <v>401</v>
      </c>
      <c r="P474" s="1">
        <f>Estação!P629</f>
        <v>4.09</v>
      </c>
      <c r="Q474" s="1">
        <f>Estação!Q629</f>
        <v>56.46</v>
      </c>
      <c r="R474" s="1">
        <f>Estação!R629</f>
        <v>0</v>
      </c>
    </row>
    <row r="475" spans="1:18">
      <c r="A475" s="22">
        <v>44185.708356481482</v>
      </c>
      <c r="B475" s="1">
        <f>Estação!C630</f>
        <v>26.1</v>
      </c>
      <c r="C475" s="1">
        <v>36</v>
      </c>
      <c r="D475" s="1">
        <f>Estação!D630</f>
        <v>20.72</v>
      </c>
      <c r="E475" s="1">
        <f>Estação!E630</f>
        <v>0.22</v>
      </c>
      <c r="F475" s="1">
        <f>Estação!F630</f>
        <v>1.28</v>
      </c>
      <c r="G475" s="1">
        <f>Estação!G630</f>
        <v>0.61</v>
      </c>
      <c r="H475" s="1">
        <f>Estação!H630</f>
        <v>1.89</v>
      </c>
      <c r="I475" s="1">
        <f>Estação!I630</f>
        <v>3.91</v>
      </c>
      <c r="J475" s="1">
        <f>Estação!J630</f>
        <v>20</v>
      </c>
      <c r="K475" s="1">
        <f>Estação!K630</f>
        <v>11</v>
      </c>
      <c r="L475" s="1">
        <f>Estação!L630</f>
        <v>28.7</v>
      </c>
      <c r="M475" s="1">
        <f>Estação!M630</f>
        <v>62.4</v>
      </c>
      <c r="N475" s="1">
        <f>Estação!N630</f>
        <v>1007.7</v>
      </c>
      <c r="O475" s="1">
        <f>Estação!O630</f>
        <v>180</v>
      </c>
      <c r="P475" s="1">
        <f>Estação!P630</f>
        <v>3.87</v>
      </c>
      <c r="Q475" s="1">
        <f>Estação!Q630</f>
        <v>47.34</v>
      </c>
      <c r="R475" s="1">
        <f>Estação!R630</f>
        <v>0</v>
      </c>
    </row>
    <row r="476" spans="1:18">
      <c r="A476" s="22">
        <v>44185.750023148146</v>
      </c>
      <c r="B476" s="1">
        <f>Estação!C631</f>
        <v>26.2</v>
      </c>
      <c r="C476" s="1">
        <v>36</v>
      </c>
      <c r="D476" s="1">
        <f>Estação!D631</f>
        <v>19.75</v>
      </c>
      <c r="E476" s="1">
        <f>Estação!E631</f>
        <v>0.23</v>
      </c>
      <c r="F476" s="1">
        <f>Estação!F631</f>
        <v>1.2</v>
      </c>
      <c r="G476" s="1">
        <f>Estação!G631</f>
        <v>0.89</v>
      </c>
      <c r="H476" s="1">
        <f>Estação!H631</f>
        <v>2.08</v>
      </c>
      <c r="I476" s="1">
        <f>Estação!I631</f>
        <v>3.73</v>
      </c>
      <c r="J476" s="1">
        <f>Estação!J631</f>
        <v>23</v>
      </c>
      <c r="K476" s="1">
        <f>Estação!K631</f>
        <v>10</v>
      </c>
      <c r="L476" s="1">
        <f>Estação!L631</f>
        <v>27.8</v>
      </c>
      <c r="M476" s="1">
        <f>Estação!M631</f>
        <v>66.7</v>
      </c>
      <c r="N476" s="1">
        <f>Estação!N631</f>
        <v>1007.8</v>
      </c>
      <c r="O476" s="1">
        <f>Estação!O631</f>
        <v>19</v>
      </c>
      <c r="P476" s="1">
        <f>Estação!P631</f>
        <v>3.56</v>
      </c>
      <c r="Q476" s="1">
        <f>Estação!Q631</f>
        <v>42.62</v>
      </c>
      <c r="R476" s="1">
        <f>Estação!R631</f>
        <v>0</v>
      </c>
    </row>
    <row r="477" spans="1:18">
      <c r="A477" s="22">
        <v>44185.791689814818</v>
      </c>
      <c r="B477" s="1">
        <f>Estação!C632</f>
        <v>26.4</v>
      </c>
      <c r="C477" s="1">
        <v>36</v>
      </c>
      <c r="D477" s="1">
        <f>Estação!D632</f>
        <v>19.27</v>
      </c>
      <c r="E477" s="1">
        <f>Estação!E632</f>
        <v>0.25</v>
      </c>
      <c r="F477" s="1">
        <f>Estação!F632</f>
        <v>1.1399999999999999</v>
      </c>
      <c r="G477" s="1">
        <f>Estação!G632</f>
        <v>1.63</v>
      </c>
      <c r="H477" s="1">
        <f>Estação!H632</f>
        <v>2.77</v>
      </c>
      <c r="I477" s="1">
        <f>Estação!I632</f>
        <v>3.76</v>
      </c>
      <c r="J477" s="1">
        <f>Estação!J632</f>
        <v>23</v>
      </c>
      <c r="K477" s="1">
        <f>Estação!K632</f>
        <v>10</v>
      </c>
      <c r="L477" s="1">
        <f>Estação!L632</f>
        <v>27.4</v>
      </c>
      <c r="M477" s="1">
        <f>Estação!M632</f>
        <v>68.8</v>
      </c>
      <c r="N477" s="1">
        <f>Estação!N632</f>
        <v>1008.2</v>
      </c>
      <c r="O477" s="1">
        <f>Estação!O632</f>
        <v>2</v>
      </c>
      <c r="P477" s="1">
        <f>Estação!P632</f>
        <v>3</v>
      </c>
      <c r="Q477" s="1">
        <f>Estação!Q632</f>
        <v>45.51</v>
      </c>
      <c r="R477" s="1">
        <f>Estação!R632</f>
        <v>0</v>
      </c>
    </row>
    <row r="478" spans="1:18">
      <c r="A478" s="22">
        <v>44185.833356481482</v>
      </c>
      <c r="B478" s="1">
        <f>Estação!C633</f>
        <v>26.4</v>
      </c>
      <c r="C478" s="1">
        <v>36</v>
      </c>
      <c r="D478" s="1">
        <f>Estação!D633</f>
        <v>19.690000000000001</v>
      </c>
      <c r="E478" s="1">
        <f>Estação!E633</f>
        <v>0.25</v>
      </c>
      <c r="F478" s="1">
        <f>Estação!F633</f>
        <v>1.21</v>
      </c>
      <c r="G478" s="1">
        <f>Estação!G633</f>
        <v>1.45</v>
      </c>
      <c r="H478" s="1">
        <f>Estação!H633</f>
        <v>2.66</v>
      </c>
      <c r="I478" s="1">
        <f>Estação!I633</f>
        <v>4.0999999999999996</v>
      </c>
      <c r="J478" s="1">
        <f>Estação!J633</f>
        <v>23</v>
      </c>
      <c r="K478" s="1">
        <f>Estação!K633</f>
        <v>9</v>
      </c>
      <c r="L478" s="1">
        <f>Estação!L633</f>
        <v>27.3</v>
      </c>
      <c r="M478" s="1">
        <f>Estação!M633</f>
        <v>69.599999999999994</v>
      </c>
      <c r="N478" s="1">
        <f>Estação!N633</f>
        <v>1008.9</v>
      </c>
      <c r="O478" s="1">
        <f>Estação!O633</f>
        <v>2</v>
      </c>
      <c r="P478" s="1">
        <f>Estação!P633</f>
        <v>3.19</v>
      </c>
      <c r="Q478" s="1">
        <f>Estação!Q633</f>
        <v>41.36</v>
      </c>
      <c r="R478" s="1">
        <f>Estação!R633</f>
        <v>0</v>
      </c>
    </row>
    <row r="479" spans="1:18">
      <c r="A479" s="22">
        <v>44185.875023148146</v>
      </c>
      <c r="B479" s="1">
        <f>Estação!C634</f>
        <v>26.4</v>
      </c>
      <c r="C479" s="1">
        <v>36</v>
      </c>
      <c r="D479" s="1">
        <f>Estação!D634</f>
        <v>20.34</v>
      </c>
      <c r="E479" s="1">
        <f>Estação!E634</f>
        <v>0.24</v>
      </c>
      <c r="F479" s="1">
        <f>Estação!F634</f>
        <v>1.21</v>
      </c>
      <c r="G479" s="1">
        <f>Estação!G634</f>
        <v>1.4</v>
      </c>
      <c r="H479" s="1">
        <f>Estação!H634</f>
        <v>2.62</v>
      </c>
      <c r="I479" s="1">
        <f>Estação!I634</f>
        <v>3.95</v>
      </c>
      <c r="J479" s="1">
        <f>Estação!J634</f>
        <v>23</v>
      </c>
      <c r="K479" s="1">
        <f>Estação!K634</f>
        <v>10</v>
      </c>
      <c r="L479" s="1">
        <f>Estação!L634</f>
        <v>27.3</v>
      </c>
      <c r="M479" s="1">
        <f>Estação!M634</f>
        <v>70.099999999999994</v>
      </c>
      <c r="N479" s="1">
        <f>Estação!N634</f>
        <v>1009.7</v>
      </c>
      <c r="O479" s="1">
        <f>Estação!O634</f>
        <v>3</v>
      </c>
      <c r="P479" s="1">
        <f>Estação!P634</f>
        <v>3.39</v>
      </c>
      <c r="Q479" s="1">
        <f>Estação!Q634</f>
        <v>41.64</v>
      </c>
      <c r="R479" s="1">
        <f>Estação!R634</f>
        <v>0</v>
      </c>
    </row>
    <row r="480" spans="1:18">
      <c r="A480" s="22">
        <v>44185.916689814818</v>
      </c>
      <c r="B480" s="1">
        <f>Estação!C635</f>
        <v>26.4</v>
      </c>
      <c r="C480" s="1">
        <v>36</v>
      </c>
      <c r="D480" s="1">
        <f>Estação!D635</f>
        <v>21.47</v>
      </c>
      <c r="E480" s="1">
        <f>Estação!E635</f>
        <v>0.22</v>
      </c>
      <c r="F480" s="1">
        <f>Estação!F635</f>
        <v>1.1000000000000001</v>
      </c>
      <c r="G480" s="1">
        <f>Estação!G635</f>
        <v>1.07</v>
      </c>
      <c r="H480" s="1">
        <f>Estação!H635</f>
        <v>2.17</v>
      </c>
      <c r="I480" s="1">
        <f>Estação!I635</f>
        <v>4.2</v>
      </c>
      <c r="J480" s="1">
        <f>Estação!J635</f>
        <v>22</v>
      </c>
      <c r="K480" s="1">
        <f>Estação!K635</f>
        <v>7</v>
      </c>
      <c r="L480" s="1">
        <f>Estação!L635</f>
        <v>27.2</v>
      </c>
      <c r="M480" s="1">
        <f>Estação!M635</f>
        <v>70.099999999999994</v>
      </c>
      <c r="N480" s="1">
        <f>Estação!N635</f>
        <v>1010</v>
      </c>
      <c r="O480" s="1">
        <f>Estação!O635</f>
        <v>2</v>
      </c>
      <c r="P480" s="1">
        <f>Estação!P635</f>
        <v>3.24</v>
      </c>
      <c r="Q480" s="1">
        <f>Estação!Q635</f>
        <v>43.51</v>
      </c>
      <c r="R480" s="1">
        <f>Estação!R635</f>
        <v>0</v>
      </c>
    </row>
    <row r="481" spans="1:18">
      <c r="A481" s="22">
        <v>44185.958356481482</v>
      </c>
      <c r="B481" s="1">
        <f>Estação!C636</f>
        <v>26.4</v>
      </c>
      <c r="C481" s="1">
        <v>36</v>
      </c>
      <c r="D481" s="1">
        <f>Estação!D636</f>
        <v>21.41</v>
      </c>
      <c r="E481" s="1">
        <f>Estação!E636</f>
        <v>0.22</v>
      </c>
      <c r="F481" s="1">
        <f>Estação!F636</f>
        <v>1.1499999999999999</v>
      </c>
      <c r="G481" s="1">
        <f>Estação!G636</f>
        <v>0.92</v>
      </c>
      <c r="H481" s="1">
        <f>Estação!H636</f>
        <v>2.0699999999999998</v>
      </c>
      <c r="I481" s="1">
        <f>Estação!I636</f>
        <v>4.3600000000000003</v>
      </c>
      <c r="J481" s="1">
        <f>Estação!J636</f>
        <v>22</v>
      </c>
      <c r="K481" s="1">
        <f>Estação!K636</f>
        <v>9</v>
      </c>
      <c r="L481" s="1">
        <f>Estação!L636</f>
        <v>27.1</v>
      </c>
      <c r="M481" s="1">
        <f>Estação!M636</f>
        <v>70.8</v>
      </c>
      <c r="N481" s="1">
        <f>Estação!N636</f>
        <v>1009.9</v>
      </c>
      <c r="O481" s="1">
        <f>Estação!O636</f>
        <v>2</v>
      </c>
      <c r="P481" s="1">
        <f>Estação!P636</f>
        <v>3.19</v>
      </c>
      <c r="Q481" s="1">
        <f>Estação!Q636</f>
        <v>47.51</v>
      </c>
      <c r="R481" s="1">
        <f>Estação!R636</f>
        <v>0</v>
      </c>
    </row>
    <row r="482" spans="1:18">
      <c r="A482" s="22">
        <v>44186.000023148146</v>
      </c>
      <c r="B482" s="1">
        <f>Estação!C645</f>
        <v>26.5</v>
      </c>
      <c r="C482" s="1">
        <v>36</v>
      </c>
      <c r="D482" s="1">
        <f>Estação!D645</f>
        <v>20.59</v>
      </c>
      <c r="E482" s="1">
        <f>Estação!E645</f>
        <v>0.19</v>
      </c>
      <c r="F482" s="1">
        <f>Estação!F645</f>
        <v>1.1399999999999999</v>
      </c>
      <c r="G482" s="1">
        <f>Estação!G645</f>
        <v>0.9</v>
      </c>
      <c r="H482" s="1">
        <f>Estação!H645</f>
        <v>2.04</v>
      </c>
      <c r="I482" s="1">
        <f>Estação!I645</f>
        <v>4.13</v>
      </c>
      <c r="J482" s="1">
        <f>Estação!J645</f>
        <v>25</v>
      </c>
      <c r="K482" s="1">
        <f>Estação!K645</f>
        <v>10</v>
      </c>
      <c r="L482" s="1">
        <f>Estação!L645</f>
        <v>26.9</v>
      </c>
      <c r="M482" s="1">
        <f>Estação!M645</f>
        <v>70.599999999999994</v>
      </c>
      <c r="N482" s="1">
        <f>Estação!N645</f>
        <v>1009.7</v>
      </c>
      <c r="O482" s="1">
        <f>Estação!O645</f>
        <v>3</v>
      </c>
      <c r="P482" s="1">
        <f>Estação!P645</f>
        <v>2.88</v>
      </c>
      <c r="Q482" s="1">
        <f>Estação!Q645</f>
        <v>47.33</v>
      </c>
      <c r="R482" s="1">
        <f>Estação!R645</f>
        <v>0</v>
      </c>
    </row>
    <row r="483" spans="1:18">
      <c r="A483" s="22">
        <v>44186.041689814818</v>
      </c>
      <c r="B483" s="1">
        <f>Estação!C646</f>
        <v>26.5</v>
      </c>
      <c r="C483" s="1">
        <v>36</v>
      </c>
      <c r="D483" s="1">
        <f>Estação!D646</f>
        <v>20.2</v>
      </c>
      <c r="E483" s="1">
        <f>Estação!E646</f>
        <v>0.09</v>
      </c>
      <c r="F483" s="1">
        <f>Estação!F646</f>
        <v>1.02</v>
      </c>
      <c r="G483" s="1">
        <f>Estação!G646</f>
        <v>0.85</v>
      </c>
      <c r="H483" s="1">
        <f>Estação!H646</f>
        <v>1.87</v>
      </c>
      <c r="I483" s="1">
        <f>Estação!I646</f>
        <v>3.19</v>
      </c>
      <c r="J483" s="1">
        <f>Estação!J646</f>
        <v>26</v>
      </c>
      <c r="K483" s="1">
        <f>Estação!K646</f>
        <v>10</v>
      </c>
      <c r="L483" s="1">
        <f>Estação!L646</f>
        <v>26.9</v>
      </c>
      <c r="M483" s="1">
        <f>Estação!M646</f>
        <v>70.3</v>
      </c>
      <c r="N483" s="1">
        <f>Estação!N646</f>
        <v>1009.4</v>
      </c>
      <c r="O483" s="1">
        <f>Estação!O646</f>
        <v>2</v>
      </c>
      <c r="P483" s="1">
        <f>Estação!P646</f>
        <v>2.58</v>
      </c>
      <c r="Q483" s="1">
        <f>Estação!Q646</f>
        <v>49.66</v>
      </c>
      <c r="R483" s="1">
        <f>Estação!R646</f>
        <v>0</v>
      </c>
    </row>
    <row r="484" spans="1:18">
      <c r="A484" s="22">
        <v>44186.083356481482</v>
      </c>
      <c r="B484" s="1">
        <f>Estação!C647</f>
        <v>26.6</v>
      </c>
      <c r="C484" s="1">
        <v>36</v>
      </c>
      <c r="D484" s="1">
        <f>Estação!D647</f>
        <v>20.91</v>
      </c>
      <c r="E484" s="1">
        <f>Estação!E647</f>
        <v>0.08</v>
      </c>
      <c r="F484" s="1">
        <f>Estação!F647</f>
        <v>1.0900000000000001</v>
      </c>
      <c r="G484" s="1">
        <f>Estação!G647</f>
        <v>0.51</v>
      </c>
      <c r="H484" s="1">
        <f>Estação!H647</f>
        <v>1.6</v>
      </c>
      <c r="I484" s="1">
        <f>Estação!I647</f>
        <v>3.02</v>
      </c>
      <c r="J484" s="1">
        <f>Estação!J647</f>
        <v>23</v>
      </c>
      <c r="K484" s="1">
        <f>Estação!K647</f>
        <v>8</v>
      </c>
      <c r="L484" s="1">
        <f>Estação!L647</f>
        <v>26.8</v>
      </c>
      <c r="M484" s="1">
        <f>Estação!M647</f>
        <v>70.599999999999994</v>
      </c>
      <c r="N484" s="1">
        <f>Estação!N647</f>
        <v>1008.9</v>
      </c>
      <c r="O484" s="1">
        <f>Estação!O647</f>
        <v>2</v>
      </c>
      <c r="P484" s="1">
        <f>Estação!P647</f>
        <v>2.5499999999999998</v>
      </c>
      <c r="Q484" s="1">
        <f>Estação!Q647</f>
        <v>51.71</v>
      </c>
      <c r="R484" s="1">
        <f>Estação!R647</f>
        <v>0</v>
      </c>
    </row>
    <row r="485" spans="1:18">
      <c r="A485" s="22">
        <v>44186.125023148146</v>
      </c>
      <c r="B485" s="1">
        <f>Estação!C648</f>
        <v>26.6</v>
      </c>
      <c r="C485" s="1">
        <v>36</v>
      </c>
      <c r="D485" s="1">
        <f>Estação!D648</f>
        <v>21.53</v>
      </c>
      <c r="E485" s="1">
        <f>Estação!E648</f>
        <v>0.08</v>
      </c>
      <c r="F485" s="1">
        <f>Estação!F648</f>
        <v>1.17</v>
      </c>
      <c r="G485" s="1">
        <f>Estação!G648</f>
        <v>0.39</v>
      </c>
      <c r="H485" s="1">
        <f>Estação!H648</f>
        <v>1.56</v>
      </c>
      <c r="I485" s="1">
        <f>Estação!I648</f>
        <v>3.82</v>
      </c>
      <c r="J485" s="1">
        <f>Estação!J648</f>
        <v>21</v>
      </c>
      <c r="K485" s="1">
        <f>Estação!K648</f>
        <v>9</v>
      </c>
      <c r="L485" s="1">
        <f>Estação!L648</f>
        <v>26.7</v>
      </c>
      <c r="M485" s="1">
        <f>Estação!M648</f>
        <v>71.2</v>
      </c>
      <c r="N485" s="1">
        <f>Estação!N648</f>
        <v>1008.6</v>
      </c>
      <c r="O485" s="1">
        <f>Estação!O648</f>
        <v>3</v>
      </c>
      <c r="P485" s="1">
        <f>Estação!P648</f>
        <v>2.23</v>
      </c>
      <c r="Q485" s="1">
        <f>Estação!Q648</f>
        <v>48.51</v>
      </c>
      <c r="R485" s="1">
        <f>Estação!R648</f>
        <v>0</v>
      </c>
    </row>
    <row r="486" spans="1:18">
      <c r="A486" s="22">
        <v>44186.166689814818</v>
      </c>
      <c r="B486" s="1">
        <f>Estação!C649</f>
        <v>26.6</v>
      </c>
      <c r="C486" s="1">
        <v>36</v>
      </c>
      <c r="D486" s="1">
        <f>Estação!D649</f>
        <v>21.59</v>
      </c>
      <c r="E486" s="1">
        <f>Estação!E649</f>
        <v>0.08</v>
      </c>
      <c r="F486" s="1">
        <f>Estação!F649</f>
        <v>1.07</v>
      </c>
      <c r="G486" s="1">
        <f>Estação!G649</f>
        <v>0.52</v>
      </c>
      <c r="H486" s="1">
        <f>Estação!H649</f>
        <v>1.59</v>
      </c>
      <c r="I486" s="1">
        <f>Estação!I649</f>
        <v>3.85</v>
      </c>
      <c r="J486" s="1">
        <f>Estação!J649</f>
        <v>26</v>
      </c>
      <c r="K486" s="1">
        <f>Estação!K649</f>
        <v>9</v>
      </c>
      <c r="L486" s="1">
        <f>Estação!L649</f>
        <v>26.6</v>
      </c>
      <c r="M486" s="1">
        <f>Estação!M649</f>
        <v>73.3</v>
      </c>
      <c r="N486" s="1">
        <f>Estação!N649</f>
        <v>1008.5</v>
      </c>
      <c r="O486" s="1">
        <f>Estação!O649</f>
        <v>2</v>
      </c>
      <c r="P486" s="1">
        <f>Estação!P649</f>
        <v>2.37</v>
      </c>
      <c r="Q486" s="1">
        <f>Estação!Q649</f>
        <v>55.61</v>
      </c>
      <c r="R486" s="1">
        <f>Estação!R649</f>
        <v>0</v>
      </c>
    </row>
    <row r="487" spans="1:18">
      <c r="A487" s="22">
        <v>44186.208356481482</v>
      </c>
      <c r="B487" s="1">
        <f>Estação!C650</f>
        <v>26.6</v>
      </c>
      <c r="C487" s="1">
        <v>36</v>
      </c>
      <c r="D487" s="1">
        <f>Estação!D650</f>
        <v>20.010000000000002</v>
      </c>
      <c r="E487" s="1">
        <f>Estação!E650</f>
        <v>0.09</v>
      </c>
      <c r="F487" s="1">
        <f>Estação!F650</f>
        <v>1.04</v>
      </c>
      <c r="G487" s="1">
        <f>Estação!G650</f>
        <v>1.05</v>
      </c>
      <c r="H487" s="1">
        <f>Estação!H650</f>
        <v>2.09</v>
      </c>
      <c r="I487" s="1">
        <f>Estação!I650</f>
        <v>4.42</v>
      </c>
      <c r="J487" s="1">
        <f>Estação!J650</f>
        <v>22</v>
      </c>
      <c r="K487" s="1">
        <f>Estação!K650</f>
        <v>9</v>
      </c>
      <c r="L487" s="1">
        <f>Estação!L650</f>
        <v>26.4</v>
      </c>
      <c r="M487" s="1">
        <f>Estação!M650</f>
        <v>76.3</v>
      </c>
      <c r="N487" s="1">
        <f>Estação!N650</f>
        <v>1008.8</v>
      </c>
      <c r="O487" s="1">
        <f>Estação!O650</f>
        <v>3</v>
      </c>
      <c r="P487" s="1">
        <f>Estação!P650</f>
        <v>2.2200000000000002</v>
      </c>
      <c r="Q487" s="1">
        <f>Estação!Q650</f>
        <v>80.930000000000007</v>
      </c>
      <c r="R487" s="1">
        <f>Estação!R650</f>
        <v>0</v>
      </c>
    </row>
    <row r="488" spans="1:18">
      <c r="A488" s="22">
        <v>44186.250023148146</v>
      </c>
      <c r="B488" s="1">
        <f>Estação!C651</f>
        <v>26.5</v>
      </c>
      <c r="C488" s="1">
        <v>36</v>
      </c>
      <c r="D488" s="1">
        <f>Estação!D651</f>
        <v>13.61</v>
      </c>
      <c r="E488" s="1">
        <f>Estação!E651</f>
        <v>0.14000000000000001</v>
      </c>
      <c r="F488" s="1">
        <f>Estação!F651</f>
        <v>1.48</v>
      </c>
      <c r="G488" s="1">
        <f>Estação!G651</f>
        <v>4.7300000000000004</v>
      </c>
      <c r="H488" s="1">
        <f>Estação!H651</f>
        <v>6.21</v>
      </c>
      <c r="I488" s="1">
        <f>Estação!I651</f>
        <v>4.18</v>
      </c>
      <c r="J488" s="1">
        <f>Estação!J651</f>
        <v>28</v>
      </c>
      <c r="K488" s="1">
        <f>Estação!K651</f>
        <v>16</v>
      </c>
      <c r="L488" s="1">
        <f>Estação!L651</f>
        <v>24.9</v>
      </c>
      <c r="M488" s="1">
        <f>Estação!M651</f>
        <v>84.8</v>
      </c>
      <c r="N488" s="1">
        <f>Estação!N651</f>
        <v>1009.6</v>
      </c>
      <c r="O488" s="1">
        <f>Estação!O651</f>
        <v>21</v>
      </c>
      <c r="P488" s="1">
        <f>Estação!P651</f>
        <v>1.86</v>
      </c>
      <c r="Q488" s="1">
        <f>Estação!Q651</f>
        <v>113.39</v>
      </c>
      <c r="R488" s="1">
        <f>Estação!R651</f>
        <v>6.6</v>
      </c>
    </row>
    <row r="489" spans="1:18">
      <c r="A489" s="22">
        <v>44186.291689814818</v>
      </c>
      <c r="B489" s="1">
        <f>Estação!C652</f>
        <v>26.6</v>
      </c>
      <c r="C489" s="1">
        <v>36</v>
      </c>
      <c r="D489" s="1">
        <f>Estação!D652</f>
        <v>8.48</v>
      </c>
      <c r="E489" s="1">
        <f>Estação!E652</f>
        <v>0.26</v>
      </c>
      <c r="F489" s="1">
        <f>Estação!F652</f>
        <v>4.9400000000000004</v>
      </c>
      <c r="G489" s="1">
        <f>Estação!G652</f>
        <v>10.99</v>
      </c>
      <c r="H489" s="1">
        <f>Estação!H652</f>
        <v>15.93</v>
      </c>
      <c r="I489" s="1">
        <f>Estação!I652</f>
        <v>4.28</v>
      </c>
      <c r="J489" s="1">
        <f>Estação!J652</f>
        <v>25</v>
      </c>
      <c r="K489" s="1">
        <f>Estação!K652</f>
        <v>9</v>
      </c>
      <c r="L489" s="1">
        <f>Estação!L652</f>
        <v>24.5</v>
      </c>
      <c r="M489" s="1">
        <f>Estação!M652</f>
        <v>87.9</v>
      </c>
      <c r="N489" s="1">
        <f>Estação!N652</f>
        <v>1010.1</v>
      </c>
      <c r="O489" s="1">
        <f>Estação!O652</f>
        <v>74</v>
      </c>
      <c r="P489" s="1">
        <f>Estação!P652</f>
        <v>1.64</v>
      </c>
      <c r="Q489" s="1">
        <f>Estação!Q652</f>
        <v>119.52</v>
      </c>
      <c r="R489" s="1">
        <f>Estação!R652</f>
        <v>1</v>
      </c>
    </row>
    <row r="490" spans="1:18">
      <c r="A490" s="22">
        <v>44186.333356481482</v>
      </c>
      <c r="B490" s="1">
        <f>Estação!C653</f>
        <v>26.7</v>
      </c>
      <c r="C490" s="1">
        <v>36</v>
      </c>
      <c r="D490" s="1">
        <f>Estação!D653</f>
        <v>12.36</v>
      </c>
      <c r="E490" s="1">
        <f>Estação!E653</f>
        <v>0.24</v>
      </c>
      <c r="F490" s="1">
        <f>Estação!F653</f>
        <v>4.2</v>
      </c>
      <c r="G490" s="1">
        <f>Estação!G653</f>
        <v>6.92</v>
      </c>
      <c r="H490" s="1">
        <f>Estação!H653</f>
        <v>11.13</v>
      </c>
      <c r="I490" s="1">
        <f>Estação!I653</f>
        <v>4.1500000000000004</v>
      </c>
      <c r="J490" s="1">
        <f>Estação!J653</f>
        <v>20</v>
      </c>
      <c r="K490" s="1">
        <f>Estação!K653</f>
        <v>10</v>
      </c>
      <c r="L490" s="1">
        <f>Estação!L653</f>
        <v>24.9</v>
      </c>
      <c r="M490" s="1">
        <f>Estação!M653</f>
        <v>87.7</v>
      </c>
      <c r="N490" s="1">
        <f>Estação!N653</f>
        <v>1010.7</v>
      </c>
      <c r="O490" s="1">
        <f>Estação!O653</f>
        <v>111</v>
      </c>
      <c r="P490" s="1">
        <f>Estação!P653</f>
        <v>2.5299999999999998</v>
      </c>
      <c r="Q490" s="1">
        <f>Estação!Q653</f>
        <v>97.2</v>
      </c>
      <c r="R490" s="1">
        <f>Estação!R653</f>
        <v>4</v>
      </c>
    </row>
    <row r="491" spans="1:18">
      <c r="A491" s="22">
        <v>44186.375023148146</v>
      </c>
      <c r="B491" s="1">
        <f>Estação!C654</f>
        <v>26.8</v>
      </c>
      <c r="C491" s="1">
        <v>36</v>
      </c>
      <c r="D491" s="1">
        <f>Estação!D654</f>
        <v>15.41</v>
      </c>
      <c r="E491" s="1">
        <f>Estação!E654</f>
        <v>0.22</v>
      </c>
      <c r="F491" s="1">
        <f>Estação!F654</f>
        <v>4.41</v>
      </c>
      <c r="G491" s="1">
        <f>Estação!G654</f>
        <v>5.65</v>
      </c>
      <c r="H491" s="1">
        <f>Estação!H654</f>
        <v>10.06</v>
      </c>
      <c r="I491" s="1">
        <f>Estação!I654</f>
        <v>4.03</v>
      </c>
      <c r="J491" s="1">
        <f>Estação!J654</f>
        <v>23</v>
      </c>
      <c r="K491" s="1">
        <f>Estação!K654</f>
        <v>11</v>
      </c>
      <c r="L491" s="1">
        <f>Estação!L654</f>
        <v>26.3</v>
      </c>
      <c r="M491" s="1">
        <f>Estação!M654</f>
        <v>82.9</v>
      </c>
      <c r="N491" s="1">
        <f>Estação!N654</f>
        <v>1011</v>
      </c>
      <c r="O491" s="1">
        <f>Estação!O654</f>
        <v>458</v>
      </c>
      <c r="P491" s="1">
        <f>Estação!P654</f>
        <v>2.66</v>
      </c>
      <c r="Q491" s="1">
        <f>Estação!Q654</f>
        <v>101.73</v>
      </c>
      <c r="R491" s="1">
        <f>Estação!R654</f>
        <v>0</v>
      </c>
    </row>
    <row r="492" spans="1:18">
      <c r="A492" s="22">
        <v>44186.416689814818</v>
      </c>
      <c r="B492" s="1">
        <f>Estação!C655</f>
        <v>26.4</v>
      </c>
      <c r="C492" s="1">
        <v>36</v>
      </c>
      <c r="D492" s="1">
        <f>Estação!D655</f>
        <v>21.26</v>
      </c>
      <c r="E492" s="1">
        <f>Estação!E655</f>
        <v>0.13</v>
      </c>
      <c r="F492" s="1">
        <f>Estação!F655</f>
        <v>2.67</v>
      </c>
      <c r="G492" s="1">
        <f>Estação!G655</f>
        <v>2.73</v>
      </c>
      <c r="H492" s="1">
        <f>Estação!H655</f>
        <v>5.4</v>
      </c>
      <c r="I492" s="1">
        <f>Estação!I655</f>
        <v>3.75</v>
      </c>
      <c r="J492" s="1">
        <f>Estação!J655</f>
        <v>25</v>
      </c>
      <c r="K492" s="1">
        <f>Estação!K655</f>
        <v>15</v>
      </c>
      <c r="L492" s="1">
        <f>Estação!L655</f>
        <v>27.8</v>
      </c>
      <c r="M492" s="1">
        <f>Estação!M655</f>
        <v>70.900000000000006</v>
      </c>
      <c r="N492" s="1">
        <f>Estação!N655</f>
        <v>1011</v>
      </c>
      <c r="O492" s="1">
        <f>Estação!O655</f>
        <v>624</v>
      </c>
      <c r="P492" s="1">
        <f>Estação!P655</f>
        <v>4.45</v>
      </c>
      <c r="Q492" s="1">
        <f>Estação!Q655</f>
        <v>67.430000000000007</v>
      </c>
      <c r="R492" s="1">
        <f>Estação!R655</f>
        <v>0.4</v>
      </c>
    </row>
    <row r="493" spans="1:18">
      <c r="A493" s="22">
        <v>44186.458356481482</v>
      </c>
      <c r="B493" s="1">
        <f>Estação!C656</f>
        <v>26.5</v>
      </c>
      <c r="C493" s="1">
        <v>36</v>
      </c>
      <c r="D493" s="1">
        <f>Estação!D656</f>
        <v>21.92</v>
      </c>
      <c r="E493" s="1">
        <f>Estação!E656</f>
        <v>0.1</v>
      </c>
      <c r="F493" s="1">
        <f>Estação!F656</f>
        <v>2.48</v>
      </c>
      <c r="G493" s="1">
        <f>Estação!G656</f>
        <v>2.2400000000000002</v>
      </c>
      <c r="H493" s="1">
        <f>Estação!H656</f>
        <v>4.72</v>
      </c>
      <c r="I493" s="1">
        <f>Estação!I656</f>
        <v>3.84</v>
      </c>
      <c r="J493" s="1">
        <f>Estação!J656</f>
        <v>31</v>
      </c>
      <c r="K493" s="1">
        <f>Estação!K656</f>
        <v>12</v>
      </c>
      <c r="L493" s="1">
        <f>Estação!L656</f>
        <v>28.8</v>
      </c>
      <c r="M493" s="1">
        <f>Estação!M656</f>
        <v>64.8</v>
      </c>
      <c r="N493" s="1">
        <f>Estação!N656</f>
        <v>1010.8</v>
      </c>
      <c r="O493" s="1">
        <f>Estação!O656</f>
        <v>808</v>
      </c>
      <c r="P493" s="1">
        <f>Estação!P656</f>
        <v>4.16</v>
      </c>
      <c r="Q493" s="1">
        <f>Estação!Q656</f>
        <v>69.290000000000006</v>
      </c>
      <c r="R493" s="1">
        <f>Estação!R656</f>
        <v>0</v>
      </c>
    </row>
    <row r="494" spans="1:18">
      <c r="A494" s="22">
        <v>44186.500023148146</v>
      </c>
      <c r="B494" s="1">
        <f>Estação!C657</f>
        <v>26.3</v>
      </c>
      <c r="C494" s="1">
        <v>36</v>
      </c>
      <c r="D494" s="1">
        <f>Estação!D657</f>
        <v>22.36</v>
      </c>
      <c r="E494" s="1">
        <f>Estação!E657</f>
        <v>0.09</v>
      </c>
      <c r="F494" s="1">
        <f>Estação!F657</f>
        <v>2.41</v>
      </c>
      <c r="G494" s="1">
        <f>Estação!G657</f>
        <v>1.94</v>
      </c>
      <c r="H494" s="1">
        <f>Estação!H657</f>
        <v>4.3499999999999996</v>
      </c>
      <c r="I494" s="1">
        <f>Estação!I657</f>
        <v>3.65</v>
      </c>
      <c r="J494" s="1">
        <f>Estação!J657</f>
        <v>23</v>
      </c>
      <c r="K494" s="1">
        <f>Estação!K657</f>
        <v>9</v>
      </c>
      <c r="L494" s="1">
        <f>Estação!L657</f>
        <v>29.8</v>
      </c>
      <c r="M494" s="1">
        <f>Estação!M657</f>
        <v>55.9</v>
      </c>
      <c r="N494" s="1">
        <f>Estação!N657</f>
        <v>1010.1</v>
      </c>
      <c r="O494" s="1">
        <f>Estação!O657</f>
        <v>1069</v>
      </c>
      <c r="P494" s="1">
        <f>Estação!P657</f>
        <v>4.84</v>
      </c>
      <c r="Q494" s="1">
        <f>Estação!Q657</f>
        <v>68.86</v>
      </c>
      <c r="R494" s="1">
        <f>Estação!R657</f>
        <v>0</v>
      </c>
    </row>
    <row r="495" spans="1:18">
      <c r="A495" s="22">
        <v>44186.541689814818</v>
      </c>
      <c r="B495" s="1">
        <f>Estação!C658</f>
        <v>25.9</v>
      </c>
      <c r="C495" s="1">
        <v>36</v>
      </c>
      <c r="D495" s="1">
        <f>Estação!D658</f>
        <v>22.3</v>
      </c>
      <c r="E495" s="1">
        <f>Estação!E658</f>
        <v>0.1</v>
      </c>
      <c r="F495" s="1">
        <f>Estação!F658</f>
        <v>2.5499999999999998</v>
      </c>
      <c r="G495" s="1">
        <f>Estação!G658</f>
        <v>1.52</v>
      </c>
      <c r="H495" s="1">
        <f>Estação!H658</f>
        <v>4.07</v>
      </c>
      <c r="I495" s="1">
        <f>Estação!I658</f>
        <v>3.84</v>
      </c>
      <c r="J495" s="1">
        <f>Estação!J658</f>
        <v>27</v>
      </c>
      <c r="K495" s="1">
        <f>Estação!K658</f>
        <v>7</v>
      </c>
      <c r="L495" s="1">
        <f>Estação!L658</f>
        <v>29.9</v>
      </c>
      <c r="M495" s="1">
        <f>Estação!M658</f>
        <v>56.7</v>
      </c>
      <c r="N495" s="1">
        <f>Estação!N658</f>
        <v>1009.5</v>
      </c>
      <c r="O495" s="1">
        <f>Estação!O658</f>
        <v>721</v>
      </c>
      <c r="P495" s="1">
        <f>Estação!P658</f>
        <v>5.0599999999999996</v>
      </c>
      <c r="Q495" s="1">
        <f>Estação!Q658</f>
        <v>54.57</v>
      </c>
      <c r="R495" s="1">
        <f>Estação!R658</f>
        <v>0</v>
      </c>
    </row>
    <row r="496" spans="1:18">
      <c r="A496" s="22">
        <v>44186.583356481482</v>
      </c>
      <c r="B496" s="1">
        <f>Estação!C659</f>
        <v>26.1</v>
      </c>
      <c r="C496" s="1">
        <v>36</v>
      </c>
      <c r="D496" s="1">
        <f>Estação!D659</f>
        <v>21.85</v>
      </c>
      <c r="E496" s="1">
        <f>Estação!E659</f>
        <v>0.1</v>
      </c>
      <c r="F496" s="1">
        <f>Estação!F659</f>
        <v>2.16</v>
      </c>
      <c r="G496" s="1">
        <f>Estação!G659</f>
        <v>1.79</v>
      </c>
      <c r="H496" s="1">
        <f>Estação!H659</f>
        <v>3.95</v>
      </c>
      <c r="I496" s="1">
        <f>Estação!I659</f>
        <v>3.62</v>
      </c>
      <c r="J496" s="1">
        <f>Estação!J659</f>
        <v>29</v>
      </c>
      <c r="K496" s="1">
        <f>Estação!K659</f>
        <v>8</v>
      </c>
      <c r="L496" s="1">
        <f>Estação!L659</f>
        <v>29.8</v>
      </c>
      <c r="M496" s="1">
        <f>Estação!M659</f>
        <v>59.8</v>
      </c>
      <c r="N496" s="1">
        <f>Estação!N659</f>
        <v>1009.1</v>
      </c>
      <c r="O496" s="1">
        <f>Estação!O659</f>
        <v>326</v>
      </c>
      <c r="P496" s="1">
        <f>Estação!P659</f>
        <v>4.22</v>
      </c>
      <c r="Q496" s="1">
        <f>Estação!Q659</f>
        <v>59.05</v>
      </c>
      <c r="R496" s="1">
        <f>Estação!R659</f>
        <v>0</v>
      </c>
    </row>
    <row r="497" spans="1:18">
      <c r="A497" s="22">
        <v>44186.625023148146</v>
      </c>
      <c r="B497" s="1">
        <f>Estação!C660</f>
        <v>26.3</v>
      </c>
      <c r="C497" s="1">
        <v>36</v>
      </c>
      <c r="D497" s="1">
        <f>Estação!D660</f>
        <v>21.12</v>
      </c>
      <c r="E497" s="1">
        <f>Estação!E660</f>
        <v>0.1</v>
      </c>
      <c r="F497" s="1">
        <f>Estação!F660</f>
        <v>2.12</v>
      </c>
      <c r="G497" s="1">
        <f>Estação!G660</f>
        <v>1.77</v>
      </c>
      <c r="H497" s="1">
        <f>Estação!H660</f>
        <v>3.89</v>
      </c>
      <c r="I497" s="1">
        <f>Estação!I660</f>
        <v>3.69</v>
      </c>
      <c r="J497" s="1">
        <f>Estação!J660</f>
        <v>26</v>
      </c>
      <c r="K497" s="1">
        <f>Estação!K660</f>
        <v>9</v>
      </c>
      <c r="L497" s="1">
        <f>Estação!L660</f>
        <v>29.5</v>
      </c>
      <c r="M497" s="1">
        <f>Estação!M660</f>
        <v>62</v>
      </c>
      <c r="N497" s="1">
        <f>Estação!N660</f>
        <v>1008.7</v>
      </c>
      <c r="O497" s="1">
        <f>Estação!O660</f>
        <v>237</v>
      </c>
      <c r="P497" s="1">
        <f>Estação!P660</f>
        <v>4</v>
      </c>
      <c r="Q497" s="1">
        <f>Estação!Q660</f>
        <v>68.67</v>
      </c>
      <c r="R497" s="1">
        <f>Estação!R660</f>
        <v>0</v>
      </c>
    </row>
    <row r="498" spans="1:18">
      <c r="A498" s="22">
        <v>44186.666689814818</v>
      </c>
      <c r="B498" s="1">
        <f>Estação!C661</f>
        <v>26.1</v>
      </c>
      <c r="C498" s="1">
        <v>36</v>
      </c>
      <c r="D498" s="1">
        <f>Estação!D661</f>
        <v>20.100000000000001</v>
      </c>
      <c r="E498" s="1">
        <f>Estação!E661</f>
        <v>0.11</v>
      </c>
      <c r="F498" s="1">
        <f>Estação!F661</f>
        <v>2.27</v>
      </c>
      <c r="G498" s="1">
        <f>Estação!G661</f>
        <v>1.97</v>
      </c>
      <c r="H498" s="1">
        <f>Estação!H661</f>
        <v>4.24</v>
      </c>
      <c r="I498" s="1">
        <f>Estação!I661</f>
        <v>3.72</v>
      </c>
      <c r="J498" s="1">
        <f>Estação!J661</f>
        <v>29</v>
      </c>
      <c r="K498" s="1">
        <f>Estação!K661</f>
        <v>10</v>
      </c>
      <c r="L498" s="1">
        <f>Estação!L661</f>
        <v>29.1</v>
      </c>
      <c r="M498" s="1">
        <f>Estação!M661</f>
        <v>64.900000000000006</v>
      </c>
      <c r="N498" s="1">
        <f>Estação!N661</f>
        <v>1008.4</v>
      </c>
      <c r="O498" s="1">
        <f>Estação!O661</f>
        <v>357</v>
      </c>
      <c r="P498" s="1">
        <f>Estação!P661</f>
        <v>4.03</v>
      </c>
      <c r="Q498" s="1">
        <f>Estação!Q661</f>
        <v>55.96</v>
      </c>
      <c r="R498" s="1">
        <f>Estação!R661</f>
        <v>0</v>
      </c>
    </row>
    <row r="499" spans="1:18">
      <c r="A499" s="22">
        <v>44186.708356481482</v>
      </c>
      <c r="B499" s="1">
        <f>Estação!C662</f>
        <v>26.4</v>
      </c>
      <c r="C499" s="1">
        <v>36</v>
      </c>
      <c r="D499" s="1">
        <f>Estação!D662</f>
        <v>20.34</v>
      </c>
      <c r="E499" s="1">
        <f>Estação!E662</f>
        <v>0.12</v>
      </c>
      <c r="F499" s="1">
        <f>Estação!F662</f>
        <v>2.09</v>
      </c>
      <c r="G499" s="1">
        <f>Estação!G662</f>
        <v>1.95</v>
      </c>
      <c r="H499" s="1">
        <f>Estação!H662</f>
        <v>4.04</v>
      </c>
      <c r="I499" s="1">
        <f>Estação!I662</f>
        <v>3.92</v>
      </c>
      <c r="J499" s="1">
        <f>Estação!J662</f>
        <v>29</v>
      </c>
      <c r="K499" s="1">
        <f>Estação!K662</f>
        <v>12</v>
      </c>
      <c r="L499" s="1">
        <f>Estação!L662</f>
        <v>28.6</v>
      </c>
      <c r="M499" s="1">
        <f>Estação!M662</f>
        <v>66.3</v>
      </c>
      <c r="N499" s="1">
        <f>Estação!N662</f>
        <v>1008.3</v>
      </c>
      <c r="O499" s="1">
        <f>Estação!O662</f>
        <v>166</v>
      </c>
      <c r="P499" s="1">
        <f>Estação!P662</f>
        <v>3.81</v>
      </c>
      <c r="Q499" s="1">
        <f>Estação!Q662</f>
        <v>45.72</v>
      </c>
      <c r="R499" s="1">
        <f>Estação!R662</f>
        <v>0</v>
      </c>
    </row>
    <row r="500" spans="1:18">
      <c r="A500" s="22">
        <v>44186.750023148146</v>
      </c>
      <c r="B500" s="1">
        <f>Estação!C663</f>
        <v>26.3</v>
      </c>
      <c r="C500" s="1">
        <v>36</v>
      </c>
      <c r="D500" s="1">
        <f>Estação!D663</f>
        <v>19.989999999999998</v>
      </c>
      <c r="E500" s="1">
        <f>Estação!E663</f>
        <v>0.18</v>
      </c>
      <c r="F500" s="1">
        <f>Estação!F663</f>
        <v>2.34</v>
      </c>
      <c r="G500" s="1">
        <f>Estação!G663</f>
        <v>3.34</v>
      </c>
      <c r="H500" s="1">
        <f>Estação!H663</f>
        <v>5.68</v>
      </c>
      <c r="I500" s="1">
        <f>Estação!I663</f>
        <v>3.81</v>
      </c>
      <c r="J500" s="1">
        <f>Estação!J663</f>
        <v>34</v>
      </c>
      <c r="K500" s="1">
        <f>Estação!K663</f>
        <v>12</v>
      </c>
      <c r="L500" s="1">
        <f>Estação!L663</f>
        <v>27.7</v>
      </c>
      <c r="M500" s="1">
        <f>Estação!M663</f>
        <v>68.3</v>
      </c>
      <c r="N500" s="1">
        <f>Estação!N663</f>
        <v>1008.7</v>
      </c>
      <c r="O500" s="1">
        <f>Estação!O663</f>
        <v>21</v>
      </c>
      <c r="P500" s="1">
        <f>Estação!P663</f>
        <v>3.46</v>
      </c>
      <c r="Q500" s="1">
        <f>Estação!Q663</f>
        <v>43.02</v>
      </c>
      <c r="R500" s="1">
        <f>Estação!R663</f>
        <v>0</v>
      </c>
    </row>
    <row r="501" spans="1:18">
      <c r="A501" s="22">
        <v>44186.791689814818</v>
      </c>
      <c r="B501" s="1">
        <f>Estação!C664</f>
        <v>26.3</v>
      </c>
      <c r="C501" s="1">
        <v>36</v>
      </c>
      <c r="D501" s="1">
        <f>Estação!D664</f>
        <v>18.23</v>
      </c>
      <c r="E501" s="1">
        <f>Estação!E664</f>
        <v>0.11</v>
      </c>
      <c r="F501" s="1">
        <f>Estação!F664</f>
        <v>1.58</v>
      </c>
      <c r="G501" s="1">
        <f>Estação!G664</f>
        <v>4.5</v>
      </c>
      <c r="H501" s="1">
        <f>Estação!H664</f>
        <v>6.08</v>
      </c>
      <c r="I501" s="1">
        <f>Estação!I664</f>
        <v>3.97</v>
      </c>
      <c r="J501" s="1">
        <f>Estação!J664</f>
        <v>28</v>
      </c>
      <c r="K501" s="1">
        <f>Estação!K664</f>
        <v>13</v>
      </c>
      <c r="L501" s="1">
        <f>Estação!L664</f>
        <v>27.3</v>
      </c>
      <c r="M501" s="1">
        <f>Estação!M664</f>
        <v>68.8</v>
      </c>
      <c r="N501" s="1">
        <f>Estação!N664</f>
        <v>1009.4</v>
      </c>
      <c r="O501" s="1">
        <f>Estação!O664</f>
        <v>2</v>
      </c>
      <c r="P501" s="1">
        <f>Estação!P664</f>
        <v>3.33</v>
      </c>
      <c r="Q501" s="1">
        <f>Estação!Q664</f>
        <v>39.75</v>
      </c>
      <c r="R501" s="1">
        <f>Estação!R664</f>
        <v>0</v>
      </c>
    </row>
    <row r="502" spans="1:18">
      <c r="A502" s="22">
        <v>44186.833356481482</v>
      </c>
      <c r="B502" s="1">
        <f>Estação!C665</f>
        <v>26.4</v>
      </c>
      <c r="C502" s="1">
        <v>36</v>
      </c>
      <c r="D502" s="1">
        <f>Estação!D665</f>
        <v>19.07</v>
      </c>
      <c r="E502" s="1">
        <f>Estação!E665</f>
        <v>0.1</v>
      </c>
      <c r="F502" s="1">
        <f>Estação!F665</f>
        <v>1.71</v>
      </c>
      <c r="G502" s="1">
        <f>Estação!G665</f>
        <v>4.91</v>
      </c>
      <c r="H502" s="1">
        <f>Estação!H665</f>
        <v>6.62</v>
      </c>
      <c r="I502" s="1">
        <f>Estação!I665</f>
        <v>4.29</v>
      </c>
      <c r="J502" s="1">
        <f>Estação!J665</f>
        <v>31</v>
      </c>
      <c r="K502" s="1">
        <f>Estação!K665</f>
        <v>14</v>
      </c>
      <c r="L502" s="1">
        <f>Estação!L665</f>
        <v>27.2</v>
      </c>
      <c r="M502" s="1">
        <f>Estação!M665</f>
        <v>71</v>
      </c>
      <c r="N502" s="1">
        <f>Estação!N665</f>
        <v>1010.1</v>
      </c>
      <c r="O502" s="1">
        <f>Estação!O665</f>
        <v>3</v>
      </c>
      <c r="P502" s="1">
        <f>Estação!P665</f>
        <v>2.98</v>
      </c>
      <c r="Q502" s="1">
        <f>Estação!Q665</f>
        <v>40.03</v>
      </c>
      <c r="R502" s="1">
        <f>Estação!R665</f>
        <v>0</v>
      </c>
    </row>
    <row r="503" spans="1:18">
      <c r="A503" s="22">
        <v>44186.875023148146</v>
      </c>
      <c r="B503" s="1">
        <f>Estação!C666</f>
        <v>26.5</v>
      </c>
      <c r="C503" s="1">
        <v>36</v>
      </c>
      <c r="D503" s="1">
        <f>Estação!D666</f>
        <v>21.45</v>
      </c>
      <c r="E503" s="1">
        <f>Estação!E666</f>
        <v>0.08</v>
      </c>
      <c r="F503" s="1">
        <f>Estação!F666</f>
        <v>1.21</v>
      </c>
      <c r="G503" s="1">
        <f>Estação!G666</f>
        <v>2.61</v>
      </c>
      <c r="H503" s="1">
        <f>Estação!H666</f>
        <v>3.82</v>
      </c>
      <c r="I503" s="1">
        <f>Estação!I666</f>
        <v>3.69</v>
      </c>
      <c r="J503" s="1">
        <f>Estação!J666</f>
        <v>31</v>
      </c>
      <c r="K503" s="1">
        <f>Estação!K666</f>
        <v>8</v>
      </c>
      <c r="L503" s="1">
        <f>Estação!L666</f>
        <v>27.1</v>
      </c>
      <c r="M503" s="1">
        <f>Estação!M666</f>
        <v>70.900000000000006</v>
      </c>
      <c r="N503" s="1">
        <f>Estação!N666</f>
        <v>1010.7</v>
      </c>
      <c r="O503" s="1">
        <f>Estação!O666</f>
        <v>3</v>
      </c>
      <c r="P503" s="1">
        <f>Estação!P666</f>
        <v>3.26</v>
      </c>
      <c r="Q503" s="1">
        <f>Estação!Q666</f>
        <v>41.68</v>
      </c>
      <c r="R503" s="1">
        <f>Estação!R666</f>
        <v>0</v>
      </c>
    </row>
    <row r="504" spans="1:18">
      <c r="A504" s="22">
        <v>44186.916689814818</v>
      </c>
      <c r="B504" s="1">
        <f>Estação!C667</f>
        <v>26.5</v>
      </c>
      <c r="C504" s="1">
        <v>36</v>
      </c>
      <c r="D504" s="1">
        <f>Estação!D667</f>
        <v>21.59</v>
      </c>
      <c r="E504" s="1">
        <f>Estação!E667</f>
        <v>7.0000000000000007E-2</v>
      </c>
      <c r="F504" s="1">
        <f>Estação!F667</f>
        <v>1.05</v>
      </c>
      <c r="G504" s="1">
        <f>Estação!G667</f>
        <v>1.94</v>
      </c>
      <c r="H504" s="1">
        <f>Estação!H667</f>
        <v>2.99</v>
      </c>
      <c r="I504" s="1">
        <f>Estação!I667</f>
        <v>3.53</v>
      </c>
      <c r="J504" s="1">
        <f>Estação!J667</f>
        <v>32</v>
      </c>
      <c r="K504" s="1">
        <f>Estação!K667</f>
        <v>10</v>
      </c>
      <c r="L504" s="1">
        <f>Estação!L667</f>
        <v>26.9</v>
      </c>
      <c r="M504" s="1">
        <f>Estação!M667</f>
        <v>71.3</v>
      </c>
      <c r="N504" s="1">
        <f>Estação!N667</f>
        <v>1010.8</v>
      </c>
      <c r="O504" s="1">
        <f>Estação!O667</f>
        <v>3</v>
      </c>
      <c r="P504" s="1">
        <f>Estação!P667</f>
        <v>2.9</v>
      </c>
      <c r="Q504" s="1">
        <f>Estação!Q667</f>
        <v>42.95</v>
      </c>
      <c r="R504" s="1">
        <f>Estação!R667</f>
        <v>0</v>
      </c>
    </row>
    <row r="505" spans="1:18">
      <c r="A505" s="22">
        <v>44186.958356481482</v>
      </c>
      <c r="B505" s="1">
        <f>Estação!C668</f>
        <v>26.5</v>
      </c>
      <c r="C505" s="1">
        <v>36</v>
      </c>
      <c r="D505" s="1">
        <f>Estação!D668</f>
        <v>21.96</v>
      </c>
      <c r="E505" s="1">
        <f>Estação!E668</f>
        <v>7.0000000000000007E-2</v>
      </c>
      <c r="F505" s="1">
        <f>Estação!F668</f>
        <v>1.07</v>
      </c>
      <c r="G505" s="1">
        <f>Estação!G668</f>
        <v>1.31</v>
      </c>
      <c r="H505" s="1">
        <f>Estação!H668</f>
        <v>2.38</v>
      </c>
      <c r="I505" s="1">
        <f>Estação!I668</f>
        <v>3.35</v>
      </c>
      <c r="J505" s="1">
        <f>Estação!J668</f>
        <v>29</v>
      </c>
      <c r="K505" s="1">
        <f>Estação!K668</f>
        <v>9</v>
      </c>
      <c r="L505" s="1">
        <f>Estação!L668</f>
        <v>26.8</v>
      </c>
      <c r="M505" s="1">
        <f>Estação!M668</f>
        <v>72.400000000000006</v>
      </c>
      <c r="N505" s="1">
        <f>Estação!N668</f>
        <v>1010.4</v>
      </c>
      <c r="O505" s="1">
        <f>Estação!O668</f>
        <v>3</v>
      </c>
      <c r="P505" s="1">
        <f>Estação!P668</f>
        <v>3.08</v>
      </c>
      <c r="Q505" s="1">
        <f>Estação!Q668</f>
        <v>44.65</v>
      </c>
      <c r="R505" s="1">
        <f>Estação!R668</f>
        <v>0</v>
      </c>
    </row>
    <row r="506" spans="1:18">
      <c r="A506" s="22">
        <v>44187.000023148146</v>
      </c>
      <c r="B506" s="1">
        <f>Estação!C677</f>
        <v>26.5</v>
      </c>
      <c r="C506" s="1">
        <v>36</v>
      </c>
      <c r="D506" s="1">
        <f>Estação!D677</f>
        <v>24.77</v>
      </c>
      <c r="E506" s="1">
        <f>Estação!E677</f>
        <v>7.0000000000000007E-2</v>
      </c>
      <c r="F506" s="1">
        <f>Estação!F677</f>
        <v>1.08</v>
      </c>
      <c r="G506" s="1">
        <f>Estação!G677</f>
        <v>1.19</v>
      </c>
      <c r="H506" s="1">
        <f>Estação!H677</f>
        <v>2.27</v>
      </c>
      <c r="I506" s="1">
        <f>Estação!I677</f>
        <v>3.26</v>
      </c>
      <c r="J506" s="1">
        <f>Estação!J677</f>
        <v>33</v>
      </c>
      <c r="K506" s="1">
        <f>Estação!K677</f>
        <v>15</v>
      </c>
      <c r="L506" s="1">
        <f>Estação!L677</f>
        <v>26.8</v>
      </c>
      <c r="M506" s="1">
        <f>Estação!M677</f>
        <v>71.5</v>
      </c>
      <c r="N506" s="1">
        <f>Estação!N677</f>
        <v>1009.8</v>
      </c>
      <c r="O506" s="1">
        <f>Estação!O677</f>
        <v>3</v>
      </c>
      <c r="P506" s="1">
        <f>Estação!P677</f>
        <v>3.2</v>
      </c>
      <c r="Q506" s="1">
        <f>Estação!Q677</f>
        <v>52.7</v>
      </c>
      <c r="R506" s="1">
        <f>Estação!R677</f>
        <v>0</v>
      </c>
    </row>
    <row r="507" spans="1:18">
      <c r="A507" s="22">
        <v>44187.041689814818</v>
      </c>
      <c r="B507" s="1">
        <f>Estação!C678</f>
        <v>26.6</v>
      </c>
      <c r="C507" s="1">
        <v>36</v>
      </c>
      <c r="D507" s="1">
        <f>Estação!D678</f>
        <v>22.54</v>
      </c>
      <c r="E507" s="1">
        <f>Estação!E678</f>
        <v>0.13</v>
      </c>
      <c r="F507" s="1">
        <f>Estação!F678</f>
        <v>1.32</v>
      </c>
      <c r="G507" s="1">
        <f>Estação!G678</f>
        <v>1.0900000000000001</v>
      </c>
      <c r="H507" s="1">
        <f>Estação!H678</f>
        <v>2.42</v>
      </c>
      <c r="I507" s="1">
        <f>Estação!I678</f>
        <v>2.87</v>
      </c>
      <c r="J507" s="1">
        <f>Estação!J678</f>
        <v>28</v>
      </c>
      <c r="K507" s="1">
        <f>Estação!K678</f>
        <v>12</v>
      </c>
      <c r="L507" s="1">
        <f>Estação!L678</f>
        <v>26.6</v>
      </c>
      <c r="M507" s="1">
        <f>Estação!M678</f>
        <v>70.900000000000006</v>
      </c>
      <c r="N507" s="1">
        <f>Estação!N678</f>
        <v>1009.3</v>
      </c>
      <c r="O507" s="1">
        <f>Estação!O678</f>
        <v>2</v>
      </c>
      <c r="P507" s="1">
        <f>Estação!P678</f>
        <v>3.11</v>
      </c>
      <c r="Q507" s="1">
        <f>Estação!Q678</f>
        <v>62.09</v>
      </c>
      <c r="R507" s="1">
        <f>Estação!R678</f>
        <v>0</v>
      </c>
    </row>
    <row r="508" spans="1:18">
      <c r="A508" s="22">
        <v>44187.083356481482</v>
      </c>
      <c r="B508" s="1">
        <f>Estação!C679</f>
        <v>26.5</v>
      </c>
      <c r="C508" s="1">
        <v>36</v>
      </c>
      <c r="D508" s="1">
        <f>Estação!D679</f>
        <v>22.91</v>
      </c>
      <c r="E508" s="1">
        <f>Estação!E679</f>
        <v>0.13</v>
      </c>
      <c r="F508" s="1">
        <f>Estação!F679</f>
        <v>1.29</v>
      </c>
      <c r="G508" s="1">
        <f>Estação!G679</f>
        <v>0.71</v>
      </c>
      <c r="H508" s="1">
        <f>Estação!H679</f>
        <v>2</v>
      </c>
      <c r="I508" s="1">
        <f>Estação!I679</f>
        <v>2.9</v>
      </c>
      <c r="J508" s="1">
        <f>Estação!J679</f>
        <v>23</v>
      </c>
      <c r="K508" s="1">
        <f>Estação!K679</f>
        <v>15</v>
      </c>
      <c r="L508" s="1">
        <f>Estação!L679</f>
        <v>26.5</v>
      </c>
      <c r="M508" s="1">
        <f>Estação!M679</f>
        <v>72.599999999999994</v>
      </c>
      <c r="N508" s="1">
        <f>Estação!N679</f>
        <v>1008.9</v>
      </c>
      <c r="O508" s="1">
        <f>Estação!O679</f>
        <v>3</v>
      </c>
      <c r="P508" s="1">
        <f>Estação!P679</f>
        <v>3.01</v>
      </c>
      <c r="Q508" s="1">
        <f>Estação!Q679</f>
        <v>55.19</v>
      </c>
      <c r="R508" s="1">
        <f>Estação!R679</f>
        <v>0</v>
      </c>
    </row>
    <row r="509" spans="1:18">
      <c r="A509" s="22">
        <v>44187.125023148146</v>
      </c>
      <c r="B509" s="1">
        <f>Estação!C680</f>
        <v>26.5</v>
      </c>
      <c r="C509" s="1">
        <v>36</v>
      </c>
      <c r="D509" s="1">
        <f>Estação!D680</f>
        <v>23.62</v>
      </c>
      <c r="E509" s="1">
        <f>Estação!E680</f>
        <v>0.13</v>
      </c>
      <c r="F509" s="1">
        <f>Estação!F680</f>
        <v>1.1399999999999999</v>
      </c>
      <c r="G509" s="1">
        <f>Estação!G680</f>
        <v>0.53</v>
      </c>
      <c r="H509" s="1">
        <f>Estação!H680</f>
        <v>1.67</v>
      </c>
      <c r="I509" s="1">
        <f>Estação!I680</f>
        <v>2.97</v>
      </c>
      <c r="J509" s="1">
        <f>Estação!J680</f>
        <v>30</v>
      </c>
      <c r="K509" s="1">
        <f>Estação!K680</f>
        <v>10</v>
      </c>
      <c r="L509" s="1">
        <f>Estação!L680</f>
        <v>26.5</v>
      </c>
      <c r="M509" s="1">
        <f>Estação!M680</f>
        <v>71.3</v>
      </c>
      <c r="N509" s="1">
        <f>Estação!N680</f>
        <v>1008.4</v>
      </c>
      <c r="O509" s="1">
        <f>Estação!O680</f>
        <v>2</v>
      </c>
      <c r="P509" s="1">
        <f>Estação!P680</f>
        <v>2.84</v>
      </c>
      <c r="Q509" s="1">
        <f>Estação!Q680</f>
        <v>66.12</v>
      </c>
      <c r="R509" s="1">
        <f>Estação!R680</f>
        <v>0</v>
      </c>
    </row>
    <row r="510" spans="1:18">
      <c r="A510" s="22">
        <v>44187.166689814818</v>
      </c>
      <c r="B510" s="1">
        <f>Estação!C681</f>
        <v>26.5</v>
      </c>
      <c r="C510" s="1">
        <v>36</v>
      </c>
      <c r="D510" s="1">
        <f>Estação!D681</f>
        <v>23.73</v>
      </c>
      <c r="E510" s="1">
        <f>Estação!E681</f>
        <v>0.12</v>
      </c>
      <c r="F510" s="1">
        <f>Estação!F681</f>
        <v>1.08</v>
      </c>
      <c r="G510" s="1">
        <f>Estação!G681</f>
        <v>0.7</v>
      </c>
      <c r="H510" s="1">
        <f>Estação!H681</f>
        <v>1.78</v>
      </c>
      <c r="I510" s="1">
        <f>Estação!I681</f>
        <v>2.79</v>
      </c>
      <c r="J510" s="1">
        <f>Estação!J681</f>
        <v>27</v>
      </c>
      <c r="K510" s="1">
        <f>Estação!K681</f>
        <v>9</v>
      </c>
      <c r="L510" s="1">
        <f>Estação!L681</f>
        <v>26.5</v>
      </c>
      <c r="M510" s="1">
        <f>Estação!M681</f>
        <v>70.5</v>
      </c>
      <c r="N510" s="1">
        <f>Estação!N681</f>
        <v>1008.5</v>
      </c>
      <c r="O510" s="1">
        <f>Estação!O681</f>
        <v>3</v>
      </c>
      <c r="P510" s="1">
        <f>Estação!P681</f>
        <v>2.87</v>
      </c>
      <c r="Q510" s="1">
        <f>Estação!Q681</f>
        <v>69.959999999999994</v>
      </c>
      <c r="R510" s="1">
        <f>Estação!R681</f>
        <v>0</v>
      </c>
    </row>
    <row r="511" spans="1:18">
      <c r="A511" s="22">
        <v>44187.208356481482</v>
      </c>
      <c r="B511" s="1">
        <f>Estação!C682</f>
        <v>26.5</v>
      </c>
      <c r="C511" s="1">
        <v>36</v>
      </c>
      <c r="D511" s="1">
        <f>Estação!D682</f>
        <v>23.88</v>
      </c>
      <c r="E511" s="1">
        <f>Estação!E682</f>
        <v>0.13</v>
      </c>
      <c r="F511" s="1">
        <f>Estação!F682</f>
        <v>1.1399999999999999</v>
      </c>
      <c r="G511" s="1">
        <f>Estação!G682</f>
        <v>0.86</v>
      </c>
      <c r="H511" s="1">
        <f>Estação!H682</f>
        <v>2</v>
      </c>
      <c r="I511" s="1">
        <f>Estação!I682</f>
        <v>3.28</v>
      </c>
      <c r="J511" s="1">
        <f>Estação!J682</f>
        <v>28</v>
      </c>
      <c r="K511" s="1">
        <f>Estação!K682</f>
        <v>12</v>
      </c>
      <c r="L511" s="1">
        <f>Estação!L682</f>
        <v>26.4</v>
      </c>
      <c r="M511" s="1">
        <f>Estação!M682</f>
        <v>70.3</v>
      </c>
      <c r="N511" s="1">
        <f>Estação!N682</f>
        <v>1009</v>
      </c>
      <c r="O511" s="1">
        <f>Estação!O682</f>
        <v>2</v>
      </c>
      <c r="P511" s="1">
        <f>Estação!P682</f>
        <v>2.52</v>
      </c>
      <c r="Q511" s="1">
        <f>Estação!Q682</f>
        <v>70.069999999999993</v>
      </c>
      <c r="R511" s="1">
        <f>Estação!R682</f>
        <v>0</v>
      </c>
    </row>
    <row r="512" spans="1:18">
      <c r="A512" s="22">
        <v>44187.250023148146</v>
      </c>
      <c r="B512" s="1">
        <f>Estação!C683</f>
        <v>26.6</v>
      </c>
      <c r="C512" s="1">
        <v>36</v>
      </c>
      <c r="D512" s="1">
        <f>Estação!D683</f>
        <v>21.97</v>
      </c>
      <c r="E512" s="1">
        <f>Estação!E683</f>
        <v>0.2</v>
      </c>
      <c r="F512" s="1">
        <f>Estação!F683</f>
        <v>1.1399999999999999</v>
      </c>
      <c r="G512" s="1">
        <f>Estação!G683</f>
        <v>2.42</v>
      </c>
      <c r="H512" s="1">
        <f>Estação!H683</f>
        <v>3.56</v>
      </c>
      <c r="I512" s="1">
        <f>Estação!I683</f>
        <v>3.38</v>
      </c>
      <c r="J512" s="1">
        <f>Estação!J683</f>
        <v>29</v>
      </c>
      <c r="K512" s="1">
        <f>Estação!K683</f>
        <v>12</v>
      </c>
      <c r="L512" s="1">
        <f>Estação!L683</f>
        <v>26.4</v>
      </c>
      <c r="M512" s="1">
        <f>Estação!M683</f>
        <v>70.400000000000006</v>
      </c>
      <c r="N512" s="1">
        <f>Estação!N683</f>
        <v>1009.2</v>
      </c>
      <c r="O512" s="1">
        <f>Estação!O683</f>
        <v>18</v>
      </c>
      <c r="P512" s="1">
        <f>Estação!P683</f>
        <v>2.29</v>
      </c>
      <c r="Q512" s="1">
        <f>Estação!Q683</f>
        <v>72.41</v>
      </c>
      <c r="R512" s="1">
        <f>Estação!R683</f>
        <v>0</v>
      </c>
    </row>
    <row r="513" spans="1:18">
      <c r="A513" s="22">
        <v>44187.291689814818</v>
      </c>
      <c r="B513" s="1">
        <f>Estação!C684</f>
        <v>26.4</v>
      </c>
      <c r="C513" s="1">
        <v>36</v>
      </c>
      <c r="D513" s="1">
        <f>Estação!D684</f>
        <v>21.28</v>
      </c>
      <c r="E513" s="1">
        <f>Estação!E684</f>
        <v>0.27</v>
      </c>
      <c r="F513" s="1">
        <f>Estação!F684</f>
        <v>1.94</v>
      </c>
      <c r="G513" s="1">
        <f>Estação!G684</f>
        <v>4.0199999999999996</v>
      </c>
      <c r="H513" s="1">
        <f>Estação!H684</f>
        <v>5.96</v>
      </c>
      <c r="I513" s="1">
        <f>Estação!I684</f>
        <v>3.09</v>
      </c>
      <c r="J513" s="1">
        <f>Estação!J684</f>
        <v>28</v>
      </c>
      <c r="K513" s="1">
        <f>Estação!K684</f>
        <v>19</v>
      </c>
      <c r="L513" s="1">
        <f>Estação!L684</f>
        <v>27.2</v>
      </c>
      <c r="M513" s="1">
        <f>Estação!M684</f>
        <v>67.3</v>
      </c>
      <c r="N513" s="1">
        <f>Estação!N684</f>
        <v>1009.8</v>
      </c>
      <c r="O513" s="1">
        <f>Estação!O684</f>
        <v>108</v>
      </c>
      <c r="P513" s="1">
        <f>Estação!P684</f>
        <v>2.56</v>
      </c>
      <c r="Q513" s="1">
        <f>Estação!Q684</f>
        <v>76.3</v>
      </c>
      <c r="R513" s="1">
        <f>Estação!R684</f>
        <v>0</v>
      </c>
    </row>
    <row r="514" spans="1:18">
      <c r="A514" s="22">
        <v>44187.333356481482</v>
      </c>
      <c r="B514" s="1">
        <f>Estação!C685</f>
        <v>26.2</v>
      </c>
      <c r="C514" s="1">
        <v>36</v>
      </c>
      <c r="D514" s="1">
        <f>Estação!D685</f>
        <v>22.1</v>
      </c>
      <c r="E514" s="1">
        <f>Estação!E685</f>
        <v>0.33</v>
      </c>
      <c r="F514" s="1">
        <f>Estação!F685</f>
        <v>2.75</v>
      </c>
      <c r="G514" s="1">
        <f>Estação!G685</f>
        <v>4.1500000000000004</v>
      </c>
      <c r="H514" s="1">
        <f>Estação!H685</f>
        <v>6.89</v>
      </c>
      <c r="I514" s="1">
        <f>Estação!I685</f>
        <v>3.38</v>
      </c>
      <c r="J514" s="1">
        <f>Estação!J685</f>
        <v>36</v>
      </c>
      <c r="K514" s="1">
        <f>Estação!K685</f>
        <v>15</v>
      </c>
      <c r="L514" s="1">
        <f>Estação!L685</f>
        <v>27.9</v>
      </c>
      <c r="M514" s="1">
        <f>Estação!M685</f>
        <v>63.6</v>
      </c>
      <c r="N514" s="1">
        <f>Estação!N685</f>
        <v>1010.6</v>
      </c>
      <c r="O514" s="1">
        <f>Estação!O685</f>
        <v>237</v>
      </c>
      <c r="P514" s="1">
        <f>Estação!P685</f>
        <v>3.61</v>
      </c>
      <c r="Q514" s="1">
        <f>Estação!Q685</f>
        <v>83.12</v>
      </c>
      <c r="R514" s="1">
        <f>Estação!R685</f>
        <v>0</v>
      </c>
    </row>
    <row r="515" spans="1:18">
      <c r="A515" s="22">
        <v>44187.375023148146</v>
      </c>
      <c r="B515" s="1">
        <f>Estação!C686</f>
        <v>26.1</v>
      </c>
      <c r="C515" s="1">
        <v>36</v>
      </c>
      <c r="D515" s="1">
        <f>Estação!D686</f>
        <v>24.2</v>
      </c>
      <c r="E515" s="1">
        <f>Estação!E686</f>
        <v>0.26</v>
      </c>
      <c r="F515" s="1">
        <f>Estação!F686</f>
        <v>2.2999999999999998</v>
      </c>
      <c r="G515" s="1">
        <f>Estação!G686</f>
        <v>2.79</v>
      </c>
      <c r="H515" s="1">
        <f>Estação!H686</f>
        <v>5.09</v>
      </c>
      <c r="I515" s="1">
        <f>Estação!I686</f>
        <v>3.39</v>
      </c>
      <c r="J515" s="1">
        <f>Estação!J686</f>
        <v>30</v>
      </c>
      <c r="K515" s="1">
        <f>Estação!K686</f>
        <v>13</v>
      </c>
      <c r="L515" s="1">
        <f>Estação!L686</f>
        <v>28.7</v>
      </c>
      <c r="M515" s="1">
        <f>Estação!M686</f>
        <v>59.1</v>
      </c>
      <c r="N515" s="1">
        <f>Estação!N686</f>
        <v>1010.9</v>
      </c>
      <c r="O515" s="1">
        <f>Estação!O686</f>
        <v>522</v>
      </c>
      <c r="P515" s="1">
        <f>Estação!P686</f>
        <v>4.3600000000000003</v>
      </c>
      <c r="Q515" s="1">
        <f>Estação!Q686</f>
        <v>75.290000000000006</v>
      </c>
      <c r="R515" s="1">
        <f>Estação!R686</f>
        <v>0</v>
      </c>
    </row>
    <row r="516" spans="1:18">
      <c r="A516" s="22">
        <v>44187.416689814818</v>
      </c>
      <c r="B516" s="1">
        <f>Estação!C687</f>
        <v>26.2</v>
      </c>
      <c r="C516" s="1">
        <v>36</v>
      </c>
      <c r="D516" s="1">
        <f>Estação!D687</f>
        <v>24.93</v>
      </c>
      <c r="E516" s="1">
        <f>Estação!E687</f>
        <v>0.24</v>
      </c>
      <c r="F516" s="1">
        <f>Estação!F687</f>
        <v>2.0699999999999998</v>
      </c>
      <c r="G516" s="1">
        <f>Estação!G687</f>
        <v>1.96</v>
      </c>
      <c r="H516" s="1">
        <f>Estação!H687</f>
        <v>4.03</v>
      </c>
      <c r="I516" s="1">
        <f>Estação!I687</f>
        <v>3.55</v>
      </c>
      <c r="J516" s="1">
        <f>Estação!J687</f>
        <v>25</v>
      </c>
      <c r="K516" s="1">
        <f>Estação!K687</f>
        <v>10</v>
      </c>
      <c r="L516" s="1">
        <f>Estação!L687</f>
        <v>29.3</v>
      </c>
      <c r="M516" s="1">
        <f>Estação!M687</f>
        <v>56.6</v>
      </c>
      <c r="N516" s="1">
        <f>Estação!N687</f>
        <v>1010.9</v>
      </c>
      <c r="O516" s="1">
        <f>Estação!O687</f>
        <v>783</v>
      </c>
      <c r="P516" s="1">
        <f>Estação!P687</f>
        <v>4.78</v>
      </c>
      <c r="Q516" s="1">
        <f>Estação!Q687</f>
        <v>66.900000000000006</v>
      </c>
      <c r="R516" s="1">
        <f>Estação!R687</f>
        <v>0</v>
      </c>
    </row>
    <row r="517" spans="1:18">
      <c r="A517" s="22">
        <v>44187.458356481482</v>
      </c>
      <c r="B517" s="1">
        <f>Estação!C688</f>
        <v>26.4</v>
      </c>
      <c r="C517" s="1">
        <v>36</v>
      </c>
      <c r="D517" s="1">
        <f>Estação!D688</f>
        <v>25.09</v>
      </c>
      <c r="E517" s="1">
        <f>Estação!E688</f>
        <v>0.25</v>
      </c>
      <c r="F517" s="1">
        <f>Estação!F688</f>
        <v>1.94</v>
      </c>
      <c r="G517" s="1">
        <f>Estação!G688</f>
        <v>1.78</v>
      </c>
      <c r="H517" s="1">
        <f>Estação!H688</f>
        <v>3.72</v>
      </c>
      <c r="I517" s="1">
        <f>Estação!I688</f>
        <v>3.66</v>
      </c>
      <c r="J517" s="1">
        <f>Estação!J688</f>
        <v>31</v>
      </c>
      <c r="K517" s="1">
        <f>Estação!K688</f>
        <v>10</v>
      </c>
      <c r="L517" s="1">
        <f>Estação!L688</f>
        <v>30.1</v>
      </c>
      <c r="M517" s="1">
        <f>Estação!M688</f>
        <v>54.3</v>
      </c>
      <c r="N517" s="1">
        <f>Estação!N688</f>
        <v>1010.7</v>
      </c>
      <c r="O517" s="1">
        <f>Estação!O688</f>
        <v>927</v>
      </c>
      <c r="P517" s="1">
        <f>Estação!P688</f>
        <v>4.3600000000000003</v>
      </c>
      <c r="Q517" s="1">
        <f>Estação!Q688</f>
        <v>57.27</v>
      </c>
      <c r="R517" s="1">
        <f>Estação!R688</f>
        <v>0</v>
      </c>
    </row>
    <row r="518" spans="1:18">
      <c r="A518" s="22">
        <v>44187.500023148146</v>
      </c>
      <c r="B518" s="1">
        <f>Estação!C689</f>
        <v>26.2</v>
      </c>
      <c r="C518" s="1">
        <v>36</v>
      </c>
      <c r="D518" s="1">
        <f>Estação!D689</f>
        <v>25.71</v>
      </c>
      <c r="E518" s="1">
        <f>Estação!E689</f>
        <v>0.27</v>
      </c>
      <c r="F518" s="1">
        <f>Estação!F689</f>
        <v>2</v>
      </c>
      <c r="G518" s="1">
        <f>Estação!G689</f>
        <v>1.85</v>
      </c>
      <c r="H518" s="1">
        <f>Estação!H689</f>
        <v>3.85</v>
      </c>
      <c r="I518" s="1">
        <f>Estação!I689</f>
        <v>3.44</v>
      </c>
      <c r="J518" s="1">
        <f>Estação!J689</f>
        <v>28</v>
      </c>
      <c r="K518" s="1">
        <f>Estação!K689</f>
        <v>8</v>
      </c>
      <c r="L518" s="1">
        <f>Estação!L689</f>
        <v>30.1</v>
      </c>
      <c r="M518" s="1">
        <f>Estação!M689</f>
        <v>54.7</v>
      </c>
      <c r="N518" s="1">
        <f>Estação!N689</f>
        <v>1010.2</v>
      </c>
      <c r="O518" s="1">
        <f>Estação!O689</f>
        <v>976</v>
      </c>
      <c r="P518" s="1">
        <f>Estação!P689</f>
        <v>4.5599999999999996</v>
      </c>
      <c r="Q518" s="1">
        <f>Estação!Q689</f>
        <v>56.92</v>
      </c>
      <c r="R518" s="1">
        <f>Estação!R689</f>
        <v>0</v>
      </c>
    </row>
    <row r="519" spans="1:18">
      <c r="A519" s="22">
        <v>44187.541689814818</v>
      </c>
      <c r="B519" s="1">
        <f>Estação!C690</f>
        <v>26.1</v>
      </c>
      <c r="C519" s="1">
        <v>36</v>
      </c>
      <c r="D519" s="1">
        <f>Estação!D690</f>
        <v>24.31</v>
      </c>
      <c r="E519" s="1">
        <f>Estação!E690</f>
        <v>0.28000000000000003</v>
      </c>
      <c r="F519" s="1">
        <f>Estação!F690</f>
        <v>2.21</v>
      </c>
      <c r="G519" s="1">
        <f>Estação!G690</f>
        <v>1.91</v>
      </c>
      <c r="H519" s="1">
        <f>Estação!H690</f>
        <v>4.12</v>
      </c>
      <c r="I519" s="1">
        <f>Estação!I690</f>
        <v>3.28</v>
      </c>
      <c r="J519" s="1">
        <f>Estação!J690</f>
        <v>28</v>
      </c>
      <c r="K519" s="1">
        <f>Estação!K690</f>
        <v>15</v>
      </c>
      <c r="L519" s="1">
        <f>Estação!L690</f>
        <v>30.2</v>
      </c>
      <c r="M519" s="1">
        <f>Estação!M690</f>
        <v>57.8</v>
      </c>
      <c r="N519" s="1">
        <f>Estação!N690</f>
        <v>1009.4</v>
      </c>
      <c r="O519" s="1">
        <f>Estação!O690</f>
        <v>707</v>
      </c>
      <c r="P519" s="1">
        <f>Estação!P690</f>
        <v>4.34</v>
      </c>
      <c r="Q519" s="1">
        <f>Estação!Q690</f>
        <v>53.93</v>
      </c>
      <c r="R519" s="1">
        <f>Estação!R690</f>
        <v>0</v>
      </c>
    </row>
    <row r="520" spans="1:18">
      <c r="A520" s="22">
        <v>44187.583356481482</v>
      </c>
      <c r="B520" s="1">
        <f>Estação!C691</f>
        <v>26</v>
      </c>
      <c r="C520" s="1">
        <v>36</v>
      </c>
      <c r="D520" s="1">
        <f>Estação!D691</f>
        <v>23.93</v>
      </c>
      <c r="E520" s="1">
        <f>Estação!E691</f>
        <v>0.28000000000000003</v>
      </c>
      <c r="F520" s="1">
        <f>Estação!F691</f>
        <v>2.04</v>
      </c>
      <c r="G520" s="1">
        <f>Estação!G691</f>
        <v>1.99</v>
      </c>
      <c r="H520" s="1">
        <f>Estação!H691</f>
        <v>4.03</v>
      </c>
      <c r="I520" s="1">
        <f>Estação!I691</f>
        <v>3.35</v>
      </c>
      <c r="J520" s="1">
        <f>Estação!J691</f>
        <v>28</v>
      </c>
      <c r="K520" s="1">
        <f>Estação!K691</f>
        <v>15</v>
      </c>
      <c r="L520" s="1">
        <f>Estação!L691</f>
        <v>29.9</v>
      </c>
      <c r="M520" s="1">
        <f>Estação!M691</f>
        <v>59.2</v>
      </c>
      <c r="N520" s="1">
        <f>Estação!N691</f>
        <v>1008.6</v>
      </c>
      <c r="O520" s="1">
        <f>Estação!O691</f>
        <v>341</v>
      </c>
      <c r="P520" s="1">
        <f>Estação!P691</f>
        <v>5.0999999999999996</v>
      </c>
      <c r="Q520" s="1">
        <f>Estação!Q691</f>
        <v>58.87</v>
      </c>
      <c r="R520" s="1">
        <f>Estação!R691</f>
        <v>0</v>
      </c>
    </row>
    <row r="521" spans="1:18">
      <c r="A521" s="22">
        <v>44187.625023148146</v>
      </c>
      <c r="B521" s="1">
        <f>Estação!C692</f>
        <v>26.1</v>
      </c>
      <c r="C521" s="1">
        <v>36</v>
      </c>
      <c r="D521" s="1">
        <f>Estação!D692</f>
        <v>23.46</v>
      </c>
      <c r="E521" s="1">
        <f>Estação!E692</f>
        <v>0.28000000000000003</v>
      </c>
      <c r="F521" s="1">
        <f>Estação!F692</f>
        <v>1.89</v>
      </c>
      <c r="G521" s="1">
        <f>Estação!G692</f>
        <v>1.62</v>
      </c>
      <c r="H521" s="1">
        <f>Estação!H692</f>
        <v>3.5</v>
      </c>
      <c r="I521" s="1">
        <f>Estação!I692</f>
        <v>3.44</v>
      </c>
      <c r="J521" s="1">
        <f>Estação!J692</f>
        <v>23</v>
      </c>
      <c r="K521" s="1">
        <f>Estação!K692</f>
        <v>9</v>
      </c>
      <c r="L521" s="1">
        <f>Estação!L692</f>
        <v>29.6</v>
      </c>
      <c r="M521" s="1">
        <f>Estação!M692</f>
        <v>60.2</v>
      </c>
      <c r="N521" s="1">
        <f>Estação!N692</f>
        <v>1007.9</v>
      </c>
      <c r="O521" s="1">
        <f>Estação!O692</f>
        <v>256</v>
      </c>
      <c r="P521" s="1">
        <f>Estação!P692</f>
        <v>5.13</v>
      </c>
      <c r="Q521" s="1">
        <f>Estação!Q692</f>
        <v>49.93</v>
      </c>
      <c r="R521" s="1">
        <f>Estação!R692</f>
        <v>0</v>
      </c>
    </row>
    <row r="522" spans="1:18">
      <c r="A522" s="22">
        <v>44187.666689814818</v>
      </c>
      <c r="B522" s="1">
        <f>Estação!C693</f>
        <v>26.3</v>
      </c>
      <c r="C522" s="1">
        <v>36</v>
      </c>
      <c r="D522" s="1">
        <f>Estação!D693</f>
        <v>22.07</v>
      </c>
      <c r="E522" s="1">
        <f>Estação!E693</f>
        <v>0.28000000000000003</v>
      </c>
      <c r="F522" s="1">
        <f>Estação!F693</f>
        <v>1.94</v>
      </c>
      <c r="G522" s="1">
        <f>Estação!G693</f>
        <v>1.75</v>
      </c>
      <c r="H522" s="1">
        <f>Estação!H693</f>
        <v>3.69</v>
      </c>
      <c r="I522" s="1">
        <f>Estação!I693</f>
        <v>3.37</v>
      </c>
      <c r="J522" s="1">
        <f>Estação!J693</f>
        <v>31</v>
      </c>
      <c r="K522" s="1">
        <f>Estação!K693</f>
        <v>8</v>
      </c>
      <c r="L522" s="1">
        <f>Estação!L693</f>
        <v>29.1</v>
      </c>
      <c r="M522" s="1">
        <f>Estação!M693</f>
        <v>63.7</v>
      </c>
      <c r="N522" s="1">
        <f>Estação!N693</f>
        <v>1007.7</v>
      </c>
      <c r="O522" s="1">
        <f>Estação!O693</f>
        <v>312</v>
      </c>
      <c r="P522" s="1">
        <f>Estação!P693</f>
        <v>4.66</v>
      </c>
      <c r="Q522" s="1">
        <f>Estação!Q693</f>
        <v>57.62</v>
      </c>
      <c r="R522" s="1">
        <f>Estação!R693</f>
        <v>0</v>
      </c>
    </row>
    <row r="523" spans="1:18">
      <c r="A523" s="22">
        <v>44187.708356481482</v>
      </c>
      <c r="B523" s="1">
        <f>Estação!C694</f>
        <v>26.3</v>
      </c>
      <c r="C523" s="1">
        <v>36</v>
      </c>
      <c r="D523" s="1">
        <f>Estação!D694</f>
        <v>21.37</v>
      </c>
      <c r="E523" s="1">
        <f>Estação!E694</f>
        <v>0.28000000000000003</v>
      </c>
      <c r="F523" s="1">
        <f>Estação!F694</f>
        <v>2.04</v>
      </c>
      <c r="G523" s="1">
        <f>Estação!G694</f>
        <v>2.17</v>
      </c>
      <c r="H523" s="1">
        <f>Estação!H694</f>
        <v>4.2</v>
      </c>
      <c r="I523" s="1">
        <f>Estação!I694</f>
        <v>3.44</v>
      </c>
      <c r="J523" s="1">
        <f>Estação!J694</f>
        <v>30</v>
      </c>
      <c r="K523" s="1">
        <f>Estação!K694</f>
        <v>8</v>
      </c>
      <c r="L523" s="1">
        <f>Estação!L694</f>
        <v>28.5</v>
      </c>
      <c r="M523" s="1">
        <f>Estação!M694</f>
        <v>64.099999999999994</v>
      </c>
      <c r="N523" s="1">
        <f>Estação!N694</f>
        <v>1007.5</v>
      </c>
      <c r="O523" s="1">
        <f>Estação!O694</f>
        <v>150</v>
      </c>
      <c r="P523" s="1">
        <f>Estação!P694</f>
        <v>4.5</v>
      </c>
      <c r="Q523" s="1">
        <f>Estação!Q694</f>
        <v>44.12</v>
      </c>
      <c r="R523" s="1">
        <f>Estação!R694</f>
        <v>0</v>
      </c>
    </row>
    <row r="524" spans="1:18">
      <c r="A524" s="22">
        <v>44187.750023148146</v>
      </c>
      <c r="B524" s="1">
        <f>Estação!C695</f>
        <v>26.2</v>
      </c>
      <c r="C524" s="1">
        <v>36</v>
      </c>
      <c r="D524" s="1">
        <f>Estação!D695</f>
        <v>20.11</v>
      </c>
      <c r="E524" s="1">
        <f>Estação!E695</f>
        <v>0.35</v>
      </c>
      <c r="F524" s="1">
        <f>Estação!F695</f>
        <v>2.57</v>
      </c>
      <c r="G524" s="1">
        <f>Estação!G695</f>
        <v>4.1500000000000004</v>
      </c>
      <c r="H524" s="1">
        <f>Estação!H695</f>
        <v>6.72</v>
      </c>
      <c r="I524" s="1">
        <f>Estação!I695</f>
        <v>3.28</v>
      </c>
      <c r="J524" s="1">
        <f>Estação!J695</f>
        <v>37</v>
      </c>
      <c r="K524" s="1">
        <f>Estação!K695</f>
        <v>14</v>
      </c>
      <c r="L524" s="1">
        <f>Estação!L695</f>
        <v>27.6</v>
      </c>
      <c r="M524" s="1">
        <f>Estação!M695</f>
        <v>69.599999999999994</v>
      </c>
      <c r="N524" s="1">
        <f>Estação!N695</f>
        <v>1008</v>
      </c>
      <c r="O524" s="1">
        <f>Estação!O695</f>
        <v>21</v>
      </c>
      <c r="P524" s="1">
        <f>Estação!P695</f>
        <v>3.47</v>
      </c>
      <c r="Q524" s="1">
        <f>Estação!Q695</f>
        <v>42.84</v>
      </c>
      <c r="R524" s="1">
        <f>Estação!R695</f>
        <v>0</v>
      </c>
    </row>
    <row r="525" spans="1:18">
      <c r="A525" s="22">
        <v>44187.791689814818</v>
      </c>
      <c r="B525" s="1">
        <f>Estação!C696</f>
        <v>26.5</v>
      </c>
      <c r="C525" s="1">
        <v>36</v>
      </c>
      <c r="D525" s="1">
        <f>Estação!D696</f>
        <v>16.739999999999998</v>
      </c>
      <c r="E525" s="1">
        <f>Estação!E696</f>
        <v>0.31</v>
      </c>
      <c r="F525" s="1">
        <f>Estação!F696</f>
        <v>1.53</v>
      </c>
      <c r="G525" s="1">
        <f>Estação!G696</f>
        <v>5.04</v>
      </c>
      <c r="H525" s="1">
        <f>Estação!H696</f>
        <v>6.57</v>
      </c>
      <c r="I525" s="1">
        <f>Estação!I696</f>
        <v>3.37</v>
      </c>
      <c r="J525" s="1">
        <f>Estação!J696</f>
        <v>30</v>
      </c>
      <c r="K525" s="1">
        <f>Estação!K696</f>
        <v>11</v>
      </c>
      <c r="L525" s="1">
        <f>Estação!L696</f>
        <v>27.3</v>
      </c>
      <c r="M525" s="1">
        <f>Estação!M696</f>
        <v>70.2</v>
      </c>
      <c r="N525" s="1">
        <f>Estação!N696</f>
        <v>1008.7</v>
      </c>
      <c r="O525" s="1">
        <f>Estação!O696</f>
        <v>2</v>
      </c>
      <c r="P525" s="1">
        <f>Estação!P696</f>
        <v>2.78</v>
      </c>
      <c r="Q525" s="1">
        <f>Estação!Q696</f>
        <v>48.05</v>
      </c>
      <c r="R525" s="1">
        <f>Estação!R696</f>
        <v>0</v>
      </c>
    </row>
    <row r="526" spans="1:18">
      <c r="A526" s="22">
        <v>44187.833356481482</v>
      </c>
      <c r="B526" s="1">
        <f>Estação!C697</f>
        <v>26.6</v>
      </c>
      <c r="C526" s="1">
        <v>36</v>
      </c>
      <c r="D526" s="1">
        <f>Estação!D697</f>
        <v>16.5</v>
      </c>
      <c r="E526" s="1">
        <f>Estação!E697</f>
        <v>0.28999999999999998</v>
      </c>
      <c r="F526" s="1">
        <f>Estação!F697</f>
        <v>1.49</v>
      </c>
      <c r="G526" s="1">
        <f>Estação!G697</f>
        <v>4.9800000000000004</v>
      </c>
      <c r="H526" s="1">
        <f>Estação!H697</f>
        <v>6.47</v>
      </c>
      <c r="I526" s="1">
        <f>Estação!I697</f>
        <v>2.91</v>
      </c>
      <c r="J526" s="1">
        <f>Estação!J697</f>
        <v>36</v>
      </c>
      <c r="K526" s="1">
        <f>Estação!K697</f>
        <v>14</v>
      </c>
      <c r="L526" s="1">
        <f>Estação!L697</f>
        <v>27.2</v>
      </c>
      <c r="M526" s="1">
        <f>Estação!M697</f>
        <v>71.7</v>
      </c>
      <c r="N526" s="1">
        <f>Estação!N697</f>
        <v>1009.2</v>
      </c>
      <c r="O526" s="1">
        <f>Estação!O697</f>
        <v>2</v>
      </c>
      <c r="P526" s="1">
        <f>Estação!P697</f>
        <v>2.39</v>
      </c>
      <c r="Q526" s="1">
        <f>Estação!Q697</f>
        <v>43.84</v>
      </c>
      <c r="R526" s="1">
        <f>Estação!R697</f>
        <v>0</v>
      </c>
    </row>
    <row r="527" spans="1:18">
      <c r="A527" s="22">
        <v>44187.875023148146</v>
      </c>
      <c r="B527" s="1">
        <f>Estação!C698</f>
        <v>26.7</v>
      </c>
      <c r="C527" s="1">
        <v>36</v>
      </c>
      <c r="D527" s="1">
        <f>Estação!D698</f>
        <v>18.2</v>
      </c>
      <c r="E527" s="1">
        <f>Estação!E698</f>
        <v>0.28000000000000003</v>
      </c>
      <c r="F527" s="1">
        <f>Estação!F698</f>
        <v>1.24</v>
      </c>
      <c r="G527" s="1">
        <f>Estação!G698</f>
        <v>3.77</v>
      </c>
      <c r="H527" s="1">
        <f>Estação!H698</f>
        <v>5.01</v>
      </c>
      <c r="I527" s="1">
        <f>Estação!I698</f>
        <v>3.57</v>
      </c>
      <c r="J527" s="1">
        <f>Estação!J698</f>
        <v>31</v>
      </c>
      <c r="K527" s="1">
        <f>Estação!K698</f>
        <v>11</v>
      </c>
      <c r="L527" s="1">
        <f>Estação!L698</f>
        <v>27.1</v>
      </c>
      <c r="M527" s="1">
        <f>Estação!M698</f>
        <v>73</v>
      </c>
      <c r="N527" s="1">
        <f>Estação!N698</f>
        <v>1009.7</v>
      </c>
      <c r="O527" s="1">
        <f>Estação!O698</f>
        <v>3</v>
      </c>
      <c r="P527" s="1">
        <f>Estação!P698</f>
        <v>2.6</v>
      </c>
      <c r="Q527" s="1">
        <f>Estação!Q698</f>
        <v>42.96</v>
      </c>
      <c r="R527" s="1">
        <f>Estação!R698</f>
        <v>0</v>
      </c>
    </row>
    <row r="528" spans="1:18">
      <c r="A528" s="22">
        <v>44187.916689814818</v>
      </c>
      <c r="B528" s="1">
        <f>Estação!C699</f>
        <v>26.6</v>
      </c>
      <c r="C528" s="1">
        <v>36</v>
      </c>
      <c r="D528" s="1">
        <f>Estação!D699</f>
        <v>19.52</v>
      </c>
      <c r="E528" s="1">
        <f>Estação!E699</f>
        <v>0.27</v>
      </c>
      <c r="F528" s="1">
        <f>Estação!F699</f>
        <v>1.07</v>
      </c>
      <c r="G528" s="1">
        <f>Estação!G699</f>
        <v>2.12</v>
      </c>
      <c r="H528" s="1">
        <f>Estação!H699</f>
        <v>3.2</v>
      </c>
      <c r="I528" s="1">
        <f>Estação!I699</f>
        <v>4.1399999999999997</v>
      </c>
      <c r="J528" s="1">
        <f>Estação!J699</f>
        <v>26</v>
      </c>
      <c r="K528" s="1">
        <f>Estação!K699</f>
        <v>15</v>
      </c>
      <c r="L528" s="1">
        <f>Estação!L699</f>
        <v>27.1</v>
      </c>
      <c r="M528" s="1">
        <f>Estação!M699</f>
        <v>73.7</v>
      </c>
      <c r="N528" s="1">
        <f>Estação!N699</f>
        <v>1009.7</v>
      </c>
      <c r="O528" s="1">
        <f>Estação!O699</f>
        <v>3</v>
      </c>
      <c r="P528" s="1">
        <f>Estação!P699</f>
        <v>2.8</v>
      </c>
      <c r="Q528" s="1">
        <f>Estação!Q699</f>
        <v>44.27</v>
      </c>
      <c r="R528" s="1">
        <f>Estação!R699</f>
        <v>0</v>
      </c>
    </row>
    <row r="529" spans="1:18">
      <c r="A529" s="22">
        <v>44187.958356481482</v>
      </c>
      <c r="B529" s="1">
        <f>Estação!C700</f>
        <v>26.6</v>
      </c>
      <c r="C529" s="1">
        <v>36</v>
      </c>
      <c r="D529" s="1">
        <f>Estação!D700</f>
        <v>19.59</v>
      </c>
      <c r="E529" s="1">
        <f>Estação!E700</f>
        <v>0.26</v>
      </c>
      <c r="F529" s="1">
        <f>Estação!F700</f>
        <v>1.1299999999999999</v>
      </c>
      <c r="G529" s="1">
        <f>Estação!G700</f>
        <v>2.04</v>
      </c>
      <c r="H529" s="1">
        <f>Estação!H700</f>
        <v>3.17</v>
      </c>
      <c r="I529" s="1">
        <f>Estação!I700</f>
        <v>3.5</v>
      </c>
      <c r="J529" s="1">
        <f>Estação!J700</f>
        <v>31</v>
      </c>
      <c r="K529" s="1">
        <f>Estação!K700</f>
        <v>9</v>
      </c>
      <c r="L529" s="1">
        <f>Estação!L700</f>
        <v>27.1</v>
      </c>
      <c r="M529" s="1">
        <f>Estação!M700</f>
        <v>73.599999999999994</v>
      </c>
      <c r="N529" s="1">
        <f>Estação!N700</f>
        <v>1009.8</v>
      </c>
      <c r="O529" s="1">
        <f>Estação!O700</f>
        <v>3</v>
      </c>
      <c r="P529" s="1">
        <f>Estação!P700</f>
        <v>2.87</v>
      </c>
      <c r="Q529" s="1">
        <f>Estação!Q700</f>
        <v>48.6</v>
      </c>
      <c r="R529" s="1">
        <f>Estação!R700</f>
        <v>0</v>
      </c>
    </row>
    <row r="530" spans="1:18">
      <c r="A530" s="22">
        <v>44188.000023148146</v>
      </c>
      <c r="B530" s="1">
        <f>Estação!C709</f>
        <v>26.5</v>
      </c>
      <c r="C530" s="1">
        <v>36</v>
      </c>
      <c r="D530" s="1">
        <f>Estação!D709</f>
        <v>20.010000000000002</v>
      </c>
      <c r="E530" s="1">
        <f>Estação!E709</f>
        <v>0.23</v>
      </c>
      <c r="F530" s="1">
        <f>Estação!F709</f>
        <v>1.1599999999999999</v>
      </c>
      <c r="G530" s="1">
        <f>Estação!G709</f>
        <v>1.75</v>
      </c>
      <c r="H530" s="1">
        <f>Estação!H709</f>
        <v>2.92</v>
      </c>
      <c r="I530" s="1">
        <f>Estação!I709</f>
        <v>3.12</v>
      </c>
      <c r="J530" s="1">
        <f>Estação!J709</f>
        <v>25</v>
      </c>
      <c r="K530" s="1">
        <f>Estação!K709</f>
        <v>8</v>
      </c>
      <c r="L530" s="1">
        <f>Estação!L709</f>
        <v>26.8</v>
      </c>
      <c r="M530" s="1">
        <f>Estação!M709</f>
        <v>73.2</v>
      </c>
      <c r="N530" s="1">
        <f>Estação!N709</f>
        <v>1009.5</v>
      </c>
      <c r="O530" s="1">
        <f>Estação!O709</f>
        <v>2</v>
      </c>
      <c r="P530" s="1">
        <f>Estação!P709</f>
        <v>2.57</v>
      </c>
      <c r="Q530" s="1">
        <f>Estação!Q709</f>
        <v>49.12</v>
      </c>
      <c r="R530" s="1">
        <f>Estação!R709</f>
        <v>0</v>
      </c>
    </row>
    <row r="531" spans="1:18">
      <c r="A531" s="22">
        <v>44188.041689814818</v>
      </c>
      <c r="B531" s="1">
        <f>Estação!C710</f>
        <v>26.4</v>
      </c>
      <c r="C531" s="1">
        <v>36</v>
      </c>
      <c r="D531" s="1">
        <f>Estação!D710</f>
        <v>20.98</v>
      </c>
      <c r="E531" s="1">
        <f>Estação!E710</f>
        <v>0.06</v>
      </c>
      <c r="F531" s="1">
        <f>Estação!F710</f>
        <v>1.1299999999999999</v>
      </c>
      <c r="G531" s="1">
        <f>Estação!G710</f>
        <v>1.23</v>
      </c>
      <c r="H531" s="1">
        <f>Estação!H710</f>
        <v>2.36</v>
      </c>
      <c r="I531" s="1">
        <f>Estação!I710</f>
        <v>3.44</v>
      </c>
      <c r="J531" s="1">
        <f>Estação!J710</f>
        <v>26</v>
      </c>
      <c r="K531" s="1">
        <f>Estação!K710</f>
        <v>13</v>
      </c>
      <c r="L531" s="1">
        <f>Estação!L710</f>
        <v>26.8</v>
      </c>
      <c r="M531" s="1">
        <f>Estação!M710</f>
        <v>73.5</v>
      </c>
      <c r="N531" s="1">
        <f>Estação!N710</f>
        <v>1008.7</v>
      </c>
      <c r="O531" s="1">
        <f>Estação!O710</f>
        <v>3</v>
      </c>
      <c r="P531" s="1">
        <f>Estação!P710</f>
        <v>2.66</v>
      </c>
      <c r="Q531" s="1">
        <f>Estação!Q710</f>
        <v>59.22</v>
      </c>
      <c r="R531" s="1">
        <f>Estação!R710</f>
        <v>0</v>
      </c>
    </row>
    <row r="532" spans="1:18">
      <c r="A532" s="22">
        <v>44188.083356481482</v>
      </c>
      <c r="B532" s="1">
        <f>Estação!C711</f>
        <v>26.4</v>
      </c>
      <c r="C532" s="1">
        <v>36</v>
      </c>
      <c r="D532" s="1">
        <f>Estação!D711</f>
        <v>21.88</v>
      </c>
      <c r="E532" s="1">
        <f>Estação!E711</f>
        <v>0.05</v>
      </c>
      <c r="F532" s="1">
        <f>Estação!F711</f>
        <v>1.17</v>
      </c>
      <c r="G532" s="1">
        <f>Estação!G711</f>
        <v>0.66</v>
      </c>
      <c r="H532" s="1">
        <f>Estação!H711</f>
        <v>1.83</v>
      </c>
      <c r="I532" s="1">
        <f>Estação!I711</f>
        <v>3.54</v>
      </c>
      <c r="J532" s="1">
        <f>Estação!J711</f>
        <v>30</v>
      </c>
      <c r="K532" s="1">
        <f>Estação!K711</f>
        <v>10</v>
      </c>
      <c r="L532" s="1">
        <f>Estação!L711</f>
        <v>26.7</v>
      </c>
      <c r="M532" s="1">
        <f>Estação!M711</f>
        <v>72.400000000000006</v>
      </c>
      <c r="N532" s="1">
        <f>Estação!N711</f>
        <v>1008.4</v>
      </c>
      <c r="O532" s="1">
        <f>Estação!O711</f>
        <v>3</v>
      </c>
      <c r="P532" s="1">
        <f>Estação!P711</f>
        <v>3.06</v>
      </c>
      <c r="Q532" s="1">
        <f>Estação!Q711</f>
        <v>64</v>
      </c>
      <c r="R532" s="1">
        <f>Estação!R711</f>
        <v>0</v>
      </c>
    </row>
    <row r="533" spans="1:18">
      <c r="A533" s="22">
        <v>44188.125023148146</v>
      </c>
      <c r="B533" s="1">
        <f>Estação!C712</f>
        <v>26.3</v>
      </c>
      <c r="C533" s="1">
        <v>36</v>
      </c>
      <c r="D533" s="1">
        <f>Estação!D712</f>
        <v>22.26</v>
      </c>
      <c r="E533" s="1">
        <f>Estação!E712</f>
        <v>0.05</v>
      </c>
      <c r="F533" s="1">
        <f>Estação!F712</f>
        <v>1.17</v>
      </c>
      <c r="G533" s="1">
        <f>Estação!G712</f>
        <v>0.55000000000000004</v>
      </c>
      <c r="H533" s="1">
        <f>Estação!H712</f>
        <v>1.72</v>
      </c>
      <c r="I533" s="1">
        <f>Estação!I712</f>
        <v>3.99</v>
      </c>
      <c r="J533" s="1">
        <f>Estação!J712</f>
        <v>26</v>
      </c>
      <c r="K533" s="1">
        <f>Estação!K712</f>
        <v>12</v>
      </c>
      <c r="L533" s="1">
        <f>Estação!L712</f>
        <v>26.7</v>
      </c>
      <c r="M533" s="1">
        <f>Estação!M712</f>
        <v>71.5</v>
      </c>
      <c r="N533" s="1">
        <f>Estação!N712</f>
        <v>1008.1</v>
      </c>
      <c r="O533" s="1">
        <f>Estação!O712</f>
        <v>2</v>
      </c>
      <c r="P533" s="1">
        <f>Estação!P712</f>
        <v>2.7</v>
      </c>
      <c r="Q533" s="1">
        <f>Estação!Q712</f>
        <v>66.66</v>
      </c>
      <c r="R533" s="1">
        <f>Estação!R712</f>
        <v>0</v>
      </c>
    </row>
    <row r="534" spans="1:18">
      <c r="A534" s="22">
        <v>44188.166689814818</v>
      </c>
      <c r="B534" s="1">
        <f>Estação!C713</f>
        <v>26.4</v>
      </c>
      <c r="C534" s="1">
        <v>36</v>
      </c>
      <c r="D534" s="1">
        <f>Estação!D713</f>
        <v>22.27</v>
      </c>
      <c r="E534" s="1">
        <f>Estação!E713</f>
        <v>0.05</v>
      </c>
      <c r="F534" s="1">
        <f>Estação!F713</f>
        <v>1.18</v>
      </c>
      <c r="G534" s="1">
        <f>Estação!G713</f>
        <v>0.68</v>
      </c>
      <c r="H534" s="1">
        <f>Estação!H713</f>
        <v>1.86</v>
      </c>
      <c r="I534" s="1">
        <f>Estação!I713</f>
        <v>3.65</v>
      </c>
      <c r="J534" s="1">
        <f>Estação!J713</f>
        <v>27</v>
      </c>
      <c r="K534" s="1">
        <f>Estação!K713</f>
        <v>12</v>
      </c>
      <c r="L534" s="1">
        <f>Estação!L713</f>
        <v>26.5</v>
      </c>
      <c r="M534" s="1">
        <f>Estação!M713</f>
        <v>72.3</v>
      </c>
      <c r="N534" s="1">
        <f>Estação!N713</f>
        <v>1008.1</v>
      </c>
      <c r="O534" s="1">
        <f>Estação!O713</f>
        <v>2</v>
      </c>
      <c r="P534" s="1">
        <f>Estação!P713</f>
        <v>1.93</v>
      </c>
      <c r="Q534" s="1">
        <f>Estação!Q713</f>
        <v>77.510000000000005</v>
      </c>
      <c r="R534" s="1">
        <f>Estação!R713</f>
        <v>0</v>
      </c>
    </row>
    <row r="535" spans="1:18">
      <c r="A535" s="22">
        <v>44188.208356481482</v>
      </c>
      <c r="B535" s="1">
        <f>Estação!C714</f>
        <v>26.4</v>
      </c>
      <c r="C535" s="1">
        <v>36</v>
      </c>
      <c r="D535" s="1">
        <f>Estação!D714</f>
        <v>21.11</v>
      </c>
      <c r="E535" s="1">
        <f>Estação!E714</f>
        <v>7.0000000000000007E-2</v>
      </c>
      <c r="F535" s="1">
        <f>Estação!F714</f>
        <v>1.18</v>
      </c>
      <c r="G535" s="1">
        <f>Estação!G714</f>
        <v>1.52</v>
      </c>
      <c r="H535" s="1">
        <f>Estação!H714</f>
        <v>2.7</v>
      </c>
      <c r="I535" s="1">
        <f>Estação!I714</f>
        <v>3.55</v>
      </c>
      <c r="J535" s="1">
        <f>Estação!J714</f>
        <v>31</v>
      </c>
      <c r="K535" s="1">
        <f>Estação!K714</f>
        <v>14</v>
      </c>
      <c r="L535" s="1">
        <f>Estação!L714</f>
        <v>26.4</v>
      </c>
      <c r="M535" s="1">
        <f>Estação!M714</f>
        <v>74</v>
      </c>
      <c r="N535" s="1">
        <f>Estação!N714</f>
        <v>1008.3</v>
      </c>
      <c r="O535" s="1">
        <f>Estação!O714</f>
        <v>2</v>
      </c>
      <c r="P535" s="1">
        <f>Estação!P714</f>
        <v>2.0499999999999998</v>
      </c>
      <c r="Q535" s="1">
        <f>Estação!Q714</f>
        <v>87.54</v>
      </c>
      <c r="R535" s="1">
        <f>Estação!R714</f>
        <v>0</v>
      </c>
    </row>
    <row r="536" spans="1:18">
      <c r="A536" s="22">
        <v>44188.250023148146</v>
      </c>
      <c r="B536" s="1">
        <f>Estação!C715</f>
        <v>26.4</v>
      </c>
      <c r="C536" s="1">
        <v>36</v>
      </c>
      <c r="D536" s="1">
        <f>Estação!D715</f>
        <v>19.11</v>
      </c>
      <c r="E536" s="1">
        <f>Estação!E715</f>
        <v>0.09</v>
      </c>
      <c r="F536" s="1">
        <f>Estação!F715</f>
        <v>1.25</v>
      </c>
      <c r="G536" s="1">
        <f>Estação!G715</f>
        <v>2.87</v>
      </c>
      <c r="H536" s="1">
        <f>Estação!H715</f>
        <v>4.12</v>
      </c>
      <c r="I536" s="1">
        <f>Estação!I715</f>
        <v>3.59</v>
      </c>
      <c r="J536" s="1">
        <f>Estação!J715</f>
        <v>29</v>
      </c>
      <c r="K536" s="1">
        <f>Estação!K715</f>
        <v>17</v>
      </c>
      <c r="L536" s="1">
        <f>Estação!L715</f>
        <v>25.4</v>
      </c>
      <c r="M536" s="1">
        <f>Estação!M715</f>
        <v>82.2</v>
      </c>
      <c r="N536" s="1">
        <f>Estação!N715</f>
        <v>1008.9</v>
      </c>
      <c r="O536" s="1">
        <f>Estação!O715</f>
        <v>24</v>
      </c>
      <c r="P536" s="1">
        <f>Estação!P715</f>
        <v>2.0699999999999998</v>
      </c>
      <c r="Q536" s="1">
        <f>Estação!Q715</f>
        <v>81.8</v>
      </c>
      <c r="R536" s="1">
        <f>Estação!R715</f>
        <v>2</v>
      </c>
    </row>
    <row r="537" spans="1:18">
      <c r="A537" s="22">
        <v>44188.291689814818</v>
      </c>
      <c r="B537" s="1">
        <f>Estação!C716</f>
        <v>26.4</v>
      </c>
      <c r="C537" s="1">
        <v>36</v>
      </c>
      <c r="D537" s="1">
        <f>Estação!D716</f>
        <v>16.16</v>
      </c>
      <c r="E537" s="1">
        <f>Estação!E716</f>
        <v>0.18</v>
      </c>
      <c r="F537" s="1">
        <f>Estação!F716</f>
        <v>2.21</v>
      </c>
      <c r="G537" s="1">
        <f>Estação!G716</f>
        <v>5.89</v>
      </c>
      <c r="H537" s="1">
        <f>Estação!H716</f>
        <v>8.11</v>
      </c>
      <c r="I537" s="1">
        <f>Estação!I716</f>
        <v>3.85</v>
      </c>
      <c r="J537" s="1">
        <f>Estação!J716</f>
        <v>33</v>
      </c>
      <c r="K537" s="1">
        <f>Estação!K716</f>
        <v>15</v>
      </c>
      <c r="L537" s="1">
        <f>Estação!L716</f>
        <v>26.1</v>
      </c>
      <c r="M537" s="1">
        <f>Estação!M716</f>
        <v>78.099999999999994</v>
      </c>
      <c r="N537" s="1">
        <f>Estação!N716</f>
        <v>1009.3</v>
      </c>
      <c r="O537" s="1">
        <f>Estação!O716</f>
        <v>120</v>
      </c>
      <c r="P537" s="1">
        <f>Estação!P716</f>
        <v>2.08</v>
      </c>
      <c r="Q537" s="1">
        <f>Estação!Q716</f>
        <v>78.73</v>
      </c>
      <c r="R537" s="1">
        <f>Estação!R716</f>
        <v>0</v>
      </c>
    </row>
    <row r="538" spans="1:18">
      <c r="A538" s="22">
        <v>44188.333356481482</v>
      </c>
      <c r="B538" s="1">
        <f>Estação!C717</f>
        <v>26.2</v>
      </c>
      <c r="C538" s="1">
        <v>36</v>
      </c>
      <c r="D538" s="1">
        <f>Estação!D717</f>
        <v>21.31</v>
      </c>
      <c r="E538" s="1">
        <f>Estação!E717</f>
        <v>0.11</v>
      </c>
      <c r="F538" s="1">
        <f>Estação!F717</f>
        <v>2.4700000000000002</v>
      </c>
      <c r="G538" s="1">
        <f>Estação!G717</f>
        <v>3.81</v>
      </c>
      <c r="H538" s="1">
        <f>Estação!H717</f>
        <v>6.27</v>
      </c>
      <c r="I538" s="1">
        <f>Estação!I717</f>
        <v>4.34</v>
      </c>
      <c r="J538" s="1">
        <f>Estação!J717</f>
        <v>27</v>
      </c>
      <c r="K538" s="1">
        <f>Estação!K717</f>
        <v>18</v>
      </c>
      <c r="L538" s="1">
        <f>Estação!L717</f>
        <v>27.3</v>
      </c>
      <c r="M538" s="1">
        <f>Estação!M717</f>
        <v>69.2</v>
      </c>
      <c r="N538" s="1">
        <f>Estação!N717</f>
        <v>1010</v>
      </c>
      <c r="O538" s="1">
        <f>Estação!O717</f>
        <v>251</v>
      </c>
      <c r="P538" s="1">
        <f>Estação!P717</f>
        <v>3.59</v>
      </c>
      <c r="Q538" s="1">
        <f>Estação!Q717</f>
        <v>63.13</v>
      </c>
      <c r="R538" s="1">
        <f>Estação!R717</f>
        <v>0</v>
      </c>
    </row>
    <row r="539" spans="1:18">
      <c r="A539" s="22">
        <v>44188.375023148146</v>
      </c>
      <c r="B539" s="1">
        <f>Estação!C718</f>
        <v>26.2</v>
      </c>
      <c r="C539" s="1">
        <v>36</v>
      </c>
      <c r="D539" s="1">
        <f>Estação!D718</f>
        <v>23.32</v>
      </c>
      <c r="E539" s="1">
        <f>Estação!E718</f>
        <v>0.09</v>
      </c>
      <c r="F539" s="1">
        <f>Estação!F718</f>
        <v>2.65</v>
      </c>
      <c r="G539" s="1">
        <f>Estação!G718</f>
        <v>2.64</v>
      </c>
      <c r="H539" s="1">
        <f>Estação!H718</f>
        <v>5.3</v>
      </c>
      <c r="I539" s="1">
        <f>Estação!I718</f>
        <v>3.79</v>
      </c>
      <c r="J539" s="1">
        <f>Estação!J718</f>
        <v>29</v>
      </c>
      <c r="K539" s="1">
        <f>Estação!K718</f>
        <v>15</v>
      </c>
      <c r="L539" s="1">
        <f>Estação!L718</f>
        <v>28.3</v>
      </c>
      <c r="M539" s="1">
        <f>Estação!M718</f>
        <v>64.599999999999994</v>
      </c>
      <c r="N539" s="1">
        <f>Estação!N718</f>
        <v>1010.2</v>
      </c>
      <c r="O539" s="1">
        <f>Estação!O718</f>
        <v>421</v>
      </c>
      <c r="P539" s="1">
        <f>Estação!P718</f>
        <v>3.86</v>
      </c>
      <c r="Q539" s="1">
        <f>Estação!Q718</f>
        <v>67.290000000000006</v>
      </c>
      <c r="R539" s="1">
        <f>Estação!R718</f>
        <v>0</v>
      </c>
    </row>
    <row r="540" spans="1:18">
      <c r="A540" s="22">
        <v>44188.416689814818</v>
      </c>
      <c r="B540" s="1">
        <f>Estação!C719</f>
        <v>26.3</v>
      </c>
      <c r="C540" s="1">
        <v>36</v>
      </c>
      <c r="D540" s="1">
        <f>Estação!D719</f>
        <v>24.66</v>
      </c>
      <c r="E540" s="1">
        <f>Estação!E719</f>
        <v>0.09</v>
      </c>
      <c r="F540" s="1">
        <f>Estação!F719</f>
        <v>2.36</v>
      </c>
      <c r="G540" s="1">
        <f>Estação!G719</f>
        <v>2.72</v>
      </c>
      <c r="H540" s="1">
        <f>Estação!H719</f>
        <v>5.08</v>
      </c>
      <c r="I540" s="1">
        <f>Estação!I719</f>
        <v>3.83</v>
      </c>
      <c r="J540" s="1">
        <f>Estação!J719</f>
        <v>22</v>
      </c>
      <c r="K540" s="1">
        <f>Estação!K719</f>
        <v>14</v>
      </c>
      <c r="L540" s="1">
        <f>Estação!L719</f>
        <v>28.7</v>
      </c>
      <c r="M540" s="1">
        <f>Estação!M719</f>
        <v>62.2</v>
      </c>
      <c r="N540" s="1">
        <f>Estação!N719</f>
        <v>1010.4</v>
      </c>
      <c r="O540" s="1">
        <f>Estação!O719</f>
        <v>518</v>
      </c>
      <c r="P540" s="1">
        <f>Estação!P719</f>
        <v>4.12</v>
      </c>
      <c r="Q540" s="1">
        <f>Estação!Q719</f>
        <v>67.83</v>
      </c>
      <c r="R540" s="1">
        <f>Estação!R719</f>
        <v>0</v>
      </c>
    </row>
    <row r="541" spans="1:18">
      <c r="A541" s="22">
        <v>44188.458356481482</v>
      </c>
      <c r="B541" s="1">
        <f>Estação!C720</f>
        <v>26.4</v>
      </c>
      <c r="C541" s="1">
        <v>36</v>
      </c>
      <c r="D541" s="1">
        <f>Estação!D720</f>
        <v>25.59</v>
      </c>
      <c r="E541" s="1">
        <f>Estação!E720</f>
        <v>0.08</v>
      </c>
      <c r="F541" s="1">
        <f>Estação!F720</f>
        <v>2.0699999999999998</v>
      </c>
      <c r="G541" s="1">
        <f>Estação!G720</f>
        <v>2.17</v>
      </c>
      <c r="H541" s="1">
        <f>Estação!H720</f>
        <v>4.24</v>
      </c>
      <c r="I541" s="1">
        <f>Estação!I720</f>
        <v>3.86</v>
      </c>
      <c r="J541" s="1">
        <f>Estação!J720</f>
        <v>27</v>
      </c>
      <c r="K541" s="1">
        <f>Estação!K720</f>
        <v>14</v>
      </c>
      <c r="L541" s="1">
        <f>Estação!L720</f>
        <v>29.3</v>
      </c>
      <c r="M541" s="1">
        <f>Estação!M720</f>
        <v>60.1</v>
      </c>
      <c r="N541" s="1">
        <f>Estação!N720</f>
        <v>1010.2</v>
      </c>
      <c r="O541" s="1">
        <f>Estação!O720</f>
        <v>798</v>
      </c>
      <c r="P541" s="1">
        <f>Estação!P720</f>
        <v>4.7300000000000004</v>
      </c>
      <c r="Q541" s="1">
        <f>Estação!Q720</f>
        <v>59.68</v>
      </c>
      <c r="R541" s="1">
        <f>Estação!R720</f>
        <v>0.2</v>
      </c>
    </row>
    <row r="542" spans="1:18">
      <c r="A542" s="22">
        <v>44188.500023148146</v>
      </c>
      <c r="B542" s="1">
        <f>Estação!C721</f>
        <v>26.2</v>
      </c>
      <c r="C542" s="1">
        <v>36</v>
      </c>
      <c r="D542" s="1">
        <f>Estação!D721</f>
        <v>23.93</v>
      </c>
      <c r="E542" s="1">
        <f>Estação!E721</f>
        <v>0.08</v>
      </c>
      <c r="F542" s="1">
        <f>Estação!F721</f>
        <v>2.2000000000000002</v>
      </c>
      <c r="G542" s="1">
        <f>Estação!G721</f>
        <v>1.9</v>
      </c>
      <c r="H542" s="1">
        <f>Estação!H721</f>
        <v>4.0999999999999996</v>
      </c>
      <c r="I542" s="1">
        <f>Estação!I721</f>
        <v>3.68</v>
      </c>
      <c r="J542" s="1">
        <f>Estação!J721</f>
        <v>29</v>
      </c>
      <c r="K542" s="1">
        <f>Estação!K721</f>
        <v>11</v>
      </c>
      <c r="L542" s="1">
        <f>Estação!L721</f>
        <v>29.2</v>
      </c>
      <c r="M542" s="1">
        <f>Estação!M721</f>
        <v>60.1</v>
      </c>
      <c r="N542" s="1">
        <f>Estação!N721</f>
        <v>1009.7</v>
      </c>
      <c r="O542" s="1">
        <f>Estação!O721</f>
        <v>633</v>
      </c>
      <c r="P542" s="1">
        <f>Estação!P721</f>
        <v>4.7699999999999996</v>
      </c>
      <c r="Q542" s="1">
        <f>Estação!Q721</f>
        <v>55.58</v>
      </c>
      <c r="R542" s="1">
        <f>Estação!R721</f>
        <v>0</v>
      </c>
    </row>
    <row r="543" spans="1:18">
      <c r="A543" s="22">
        <v>44188.541689814818</v>
      </c>
      <c r="B543" s="1">
        <f>Estação!C722</f>
        <v>26.1</v>
      </c>
      <c r="C543" s="1">
        <v>36</v>
      </c>
      <c r="D543" s="1">
        <f>Estação!D722</f>
        <v>23.22</v>
      </c>
      <c r="E543" s="1">
        <f>Estação!E722</f>
        <v>0.08</v>
      </c>
      <c r="F543" s="1">
        <f>Estação!F722</f>
        <v>2.08</v>
      </c>
      <c r="G543" s="1">
        <f>Estação!G722</f>
        <v>1.59</v>
      </c>
      <c r="H543" s="1">
        <f>Estação!H722</f>
        <v>3.68</v>
      </c>
      <c r="I543" s="1">
        <f>Estação!I722</f>
        <v>3.58</v>
      </c>
      <c r="J543" s="1">
        <f>Estação!J722</f>
        <v>23</v>
      </c>
      <c r="K543" s="1">
        <f>Estação!K722</f>
        <v>12</v>
      </c>
      <c r="L543" s="1">
        <f>Estação!L722</f>
        <v>29.1</v>
      </c>
      <c r="M543" s="1">
        <f>Estação!M722</f>
        <v>60.1</v>
      </c>
      <c r="N543" s="1">
        <f>Estação!N722</f>
        <v>1009.3</v>
      </c>
      <c r="O543" s="1">
        <f>Estação!O722</f>
        <v>579</v>
      </c>
      <c r="P543" s="1">
        <f>Estação!P722</f>
        <v>4.7699999999999996</v>
      </c>
      <c r="Q543" s="1">
        <f>Estação!Q722</f>
        <v>57.34</v>
      </c>
      <c r="R543" s="1">
        <f>Estação!R722</f>
        <v>0</v>
      </c>
    </row>
    <row r="544" spans="1:18">
      <c r="A544" s="22">
        <v>44188.583356481482</v>
      </c>
      <c r="B544" s="1">
        <f>Estação!C723</f>
        <v>26.1</v>
      </c>
      <c r="C544" s="1">
        <v>36</v>
      </c>
      <c r="D544" s="1">
        <f>Estação!D723</f>
        <v>22.67</v>
      </c>
      <c r="E544" s="1">
        <f>Estação!E723</f>
        <v>0.09</v>
      </c>
      <c r="F544" s="1">
        <f>Estação!F723</f>
        <v>1.96</v>
      </c>
      <c r="G544" s="1">
        <f>Estação!G723</f>
        <v>1.86</v>
      </c>
      <c r="H544" s="1">
        <f>Estação!H723</f>
        <v>3.81</v>
      </c>
      <c r="I544" s="1">
        <f>Estação!I723</f>
        <v>3.53</v>
      </c>
      <c r="J544" s="1">
        <f>Estação!J723</f>
        <v>28</v>
      </c>
      <c r="K544" s="1">
        <f>Estação!K723</f>
        <v>10</v>
      </c>
      <c r="L544" s="1">
        <f>Estação!L723</f>
        <v>29.1</v>
      </c>
      <c r="M544" s="1">
        <f>Estação!M723</f>
        <v>61.3</v>
      </c>
      <c r="N544" s="1">
        <f>Estação!N723</f>
        <v>1008.5</v>
      </c>
      <c r="O544" s="1">
        <f>Estação!O723</f>
        <v>401</v>
      </c>
      <c r="P544" s="1">
        <f>Estação!P723</f>
        <v>4.1900000000000004</v>
      </c>
      <c r="Q544" s="1">
        <f>Estação!Q723</f>
        <v>59.02</v>
      </c>
      <c r="R544" s="1">
        <f>Estação!R723</f>
        <v>0</v>
      </c>
    </row>
    <row r="545" spans="1:18">
      <c r="A545" s="22">
        <v>44188.625023148146</v>
      </c>
      <c r="B545" s="1">
        <f>Estação!C724</f>
        <v>26.2</v>
      </c>
      <c r="C545" s="1">
        <v>36</v>
      </c>
      <c r="D545" s="1">
        <f>Estação!D724</f>
        <v>23.79</v>
      </c>
      <c r="E545" s="1">
        <f>Estação!E724</f>
        <v>0.08</v>
      </c>
      <c r="F545" s="1">
        <f>Estação!F724</f>
        <v>1.99</v>
      </c>
      <c r="G545" s="1">
        <f>Estação!G724</f>
        <v>2.1800000000000002</v>
      </c>
      <c r="H545" s="1">
        <f>Estação!H724</f>
        <v>4.16</v>
      </c>
      <c r="I545" s="1">
        <f>Estação!I724</f>
        <v>3.52</v>
      </c>
      <c r="J545" s="1">
        <f>Estação!J724</f>
        <v>26</v>
      </c>
      <c r="K545" s="1">
        <f>Estação!K724</f>
        <v>10</v>
      </c>
      <c r="L545" s="1">
        <f>Estação!L724</f>
        <v>28.9</v>
      </c>
      <c r="M545" s="1">
        <f>Estação!M724</f>
        <v>62.5</v>
      </c>
      <c r="N545" s="1">
        <f>Estação!N724</f>
        <v>1008</v>
      </c>
      <c r="O545" s="1">
        <f>Estação!O724</f>
        <v>284</v>
      </c>
      <c r="P545" s="1">
        <f>Estação!P724</f>
        <v>3.88</v>
      </c>
      <c r="Q545" s="1">
        <f>Estação!Q724</f>
        <v>50.21</v>
      </c>
      <c r="R545" s="1">
        <f>Estação!R724</f>
        <v>0</v>
      </c>
    </row>
    <row r="546" spans="1:18">
      <c r="A546" s="22">
        <v>44188.666689814818</v>
      </c>
      <c r="B546" s="1">
        <f>Estação!C725</f>
        <v>26.3</v>
      </c>
      <c r="C546" s="1">
        <v>36</v>
      </c>
      <c r="D546" s="1">
        <f>Estação!D725</f>
        <v>21.95</v>
      </c>
      <c r="E546" s="1">
        <f>Estação!E725</f>
        <v>0.09</v>
      </c>
      <c r="F546" s="1">
        <f>Estação!F725</f>
        <v>2.0699999999999998</v>
      </c>
      <c r="G546" s="1">
        <f>Estação!G725</f>
        <v>2.35</v>
      </c>
      <c r="H546" s="1">
        <f>Estação!H725</f>
        <v>4.42</v>
      </c>
      <c r="I546" s="1">
        <f>Estação!I725</f>
        <v>3.7</v>
      </c>
      <c r="J546" s="1">
        <f>Estação!J725</f>
        <v>27</v>
      </c>
      <c r="K546" s="1">
        <f>Estação!K725</f>
        <v>9</v>
      </c>
      <c r="L546" s="1">
        <f>Estação!L725</f>
        <v>28.5</v>
      </c>
      <c r="M546" s="1">
        <f>Estação!M725</f>
        <v>64.099999999999994</v>
      </c>
      <c r="N546" s="1">
        <f>Estação!N725</f>
        <v>1007.9</v>
      </c>
      <c r="O546" s="1">
        <f>Estação!O725</f>
        <v>264</v>
      </c>
      <c r="P546" s="1">
        <f>Estação!P725</f>
        <v>3.59</v>
      </c>
      <c r="Q546" s="1">
        <f>Estação!Q725</f>
        <v>57.03</v>
      </c>
      <c r="R546" s="1">
        <f>Estação!R725</f>
        <v>0</v>
      </c>
    </row>
    <row r="547" spans="1:18">
      <c r="A547" s="22">
        <v>44188.708356481482</v>
      </c>
      <c r="B547" s="1">
        <f>Estação!C726</f>
        <v>26.3</v>
      </c>
      <c r="C547" s="1">
        <v>36</v>
      </c>
      <c r="D547" s="1">
        <f>Estação!D726</f>
        <v>19.84</v>
      </c>
      <c r="E547" s="1">
        <f>Estação!E726</f>
        <v>0.12</v>
      </c>
      <c r="F547" s="1">
        <f>Estação!F726</f>
        <v>2.58</v>
      </c>
      <c r="G547" s="1">
        <f>Estação!G726</f>
        <v>3.34</v>
      </c>
      <c r="H547" s="1">
        <f>Estação!H726</f>
        <v>5.92</v>
      </c>
      <c r="I547" s="1">
        <f>Estação!I726</f>
        <v>3.71</v>
      </c>
      <c r="J547" s="1">
        <f>Estação!J726</f>
        <v>30</v>
      </c>
      <c r="K547" s="1">
        <f>Estação!K726</f>
        <v>8</v>
      </c>
      <c r="L547" s="1">
        <f>Estação!L726</f>
        <v>28.3</v>
      </c>
      <c r="M547" s="1">
        <f>Estação!M726</f>
        <v>65.3</v>
      </c>
      <c r="N547" s="1">
        <f>Estação!N726</f>
        <v>1007.8</v>
      </c>
      <c r="O547" s="1">
        <f>Estação!O726</f>
        <v>125</v>
      </c>
      <c r="P547" s="1">
        <f>Estação!P726</f>
        <v>2.92</v>
      </c>
      <c r="Q547" s="1">
        <f>Estação!Q726</f>
        <v>51.06</v>
      </c>
      <c r="R547" s="1">
        <f>Estação!R726</f>
        <v>0</v>
      </c>
    </row>
    <row r="548" spans="1:18">
      <c r="A548" s="22">
        <v>44188.750023148146</v>
      </c>
      <c r="B548" s="1">
        <f>Estação!C727</f>
        <v>26.4</v>
      </c>
      <c r="C548" s="1">
        <v>36</v>
      </c>
      <c r="D548" s="1">
        <f>Estação!D727</f>
        <v>19.059999999999999</v>
      </c>
      <c r="E548" s="1">
        <f>Estação!E727</f>
        <v>0.21</v>
      </c>
      <c r="F548" s="1">
        <f>Estação!F727</f>
        <v>2.44</v>
      </c>
      <c r="G548" s="1">
        <f>Estação!G727</f>
        <v>6.4</v>
      </c>
      <c r="H548" s="1">
        <f>Estação!H727</f>
        <v>8.83</v>
      </c>
      <c r="I548" s="1">
        <f>Estação!I727</f>
        <v>3.76</v>
      </c>
      <c r="J548" s="1">
        <f>Estação!J727</f>
        <v>30</v>
      </c>
      <c r="K548" s="1">
        <f>Estação!K727</f>
        <v>10</v>
      </c>
      <c r="L548" s="1">
        <f>Estação!L727</f>
        <v>27.5</v>
      </c>
      <c r="M548" s="1">
        <f>Estação!M727</f>
        <v>69.2</v>
      </c>
      <c r="N548" s="1">
        <f>Estação!N727</f>
        <v>1008</v>
      </c>
      <c r="O548" s="1">
        <f>Estação!O727</f>
        <v>20</v>
      </c>
      <c r="P548" s="1">
        <f>Estação!P727</f>
        <v>2.7</v>
      </c>
      <c r="Q548" s="1">
        <f>Estação!Q727</f>
        <v>51.48</v>
      </c>
      <c r="R548" s="1">
        <f>Estação!R727</f>
        <v>0</v>
      </c>
    </row>
    <row r="549" spans="1:18">
      <c r="A549" s="22">
        <v>44188.791689814818</v>
      </c>
      <c r="B549" s="1">
        <f>Estação!C728</f>
        <v>26.6</v>
      </c>
      <c r="C549" s="1">
        <v>36</v>
      </c>
      <c r="D549" s="1">
        <f>Estação!D728</f>
        <v>15.21</v>
      </c>
      <c r="E549" s="1">
        <f>Estação!E728</f>
        <v>0.16</v>
      </c>
      <c r="F549" s="1">
        <f>Estação!F728</f>
        <v>1.69</v>
      </c>
      <c r="G549" s="1">
        <f>Estação!G728</f>
        <v>7.77</v>
      </c>
      <c r="H549" s="1">
        <f>Estação!H728</f>
        <v>9.4499999999999993</v>
      </c>
      <c r="I549" s="1">
        <f>Estação!I728</f>
        <v>3.77</v>
      </c>
      <c r="J549" s="1">
        <f>Estação!J728</f>
        <v>34</v>
      </c>
      <c r="K549" s="1">
        <f>Estação!K728</f>
        <v>19</v>
      </c>
      <c r="L549" s="1">
        <f>Estação!L728</f>
        <v>27</v>
      </c>
      <c r="M549" s="1">
        <f>Estação!M728</f>
        <v>72</v>
      </c>
      <c r="N549" s="1">
        <f>Estação!N728</f>
        <v>1008.2</v>
      </c>
      <c r="O549" s="1">
        <f>Estação!O728</f>
        <v>2</v>
      </c>
      <c r="P549" s="1">
        <f>Estação!P728</f>
        <v>2.2799999999999998</v>
      </c>
      <c r="Q549" s="1">
        <f>Estação!Q728</f>
        <v>47.1</v>
      </c>
      <c r="R549" s="1">
        <f>Estação!R728</f>
        <v>0</v>
      </c>
    </row>
    <row r="550" spans="1:18">
      <c r="A550" s="22">
        <v>44188.833356481482</v>
      </c>
      <c r="B550" s="1">
        <f>Estação!C729</f>
        <v>26.6</v>
      </c>
      <c r="C550" s="1">
        <v>36</v>
      </c>
      <c r="D550" s="1">
        <f>Estação!D729</f>
        <v>17.79</v>
      </c>
      <c r="E550" s="1">
        <f>Estação!E729</f>
        <v>0.11</v>
      </c>
      <c r="F550" s="1">
        <f>Estação!F729</f>
        <v>1.27</v>
      </c>
      <c r="G550" s="1">
        <f>Estação!G729</f>
        <v>5.57</v>
      </c>
      <c r="H550" s="1">
        <f>Estação!H729</f>
        <v>6.84</v>
      </c>
      <c r="I550" s="1">
        <f>Estação!I729</f>
        <v>3.78</v>
      </c>
      <c r="J550" s="1">
        <f>Estação!J729</f>
        <v>29</v>
      </c>
      <c r="K550" s="1">
        <f>Estação!K729</f>
        <v>11</v>
      </c>
      <c r="L550" s="1">
        <f>Estação!L729</f>
        <v>26.9</v>
      </c>
      <c r="M550" s="1">
        <f>Estação!M729</f>
        <v>72.8</v>
      </c>
      <c r="N550" s="1">
        <f>Estação!N729</f>
        <v>1008.7</v>
      </c>
      <c r="O550" s="1">
        <f>Estação!O729</f>
        <v>2</v>
      </c>
      <c r="P550" s="1">
        <f>Estação!P729</f>
        <v>2.94</v>
      </c>
      <c r="Q550" s="1">
        <f>Estação!Q729</f>
        <v>46.51</v>
      </c>
      <c r="R550" s="1">
        <f>Estação!R729</f>
        <v>0</v>
      </c>
    </row>
    <row r="551" spans="1:18">
      <c r="A551" s="22">
        <v>44188.875023148146</v>
      </c>
      <c r="B551" s="1">
        <f>Estação!C730</f>
        <v>26.5</v>
      </c>
      <c r="C551" s="1">
        <v>36</v>
      </c>
      <c r="D551" s="1">
        <f>Estação!D730</f>
        <v>21.15</v>
      </c>
      <c r="E551" s="1">
        <f>Estação!E730</f>
        <v>0.06</v>
      </c>
      <c r="F551" s="1">
        <f>Estação!F730</f>
        <v>1.25</v>
      </c>
      <c r="G551" s="1">
        <f>Estação!G730</f>
        <v>3.16</v>
      </c>
      <c r="H551" s="1">
        <f>Estação!H730</f>
        <v>4.41</v>
      </c>
      <c r="I551" s="1">
        <f>Estação!I730</f>
        <v>3.27</v>
      </c>
      <c r="J551" s="1">
        <f>Estação!J730</f>
        <v>29</v>
      </c>
      <c r="K551" s="1">
        <f>Estação!K730</f>
        <v>8</v>
      </c>
      <c r="L551" s="1">
        <f>Estação!L730</f>
        <v>26.9</v>
      </c>
      <c r="M551" s="1">
        <f>Estação!M730</f>
        <v>69.900000000000006</v>
      </c>
      <c r="N551" s="1">
        <f>Estação!N730</f>
        <v>1009.1</v>
      </c>
      <c r="O551" s="1">
        <f>Estação!O730</f>
        <v>2</v>
      </c>
      <c r="P551" s="1">
        <f>Estação!P730</f>
        <v>3.09</v>
      </c>
      <c r="Q551" s="1">
        <f>Estação!Q730</f>
        <v>45.11</v>
      </c>
      <c r="R551" s="1">
        <f>Estação!R730</f>
        <v>0</v>
      </c>
    </row>
    <row r="552" spans="1:18">
      <c r="A552" s="22">
        <v>44188.916689814818</v>
      </c>
      <c r="B552" s="1">
        <f>Estação!C731</f>
        <v>26.6</v>
      </c>
      <c r="C552" s="1">
        <v>36</v>
      </c>
      <c r="D552" s="1">
        <f>Estação!D731</f>
        <v>21.93</v>
      </c>
      <c r="E552" s="1">
        <f>Estação!E731</f>
        <v>0.04</v>
      </c>
      <c r="F552" s="1">
        <f>Estação!F731</f>
        <v>1.29</v>
      </c>
      <c r="G552" s="1">
        <f>Estação!G731</f>
        <v>2.8</v>
      </c>
      <c r="H552" s="1">
        <f>Estação!H731</f>
        <v>4.09</v>
      </c>
      <c r="I552" s="1">
        <f>Estação!I731</f>
        <v>3.13</v>
      </c>
      <c r="J552" s="1">
        <f>Estação!J731</f>
        <v>28</v>
      </c>
      <c r="K552" s="1">
        <f>Estação!K731</f>
        <v>12</v>
      </c>
      <c r="L552" s="1">
        <f>Estação!L731</f>
        <v>26.9</v>
      </c>
      <c r="M552" s="1">
        <f>Estação!M731</f>
        <v>68.3</v>
      </c>
      <c r="N552" s="1">
        <f>Estação!N731</f>
        <v>1009.3</v>
      </c>
      <c r="O552" s="1">
        <f>Estação!O731</f>
        <v>3</v>
      </c>
      <c r="P552" s="1">
        <f>Estação!P731</f>
        <v>3.17</v>
      </c>
      <c r="Q552" s="1">
        <f>Estação!Q731</f>
        <v>48.69</v>
      </c>
      <c r="R552" s="1">
        <f>Estação!R731</f>
        <v>0</v>
      </c>
    </row>
    <row r="553" spans="1:18">
      <c r="A553" s="22">
        <v>44188.958356481482</v>
      </c>
      <c r="B553" s="1">
        <f>Estação!C732</f>
        <v>26.5</v>
      </c>
      <c r="C553" s="1">
        <v>36</v>
      </c>
      <c r="D553" s="1">
        <f>Estação!D732</f>
        <v>22.08</v>
      </c>
      <c r="E553" s="1">
        <f>Estação!E732</f>
        <v>0.03</v>
      </c>
      <c r="F553" s="1">
        <f>Estação!F732</f>
        <v>1.19</v>
      </c>
      <c r="G553" s="1">
        <f>Estação!G732</f>
        <v>1.77</v>
      </c>
      <c r="H553" s="1">
        <f>Estação!H732</f>
        <v>2.96</v>
      </c>
      <c r="I553" s="1">
        <f>Estação!I732</f>
        <v>3.24</v>
      </c>
      <c r="J553" s="1">
        <f>Estação!J732</f>
        <v>27</v>
      </c>
      <c r="K553" s="1">
        <f>Estação!K732</f>
        <v>10</v>
      </c>
      <c r="L553" s="1">
        <f>Estação!L732</f>
        <v>26.8</v>
      </c>
      <c r="M553" s="1">
        <f>Estação!M732</f>
        <v>70.2</v>
      </c>
      <c r="N553" s="1">
        <f>Estação!N732</f>
        <v>1009.3</v>
      </c>
      <c r="O553" s="1">
        <f>Estação!O732</f>
        <v>3</v>
      </c>
      <c r="P553" s="1">
        <f>Estação!P732</f>
        <v>3.14</v>
      </c>
      <c r="Q553" s="1">
        <f>Estação!Q732</f>
        <v>49.21</v>
      </c>
      <c r="R553" s="1">
        <f>Estação!R732</f>
        <v>0</v>
      </c>
    </row>
    <row r="554" spans="1:18">
      <c r="A554" s="22">
        <v>44189.000023148146</v>
      </c>
      <c r="B554" s="1">
        <f>Estação!C741</f>
        <v>26.5</v>
      </c>
      <c r="C554" s="1">
        <v>36</v>
      </c>
      <c r="D554" s="1">
        <f>Estação!D741</f>
        <v>21.03</v>
      </c>
      <c r="E554" s="1">
        <f>Estação!E741</f>
        <v>0.03</v>
      </c>
      <c r="F554" s="1">
        <f>Estação!F741</f>
        <v>1.18</v>
      </c>
      <c r="G554" s="1">
        <f>Estação!G741</f>
        <v>1.95</v>
      </c>
      <c r="H554" s="1">
        <f>Estação!H741</f>
        <v>3.13</v>
      </c>
      <c r="I554" s="1">
        <f>Estação!I741</f>
        <v>3.12</v>
      </c>
      <c r="J554" s="1">
        <f>Estação!J741</f>
        <v>30</v>
      </c>
      <c r="K554" s="1">
        <f>Estação!K741</f>
        <v>10</v>
      </c>
      <c r="L554" s="1">
        <f>Estação!L741</f>
        <v>26.6</v>
      </c>
      <c r="M554" s="1">
        <f>Estação!M741</f>
        <v>69.7</v>
      </c>
      <c r="N554" s="1">
        <f>Estação!N741</f>
        <v>1008.8</v>
      </c>
      <c r="O554" s="1">
        <f>Estação!O741</f>
        <v>2</v>
      </c>
      <c r="P554" s="1">
        <f>Estação!P741</f>
        <v>3.08</v>
      </c>
      <c r="Q554" s="1">
        <f>Estação!Q741</f>
        <v>55.62</v>
      </c>
      <c r="R554" s="1">
        <f>Estação!R741</f>
        <v>0</v>
      </c>
    </row>
    <row r="555" spans="1:18">
      <c r="A555" s="22">
        <v>44189.041689814818</v>
      </c>
      <c r="B555" s="1">
        <f>Estação!C742</f>
        <v>26.6</v>
      </c>
      <c r="C555" s="1">
        <v>36</v>
      </c>
      <c r="D555" s="1">
        <f>Estação!D742</f>
        <v>22.78</v>
      </c>
      <c r="E555" s="1">
        <f>Estação!E742</f>
        <v>0.12</v>
      </c>
      <c r="F555" s="1">
        <f>Estação!F742</f>
        <v>1.33</v>
      </c>
      <c r="G555" s="1">
        <f>Estação!G742</f>
        <v>1.66</v>
      </c>
      <c r="H555" s="1">
        <f>Estação!H742</f>
        <v>2.99</v>
      </c>
      <c r="I555" s="1">
        <f>Estação!I742</f>
        <v>3.84</v>
      </c>
      <c r="J555" s="1">
        <f>Estação!J742</f>
        <v>29</v>
      </c>
      <c r="K555" s="1">
        <f>Estação!K742</f>
        <v>9</v>
      </c>
      <c r="L555" s="1">
        <f>Estação!L742</f>
        <v>26.5</v>
      </c>
      <c r="M555" s="1">
        <f>Estação!M742</f>
        <v>68.900000000000006</v>
      </c>
      <c r="N555" s="1">
        <f>Estação!N742</f>
        <v>1008.3</v>
      </c>
      <c r="O555" s="1">
        <f>Estação!O742</f>
        <v>2</v>
      </c>
      <c r="P555" s="1">
        <f>Estação!P742</f>
        <v>2.54</v>
      </c>
      <c r="Q555" s="1">
        <f>Estação!Q742</f>
        <v>57.07</v>
      </c>
      <c r="R555" s="1">
        <f>Estação!R742</f>
        <v>0</v>
      </c>
    </row>
    <row r="556" spans="1:18">
      <c r="A556" s="22">
        <v>44189.083356481482</v>
      </c>
      <c r="B556" s="1">
        <f>Estação!C743</f>
        <v>26.6</v>
      </c>
      <c r="C556" s="1">
        <v>36</v>
      </c>
      <c r="D556" s="1">
        <f>Estação!D743</f>
        <v>23.81</v>
      </c>
      <c r="E556" s="1">
        <f>Estação!E743</f>
        <v>0.12</v>
      </c>
      <c r="F556" s="1">
        <f>Estação!F743</f>
        <v>1.08</v>
      </c>
      <c r="G556" s="1">
        <f>Estação!G743</f>
        <v>1.07</v>
      </c>
      <c r="H556" s="1">
        <f>Estação!H743</f>
        <v>2.15</v>
      </c>
      <c r="I556" s="1">
        <f>Estação!I743</f>
        <v>4.78</v>
      </c>
      <c r="J556" s="1">
        <f>Estação!J743</f>
        <v>24</v>
      </c>
      <c r="K556" s="1">
        <f>Estação!K743</f>
        <v>11</v>
      </c>
      <c r="L556" s="1">
        <f>Estação!L743</f>
        <v>26.4</v>
      </c>
      <c r="M556" s="1">
        <f>Estação!M743</f>
        <v>69.599999999999994</v>
      </c>
      <c r="N556" s="1">
        <f>Estação!N743</f>
        <v>1007.8</v>
      </c>
      <c r="O556" s="1">
        <f>Estação!O743</f>
        <v>3</v>
      </c>
      <c r="P556" s="1">
        <f>Estação!P743</f>
        <v>2.74</v>
      </c>
      <c r="Q556" s="1">
        <f>Estação!Q743</f>
        <v>60.77</v>
      </c>
      <c r="R556" s="1">
        <f>Estação!R743</f>
        <v>0</v>
      </c>
    </row>
    <row r="557" spans="1:18">
      <c r="A557" s="22">
        <v>44189.125023148146</v>
      </c>
      <c r="B557" s="1">
        <f>Estação!C744</f>
        <v>26.6</v>
      </c>
      <c r="C557" s="1">
        <v>36</v>
      </c>
      <c r="D557" s="1">
        <f>Estação!D744</f>
        <v>23.61</v>
      </c>
      <c r="E557" s="1">
        <f>Estação!E744</f>
        <v>0.12</v>
      </c>
      <c r="F557" s="1">
        <f>Estação!F744</f>
        <v>1.1399999999999999</v>
      </c>
      <c r="G557" s="1">
        <f>Estação!G744</f>
        <v>0.68</v>
      </c>
      <c r="H557" s="1">
        <f>Estação!H744</f>
        <v>1.82</v>
      </c>
      <c r="I557" s="1">
        <f>Estação!I744</f>
        <v>4.42</v>
      </c>
      <c r="J557" s="1">
        <f>Estação!J744</f>
        <v>22</v>
      </c>
      <c r="K557" s="1">
        <f>Estação!K744</f>
        <v>10</v>
      </c>
      <c r="L557" s="1">
        <f>Estação!L744</f>
        <v>26.3</v>
      </c>
      <c r="M557" s="1">
        <f>Estação!M744</f>
        <v>71.900000000000006</v>
      </c>
      <c r="N557" s="1">
        <f>Estação!N744</f>
        <v>1007.3</v>
      </c>
      <c r="O557" s="1">
        <f>Estação!O744</f>
        <v>2</v>
      </c>
      <c r="P557" s="1">
        <f>Estação!P744</f>
        <v>2.44</v>
      </c>
      <c r="Q557" s="1">
        <f>Estação!Q744</f>
        <v>59.77</v>
      </c>
      <c r="R557" s="1">
        <f>Estação!R744</f>
        <v>0</v>
      </c>
    </row>
    <row r="558" spans="1:18">
      <c r="A558" s="22">
        <v>44189.166689814818</v>
      </c>
      <c r="B558" s="1">
        <f>Estação!C745</f>
        <v>26.6</v>
      </c>
      <c r="C558" s="1">
        <v>36</v>
      </c>
      <c r="D558" s="1">
        <f>Estação!D745</f>
        <v>24.36</v>
      </c>
      <c r="E558" s="1">
        <f>Estação!E745</f>
        <v>0.12</v>
      </c>
      <c r="F558" s="1">
        <f>Estação!F745</f>
        <v>1.1299999999999999</v>
      </c>
      <c r="G558" s="1">
        <f>Estação!G745</f>
        <v>0.5</v>
      </c>
      <c r="H558" s="1">
        <f>Estação!H745</f>
        <v>1.63</v>
      </c>
      <c r="I558" s="1">
        <f>Estação!I745</f>
        <v>4.63</v>
      </c>
      <c r="J558" s="1">
        <f>Estação!J745</f>
        <v>26</v>
      </c>
      <c r="K558" s="1">
        <f>Estação!K745</f>
        <v>12</v>
      </c>
      <c r="L558" s="1">
        <f>Estação!L745</f>
        <v>26.4</v>
      </c>
      <c r="M558" s="1">
        <f>Estação!M745</f>
        <v>70</v>
      </c>
      <c r="N558" s="1">
        <f>Estação!N745</f>
        <v>1007.5</v>
      </c>
      <c r="O558" s="1">
        <f>Estação!O745</f>
        <v>3</v>
      </c>
      <c r="P558" s="1">
        <f>Estação!P745</f>
        <v>2.92</v>
      </c>
      <c r="Q558" s="1">
        <f>Estação!Q745</f>
        <v>64.599999999999994</v>
      </c>
      <c r="R558" s="1">
        <f>Estação!R745</f>
        <v>0</v>
      </c>
    </row>
    <row r="559" spans="1:18">
      <c r="A559" s="22">
        <v>44189.208356481482</v>
      </c>
      <c r="B559" s="1">
        <f>Estação!C746</f>
        <v>26.5</v>
      </c>
      <c r="C559" s="1">
        <v>36</v>
      </c>
      <c r="D559" s="1">
        <f>Estação!D746</f>
        <v>24.99</v>
      </c>
      <c r="E559" s="1">
        <f>Estação!E746</f>
        <v>0.12</v>
      </c>
      <c r="F559" s="1">
        <f>Estação!F746</f>
        <v>1.17</v>
      </c>
      <c r="G559" s="1">
        <f>Estação!G746</f>
        <v>0.67</v>
      </c>
      <c r="H559" s="1">
        <f>Estação!H746</f>
        <v>1.85</v>
      </c>
      <c r="I559" s="1">
        <f>Estação!I746</f>
        <v>3.19</v>
      </c>
      <c r="J559" s="1">
        <f>Estação!J746</f>
        <v>21</v>
      </c>
      <c r="K559" s="1">
        <f>Estação!K746</f>
        <v>9</v>
      </c>
      <c r="L559" s="1">
        <f>Estação!L746</f>
        <v>26.5</v>
      </c>
      <c r="M559" s="1">
        <f>Estação!M746</f>
        <v>70.2</v>
      </c>
      <c r="N559" s="1">
        <f>Estação!N746</f>
        <v>1007.7</v>
      </c>
      <c r="O559" s="1">
        <f>Estação!O746</f>
        <v>3</v>
      </c>
      <c r="P559" s="1">
        <f>Estação!P746</f>
        <v>2.85</v>
      </c>
      <c r="Q559" s="1">
        <f>Estação!Q746</f>
        <v>66.260000000000005</v>
      </c>
      <c r="R559" s="1">
        <f>Estação!R746</f>
        <v>0</v>
      </c>
    </row>
    <row r="560" spans="1:18">
      <c r="A560" s="22">
        <v>44189.250023148146</v>
      </c>
      <c r="B560" s="1">
        <f>Estação!C747</f>
        <v>26.5</v>
      </c>
      <c r="C560" s="1">
        <v>36</v>
      </c>
      <c r="D560" s="1">
        <f>Estação!D747</f>
        <v>22.52</v>
      </c>
      <c r="E560" s="1">
        <f>Estação!E747</f>
        <v>0.12</v>
      </c>
      <c r="F560" s="1">
        <f>Estação!F747</f>
        <v>1.2</v>
      </c>
      <c r="G560" s="1">
        <f>Estação!G747</f>
        <v>1.59</v>
      </c>
      <c r="H560" s="1">
        <f>Estação!H747</f>
        <v>2.79</v>
      </c>
      <c r="I560" s="1">
        <f>Estação!I747</f>
        <v>3.28</v>
      </c>
      <c r="J560" s="1">
        <f>Estação!J747</f>
        <v>33</v>
      </c>
      <c r="K560" s="1">
        <f>Estação!K747</f>
        <v>12</v>
      </c>
      <c r="L560" s="1">
        <f>Estação!L747</f>
        <v>26.5</v>
      </c>
      <c r="M560" s="1">
        <f>Estação!M747</f>
        <v>70.099999999999994</v>
      </c>
      <c r="N560" s="1">
        <f>Estação!N747</f>
        <v>1008.2</v>
      </c>
      <c r="O560" s="1">
        <f>Estação!O747</f>
        <v>17</v>
      </c>
      <c r="P560" s="1">
        <f>Estação!P747</f>
        <v>2.64</v>
      </c>
      <c r="Q560" s="1">
        <f>Estação!Q747</f>
        <v>66.23</v>
      </c>
      <c r="R560" s="1">
        <f>Estação!R747</f>
        <v>0</v>
      </c>
    </row>
    <row r="561" spans="1:18">
      <c r="A561" s="22">
        <v>44189.291689814818</v>
      </c>
      <c r="B561" s="1">
        <f>Estação!C748</f>
        <v>26.5</v>
      </c>
      <c r="C561" s="1">
        <v>36</v>
      </c>
      <c r="D561" s="1">
        <f>Estação!D748</f>
        <v>20.68</v>
      </c>
      <c r="E561" s="1">
        <f>Estação!E748</f>
        <v>0.17</v>
      </c>
      <c r="F561" s="1">
        <f>Estação!F748</f>
        <v>1.39</v>
      </c>
      <c r="G561" s="1">
        <f>Estação!G748</f>
        <v>2.61</v>
      </c>
      <c r="H561" s="1">
        <f>Estação!H748</f>
        <v>4</v>
      </c>
      <c r="I561" s="1">
        <f>Estação!I748</f>
        <v>3.17</v>
      </c>
      <c r="J561" s="1">
        <f>Estação!J748</f>
        <v>26</v>
      </c>
      <c r="K561" s="1">
        <f>Estação!K748</f>
        <v>17</v>
      </c>
      <c r="L561" s="1">
        <f>Estação!L748</f>
        <v>26.4</v>
      </c>
      <c r="M561" s="1">
        <f>Estação!M748</f>
        <v>72.3</v>
      </c>
      <c r="N561" s="1">
        <f>Estação!N748</f>
        <v>1009.1</v>
      </c>
      <c r="O561" s="1">
        <f>Estação!O748</f>
        <v>90</v>
      </c>
      <c r="P561" s="1">
        <f>Estação!P748</f>
        <v>2.5499999999999998</v>
      </c>
      <c r="Q561" s="1">
        <f>Estação!Q748</f>
        <v>66.069999999999993</v>
      </c>
      <c r="R561" s="1">
        <f>Estação!R748</f>
        <v>0</v>
      </c>
    </row>
    <row r="562" spans="1:18">
      <c r="A562" s="22">
        <v>44189.333356481482</v>
      </c>
      <c r="B562" s="1">
        <f>Estação!C749</f>
        <v>26.3</v>
      </c>
      <c r="C562" s="1">
        <v>36</v>
      </c>
      <c r="D562" s="1">
        <f>Estação!D749</f>
        <v>21.39</v>
      </c>
      <c r="E562" s="1">
        <f>Estação!E749</f>
        <v>0.18</v>
      </c>
      <c r="F562" s="1">
        <f>Estação!F749</f>
        <v>2.11</v>
      </c>
      <c r="G562" s="1">
        <f>Estação!G749</f>
        <v>3</v>
      </c>
      <c r="H562" s="1">
        <f>Estação!H749</f>
        <v>5.1100000000000003</v>
      </c>
      <c r="I562" s="1">
        <f>Estação!I749</f>
        <v>3.29</v>
      </c>
      <c r="J562" s="1">
        <f>Estação!J749</f>
        <v>28</v>
      </c>
      <c r="K562" s="1">
        <f>Estação!K749</f>
        <v>11</v>
      </c>
      <c r="L562" s="1">
        <f>Estação!L749</f>
        <v>27.5</v>
      </c>
      <c r="M562" s="1">
        <f>Estação!M749</f>
        <v>67.099999999999994</v>
      </c>
      <c r="N562" s="1">
        <f>Estação!N749</f>
        <v>1009.8</v>
      </c>
      <c r="O562" s="1">
        <f>Estação!O749</f>
        <v>209</v>
      </c>
      <c r="P562" s="1">
        <f>Estação!P749</f>
        <v>3.61</v>
      </c>
      <c r="Q562" s="1">
        <f>Estação!Q749</f>
        <v>60.99</v>
      </c>
      <c r="R562" s="1">
        <f>Estação!R749</f>
        <v>0</v>
      </c>
    </row>
    <row r="563" spans="1:18">
      <c r="A563" s="22">
        <v>44189.375023148146</v>
      </c>
      <c r="B563" s="1">
        <f>Estação!C750</f>
        <v>26.1</v>
      </c>
      <c r="C563" s="1">
        <v>36</v>
      </c>
      <c r="D563" s="1">
        <f>Estação!D750</f>
        <v>22.5</v>
      </c>
      <c r="E563" s="1">
        <f>Estação!E750</f>
        <v>0.15</v>
      </c>
      <c r="F563" s="1">
        <f>Estação!F750</f>
        <v>1.77</v>
      </c>
      <c r="G563" s="1">
        <f>Estação!G750</f>
        <v>1.9</v>
      </c>
      <c r="H563" s="1">
        <f>Estação!H750</f>
        <v>3.67</v>
      </c>
      <c r="I563" s="1">
        <f>Estação!I750</f>
        <v>3.56</v>
      </c>
      <c r="J563" s="1">
        <f>Estação!J750</f>
        <v>30</v>
      </c>
      <c r="K563" s="1">
        <f>Estação!K750</f>
        <v>8</v>
      </c>
      <c r="L563" s="1">
        <f>Estação!L750</f>
        <v>28.3</v>
      </c>
      <c r="M563" s="1">
        <f>Estação!M750</f>
        <v>63.4</v>
      </c>
      <c r="N563" s="1">
        <f>Estação!N750</f>
        <v>1010.1</v>
      </c>
      <c r="O563" s="1">
        <f>Estação!O750</f>
        <v>481</v>
      </c>
      <c r="P563" s="1">
        <f>Estação!P750</f>
        <v>4.07</v>
      </c>
      <c r="Q563" s="1">
        <f>Estação!Q750</f>
        <v>58.07</v>
      </c>
      <c r="R563" s="1">
        <f>Estação!R750</f>
        <v>0</v>
      </c>
    </row>
    <row r="564" spans="1:18">
      <c r="A564" s="22">
        <v>44189.416689814818</v>
      </c>
      <c r="B564" s="1">
        <f>Estação!C751</f>
        <v>26</v>
      </c>
      <c r="C564" s="1">
        <v>36</v>
      </c>
      <c r="D564" s="1">
        <f>Estação!D751</f>
        <v>22.29</v>
      </c>
      <c r="E564" s="1">
        <f>Estação!E751</f>
        <v>0.16</v>
      </c>
      <c r="F564" s="1">
        <f>Estação!F751</f>
        <v>1.85</v>
      </c>
      <c r="G564" s="1">
        <f>Estação!G751</f>
        <v>1.8</v>
      </c>
      <c r="H564" s="1">
        <f>Estação!H751</f>
        <v>3.65</v>
      </c>
      <c r="I564" s="1">
        <f>Estação!I751</f>
        <v>3.48</v>
      </c>
      <c r="J564" s="1">
        <f>Estação!J751</f>
        <v>25</v>
      </c>
      <c r="K564" s="1">
        <f>Estação!K751</f>
        <v>13</v>
      </c>
      <c r="L564" s="1">
        <f>Estação!L751</f>
        <v>29.1</v>
      </c>
      <c r="M564" s="1">
        <f>Estação!M751</f>
        <v>60.7</v>
      </c>
      <c r="N564" s="1">
        <f>Estação!N751</f>
        <v>1010.2</v>
      </c>
      <c r="O564" s="1">
        <f>Estação!O751</f>
        <v>585</v>
      </c>
      <c r="P564" s="1">
        <f>Estação!P751</f>
        <v>4.07</v>
      </c>
      <c r="Q564" s="1">
        <f>Estação!Q751</f>
        <v>56.53</v>
      </c>
      <c r="R564" s="1">
        <f>Estação!R751</f>
        <v>0</v>
      </c>
    </row>
    <row r="565" spans="1:18">
      <c r="A565" s="22">
        <v>44189.458356481482</v>
      </c>
      <c r="B565" s="1">
        <f>Estação!C752</f>
        <v>26</v>
      </c>
      <c r="C565" s="1">
        <v>36</v>
      </c>
      <c r="D565" s="1">
        <f>Estação!D752</f>
        <v>22.19</v>
      </c>
      <c r="E565" s="1">
        <f>Estação!E752</f>
        <v>0.17</v>
      </c>
      <c r="F565" s="1">
        <f>Estação!F752</f>
        <v>1.83</v>
      </c>
      <c r="G565" s="1">
        <f>Estação!G752</f>
        <v>1.73</v>
      </c>
      <c r="H565" s="1">
        <f>Estação!H752</f>
        <v>3.56</v>
      </c>
      <c r="I565" s="1">
        <f>Estação!I752</f>
        <v>3.65</v>
      </c>
      <c r="J565" s="1">
        <f>Estação!J752</f>
        <v>26</v>
      </c>
      <c r="K565" s="1">
        <f>Estação!K752</f>
        <v>10</v>
      </c>
      <c r="L565" s="1">
        <f>Estação!L752</f>
        <v>28.9</v>
      </c>
      <c r="M565" s="1">
        <f>Estação!M752</f>
        <v>61.5</v>
      </c>
      <c r="N565" s="1">
        <f>Estação!N752</f>
        <v>1009.9</v>
      </c>
      <c r="O565" s="1">
        <f>Estação!O752</f>
        <v>612</v>
      </c>
      <c r="P565" s="1">
        <f>Estação!P752</f>
        <v>4.6399999999999997</v>
      </c>
      <c r="Q565" s="1">
        <f>Estação!Q752</f>
        <v>64.05</v>
      </c>
      <c r="R565" s="1">
        <f>Estação!R752</f>
        <v>0</v>
      </c>
    </row>
    <row r="566" spans="1:18">
      <c r="A566" s="22">
        <v>44189.500023148146</v>
      </c>
      <c r="B566" s="1">
        <f>Estação!C753</f>
        <v>25.8</v>
      </c>
      <c r="C566" s="1">
        <v>36</v>
      </c>
      <c r="D566" s="1">
        <f>Estação!D753</f>
        <v>22.74</v>
      </c>
      <c r="E566" s="1">
        <f>Estação!E753</f>
        <v>0.18</v>
      </c>
      <c r="F566" s="1">
        <f>Estação!F753</f>
        <v>1.89</v>
      </c>
      <c r="G566" s="1">
        <f>Estação!G753</f>
        <v>1.49</v>
      </c>
      <c r="H566" s="1">
        <f>Estação!H753</f>
        <v>3.38</v>
      </c>
      <c r="I566" s="1">
        <f>Estação!I753</f>
        <v>3.55</v>
      </c>
      <c r="J566" s="1">
        <f>Estação!J753</f>
        <v>28</v>
      </c>
      <c r="K566" s="1">
        <f>Estação!K753</f>
        <v>8</v>
      </c>
      <c r="L566" s="1">
        <f>Estação!L753</f>
        <v>29.5</v>
      </c>
      <c r="M566" s="1">
        <f>Estação!M753</f>
        <v>58.6</v>
      </c>
      <c r="N566" s="1">
        <f>Estação!N753</f>
        <v>1009.5</v>
      </c>
      <c r="O566" s="1">
        <f>Estação!O753</f>
        <v>735</v>
      </c>
      <c r="P566" s="1">
        <f>Estação!P753</f>
        <v>4.5599999999999996</v>
      </c>
      <c r="Q566" s="1">
        <f>Estação!Q753</f>
        <v>60.43</v>
      </c>
      <c r="R566" s="1">
        <f>Estação!R753</f>
        <v>0</v>
      </c>
    </row>
    <row r="567" spans="1:18">
      <c r="A567" s="22">
        <v>44189.541689814818</v>
      </c>
      <c r="B567" s="1">
        <f>Estação!C754</f>
        <v>25.7</v>
      </c>
      <c r="C567" s="1">
        <v>36</v>
      </c>
      <c r="D567" s="1">
        <f>Estação!D754</f>
        <v>22.14</v>
      </c>
      <c r="E567" s="1">
        <f>Estação!E754</f>
        <v>0.18</v>
      </c>
      <c r="F567" s="1">
        <f>Estação!F754</f>
        <v>1.9</v>
      </c>
      <c r="G567" s="1">
        <f>Estação!G754</f>
        <v>1.57</v>
      </c>
      <c r="H567" s="1">
        <f>Estação!H754</f>
        <v>3.46</v>
      </c>
      <c r="I567" s="1">
        <f>Estação!I754</f>
        <v>3.7</v>
      </c>
      <c r="J567" s="1">
        <f>Estação!J754</f>
        <v>27</v>
      </c>
      <c r="K567" s="1">
        <f>Estação!K754</f>
        <v>10</v>
      </c>
      <c r="L567" s="1">
        <f>Estação!L754</f>
        <v>29.5</v>
      </c>
      <c r="M567" s="1">
        <f>Estação!M754</f>
        <v>59.1</v>
      </c>
      <c r="N567" s="1">
        <f>Estação!N754</f>
        <v>1008.7</v>
      </c>
      <c r="O567" s="1">
        <f>Estação!O754</f>
        <v>484</v>
      </c>
      <c r="P567" s="1">
        <f>Estação!P754</f>
        <v>4.22</v>
      </c>
      <c r="Q567" s="1">
        <f>Estação!Q754</f>
        <v>56.54</v>
      </c>
      <c r="R567" s="1">
        <f>Estação!R754</f>
        <v>0</v>
      </c>
    </row>
    <row r="568" spans="1:18">
      <c r="A568" s="22">
        <v>44189.583356481482</v>
      </c>
      <c r="B568" s="1">
        <f>Estação!C755</f>
        <v>25.7</v>
      </c>
      <c r="C568" s="1">
        <v>36</v>
      </c>
      <c r="D568" s="1">
        <f>Estação!D755</f>
        <v>22.27</v>
      </c>
      <c r="E568" s="1">
        <f>Estação!E755</f>
        <v>0.18</v>
      </c>
      <c r="F568" s="1">
        <f>Estação!F755</f>
        <v>1.54</v>
      </c>
      <c r="G568" s="1">
        <f>Estação!G755</f>
        <v>1.1200000000000001</v>
      </c>
      <c r="H568" s="1">
        <f>Estação!H755</f>
        <v>2.66</v>
      </c>
      <c r="I568" s="1">
        <f>Estação!I755</f>
        <v>3.76</v>
      </c>
      <c r="J568" s="1">
        <f>Estação!J755</f>
        <v>27</v>
      </c>
      <c r="K568" s="1">
        <f>Estação!K755</f>
        <v>13</v>
      </c>
      <c r="L568" s="1">
        <f>Estação!L755</f>
        <v>29.5</v>
      </c>
      <c r="M568" s="1">
        <f>Estação!M755</f>
        <v>60.9</v>
      </c>
      <c r="N568" s="1">
        <f>Estação!N755</f>
        <v>1007.8</v>
      </c>
      <c r="O568" s="1">
        <f>Estação!O755</f>
        <v>348</v>
      </c>
      <c r="P568" s="1">
        <f>Estação!P755</f>
        <v>4.66</v>
      </c>
      <c r="Q568" s="1">
        <f>Estação!Q755</f>
        <v>58.33</v>
      </c>
      <c r="R568" s="1">
        <f>Estação!R755</f>
        <v>0</v>
      </c>
    </row>
    <row r="569" spans="1:18">
      <c r="A569" s="22">
        <v>44189.625023148146</v>
      </c>
      <c r="B569" s="1">
        <f>Estação!C756</f>
        <v>25.7</v>
      </c>
      <c r="C569" s="1">
        <v>36</v>
      </c>
      <c r="D569" s="1">
        <f>Estação!D756</f>
        <v>22.57</v>
      </c>
      <c r="E569" s="1">
        <f>Estação!E756</f>
        <v>0.18</v>
      </c>
      <c r="F569" s="1">
        <f>Estação!F756</f>
        <v>1.72</v>
      </c>
      <c r="G569" s="1">
        <f>Estação!G756</f>
        <v>1.1599999999999999</v>
      </c>
      <c r="H569" s="1">
        <f>Estação!H756</f>
        <v>2.88</v>
      </c>
      <c r="I569" s="1">
        <f>Estação!I756</f>
        <v>3.8</v>
      </c>
      <c r="J569" s="1">
        <f>Estação!J756</f>
        <v>29</v>
      </c>
      <c r="K569" s="1">
        <f>Estação!K756</f>
        <v>13</v>
      </c>
      <c r="L569" s="1">
        <f>Estação!L756</f>
        <v>29.5</v>
      </c>
      <c r="M569" s="1">
        <f>Estação!M756</f>
        <v>60.8</v>
      </c>
      <c r="N569" s="1">
        <f>Estação!N756</f>
        <v>1007.3</v>
      </c>
      <c r="O569" s="1">
        <f>Estação!O756</f>
        <v>264</v>
      </c>
      <c r="P569" s="1">
        <f>Estação!P756</f>
        <v>4.6399999999999997</v>
      </c>
      <c r="Q569" s="1">
        <f>Estação!Q756</f>
        <v>50.67</v>
      </c>
      <c r="R569" s="1">
        <f>Estação!R756</f>
        <v>0</v>
      </c>
    </row>
    <row r="570" spans="1:18">
      <c r="A570" s="22">
        <v>44189.666689814818</v>
      </c>
      <c r="B570" s="1">
        <f>Estação!C757</f>
        <v>25.8</v>
      </c>
      <c r="C570" s="1">
        <v>36</v>
      </c>
      <c r="D570" s="1">
        <f>Estação!D757</f>
        <v>21.29</v>
      </c>
      <c r="E570" s="1">
        <f>Estação!E757</f>
        <v>0.18</v>
      </c>
      <c r="F570" s="1">
        <f>Estação!F757</f>
        <v>1.63</v>
      </c>
      <c r="G570" s="1">
        <f>Estação!G757</f>
        <v>1.18</v>
      </c>
      <c r="H570" s="1">
        <f>Estação!H757</f>
        <v>2.81</v>
      </c>
      <c r="I570" s="1">
        <f>Estação!I757</f>
        <v>3.83</v>
      </c>
      <c r="J570" s="1">
        <f>Estação!J757</f>
        <v>26</v>
      </c>
      <c r="K570" s="1">
        <f>Estação!K757</f>
        <v>12</v>
      </c>
      <c r="L570" s="1">
        <f>Estação!L757</f>
        <v>29.2</v>
      </c>
      <c r="M570" s="1">
        <f>Estação!M757</f>
        <v>63.5</v>
      </c>
      <c r="N570" s="1">
        <f>Estação!N757</f>
        <v>1007</v>
      </c>
      <c r="O570" s="1">
        <f>Estação!O757</f>
        <v>385</v>
      </c>
      <c r="P570" s="1">
        <f>Estação!P757</f>
        <v>4.32</v>
      </c>
      <c r="Q570" s="1">
        <f>Estação!Q757</f>
        <v>55.3</v>
      </c>
      <c r="R570" s="1">
        <f>Estação!R757</f>
        <v>0</v>
      </c>
    </row>
    <row r="571" spans="1:18">
      <c r="A571" s="22">
        <v>44189.708356481482</v>
      </c>
      <c r="B571" s="1">
        <f>Estação!C758</f>
        <v>26</v>
      </c>
      <c r="C571" s="1">
        <v>36</v>
      </c>
      <c r="D571" s="1">
        <f>Estação!D758</f>
        <v>21.28</v>
      </c>
      <c r="E571" s="1">
        <f>Estação!E758</f>
        <v>0.19</v>
      </c>
      <c r="F571" s="1">
        <f>Estação!F758</f>
        <v>1.46</v>
      </c>
      <c r="G571" s="1">
        <f>Estação!G758</f>
        <v>1.39</v>
      </c>
      <c r="H571" s="1">
        <f>Estação!H758</f>
        <v>2.85</v>
      </c>
      <c r="I571" s="1">
        <f>Estação!I758</f>
        <v>3.98</v>
      </c>
      <c r="J571" s="1">
        <f>Estação!J758</f>
        <v>25</v>
      </c>
      <c r="K571" s="1">
        <f>Estação!K758</f>
        <v>16</v>
      </c>
      <c r="L571" s="1">
        <f>Estação!L758</f>
        <v>28.2</v>
      </c>
      <c r="M571" s="1">
        <f>Estação!M758</f>
        <v>68.2</v>
      </c>
      <c r="N571" s="1">
        <f>Estação!N758</f>
        <v>1006.8</v>
      </c>
      <c r="O571" s="1">
        <f>Estação!O758</f>
        <v>110</v>
      </c>
      <c r="P571" s="1">
        <f>Estação!P758</f>
        <v>4.42</v>
      </c>
      <c r="Q571" s="1">
        <f>Estação!Q758</f>
        <v>45.89</v>
      </c>
      <c r="R571" s="1">
        <f>Estação!R758</f>
        <v>0</v>
      </c>
    </row>
    <row r="572" spans="1:18">
      <c r="A572" s="22">
        <v>44189.750023148146</v>
      </c>
      <c r="B572" s="1">
        <f>Estação!C759</f>
        <v>26.1</v>
      </c>
      <c r="C572" s="1">
        <v>36</v>
      </c>
      <c r="D572" s="1">
        <f>Estação!D759</f>
        <v>22.69</v>
      </c>
      <c r="E572" s="1">
        <f>Estação!E759</f>
        <v>0.18</v>
      </c>
      <c r="F572" s="1">
        <f>Estação!F759</f>
        <v>1.29</v>
      </c>
      <c r="G572" s="1">
        <f>Estação!G759</f>
        <v>1.97</v>
      </c>
      <c r="H572" s="1">
        <f>Estação!H759</f>
        <v>3.26</v>
      </c>
      <c r="I572" s="1">
        <f>Estação!I759</f>
        <v>3.83</v>
      </c>
      <c r="J572" s="1">
        <f>Estação!J759</f>
        <v>23</v>
      </c>
      <c r="K572" s="1">
        <f>Estação!K759</f>
        <v>13</v>
      </c>
      <c r="L572" s="1">
        <f>Estação!L759</f>
        <v>27.7</v>
      </c>
      <c r="M572" s="1">
        <f>Estação!M759</f>
        <v>70.099999999999994</v>
      </c>
      <c r="N572" s="1">
        <f>Estação!N759</f>
        <v>1007.2</v>
      </c>
      <c r="O572" s="1">
        <f>Estação!O759</f>
        <v>24</v>
      </c>
      <c r="P572" s="1">
        <f>Estação!P759</f>
        <v>3.96</v>
      </c>
      <c r="Q572" s="1">
        <f>Estação!Q759</f>
        <v>43.72</v>
      </c>
      <c r="R572" s="1">
        <f>Estação!R759</f>
        <v>0</v>
      </c>
    </row>
    <row r="573" spans="1:18">
      <c r="A573" s="22">
        <v>44189.791689814818</v>
      </c>
      <c r="B573" s="1">
        <f>Estação!C760</f>
        <v>26.4</v>
      </c>
      <c r="C573" s="1">
        <v>36</v>
      </c>
      <c r="D573" s="1">
        <f>Estação!D760</f>
        <v>17.84</v>
      </c>
      <c r="E573" s="1">
        <f>Estação!E760</f>
        <v>0.18</v>
      </c>
      <c r="F573" s="1">
        <f>Estação!F760</f>
        <v>1.24</v>
      </c>
      <c r="G573" s="1">
        <f>Estação!G760</f>
        <v>3.18</v>
      </c>
      <c r="H573" s="1">
        <f>Estação!H760</f>
        <v>4.42</v>
      </c>
      <c r="I573" s="1">
        <f>Estação!I760</f>
        <v>3.79</v>
      </c>
      <c r="J573" s="1">
        <f>Estação!J760</f>
        <v>25</v>
      </c>
      <c r="K573" s="1">
        <f>Estação!K760</f>
        <v>15</v>
      </c>
      <c r="L573" s="1">
        <f>Estação!L760</f>
        <v>27.3</v>
      </c>
      <c r="M573" s="1">
        <f>Estação!M760</f>
        <v>73.3</v>
      </c>
      <c r="N573" s="1">
        <f>Estação!N760</f>
        <v>1007.5</v>
      </c>
      <c r="O573" s="1">
        <f>Estação!O760</f>
        <v>2</v>
      </c>
      <c r="P573" s="1">
        <f>Estação!P760</f>
        <v>3.29</v>
      </c>
      <c r="Q573" s="1">
        <f>Estação!Q760</f>
        <v>41.47</v>
      </c>
      <c r="R573" s="1">
        <f>Estação!R760</f>
        <v>0</v>
      </c>
    </row>
    <row r="574" spans="1:18">
      <c r="A574" s="22">
        <v>44189.833356481482</v>
      </c>
      <c r="B574" s="1">
        <f>Estação!C761</f>
        <v>26.5</v>
      </c>
      <c r="C574" s="1">
        <v>36</v>
      </c>
      <c r="D574" s="1">
        <f>Estação!D761</f>
        <v>17.809999999999999</v>
      </c>
      <c r="E574" s="1">
        <f>Estação!E761</f>
        <v>0.21</v>
      </c>
      <c r="F574" s="1">
        <f>Estação!F761</f>
        <v>1.28</v>
      </c>
      <c r="G574" s="1">
        <f>Estação!G761</f>
        <v>2.27</v>
      </c>
      <c r="H574" s="1">
        <f>Estação!H761</f>
        <v>3.55</v>
      </c>
      <c r="I574" s="1">
        <f>Estação!I761</f>
        <v>3.35</v>
      </c>
      <c r="J574" s="1">
        <f>Estação!J761</f>
        <v>36</v>
      </c>
      <c r="K574" s="1">
        <f>Estação!K761</f>
        <v>11</v>
      </c>
      <c r="L574" s="1">
        <f>Estação!L761</f>
        <v>27.2</v>
      </c>
      <c r="M574" s="1">
        <f>Estação!M761</f>
        <v>74.3</v>
      </c>
      <c r="N574" s="1">
        <f>Estação!N761</f>
        <v>1008</v>
      </c>
      <c r="O574" s="1">
        <f>Estação!O761</f>
        <v>2</v>
      </c>
      <c r="P574" s="1">
        <f>Estação!P761</f>
        <v>2.78</v>
      </c>
      <c r="Q574" s="1">
        <f>Estação!Q761</f>
        <v>47.23</v>
      </c>
      <c r="R574" s="1">
        <f>Estação!R761</f>
        <v>0</v>
      </c>
    </row>
    <row r="575" spans="1:18">
      <c r="A575" s="22">
        <v>44189.875023148146</v>
      </c>
      <c r="B575" s="1">
        <f>Estação!C762</f>
        <v>26.5</v>
      </c>
      <c r="C575" s="1">
        <v>36</v>
      </c>
      <c r="D575" s="1">
        <f>Estação!D762</f>
        <v>18.559999999999999</v>
      </c>
      <c r="E575" s="1">
        <f>Estação!E762</f>
        <v>0.24</v>
      </c>
      <c r="F575" s="1">
        <f>Estação!F762</f>
        <v>1.29</v>
      </c>
      <c r="G575" s="1">
        <f>Estação!G762</f>
        <v>1.73</v>
      </c>
      <c r="H575" s="1">
        <f>Estação!H762</f>
        <v>3.02</v>
      </c>
      <c r="I575" s="1">
        <f>Estação!I762</f>
        <v>3.06</v>
      </c>
      <c r="J575" s="1">
        <f>Estação!J762</f>
        <v>26</v>
      </c>
      <c r="K575" s="1">
        <f>Estação!K762</f>
        <v>14</v>
      </c>
      <c r="L575" s="1">
        <f>Estação!L762</f>
        <v>27.1</v>
      </c>
      <c r="M575" s="1">
        <f>Estação!M762</f>
        <v>73.5</v>
      </c>
      <c r="N575" s="1">
        <f>Estação!N762</f>
        <v>1008.6</v>
      </c>
      <c r="O575" s="1">
        <f>Estação!O762</f>
        <v>3</v>
      </c>
      <c r="P575" s="1">
        <f>Estação!P762</f>
        <v>3.18</v>
      </c>
      <c r="Q575" s="1">
        <f>Estação!Q762</f>
        <v>42.36</v>
      </c>
      <c r="R575" s="1">
        <f>Estação!R762</f>
        <v>0</v>
      </c>
    </row>
    <row r="576" spans="1:18">
      <c r="A576" s="22">
        <v>44189.916689814818</v>
      </c>
      <c r="B576" s="1">
        <f>Estação!C763</f>
        <v>26.4</v>
      </c>
      <c r="C576" s="1">
        <v>36</v>
      </c>
      <c r="D576" s="1">
        <f>Estação!D763</f>
        <v>19.55</v>
      </c>
      <c r="E576" s="1">
        <f>Estação!E763</f>
        <v>0.26</v>
      </c>
      <c r="F576" s="1">
        <f>Estação!F763</f>
        <v>1.27</v>
      </c>
      <c r="G576" s="1">
        <f>Estação!G763</f>
        <v>1.61</v>
      </c>
      <c r="H576" s="1">
        <f>Estação!H763</f>
        <v>2.89</v>
      </c>
      <c r="I576" s="1">
        <f>Estação!I763</f>
        <v>3.39</v>
      </c>
      <c r="J576" s="1">
        <f>Estação!J763</f>
        <v>28</v>
      </c>
      <c r="K576" s="1">
        <f>Estação!K763</f>
        <v>16</v>
      </c>
      <c r="L576" s="1">
        <f>Estação!L763</f>
        <v>27</v>
      </c>
      <c r="M576" s="1">
        <f>Estação!M763</f>
        <v>74.099999999999994</v>
      </c>
      <c r="N576" s="1">
        <f>Estação!N763</f>
        <v>1009</v>
      </c>
      <c r="O576" s="1">
        <f>Estação!O763</f>
        <v>2</v>
      </c>
      <c r="P576" s="1">
        <f>Estação!P763</f>
        <v>3.08</v>
      </c>
      <c r="Q576" s="1">
        <f>Estação!Q763</f>
        <v>48.11</v>
      </c>
      <c r="R576" s="1">
        <f>Estação!R763</f>
        <v>0</v>
      </c>
    </row>
    <row r="577" spans="1:18">
      <c r="A577" s="22">
        <v>44189.958356481482</v>
      </c>
      <c r="B577" s="1">
        <f>Estação!C764</f>
        <v>26.4</v>
      </c>
      <c r="C577" s="1">
        <v>36</v>
      </c>
      <c r="D577" s="1">
        <f>Estação!D764</f>
        <v>19.7</v>
      </c>
      <c r="E577" s="1">
        <f>Estação!E764</f>
        <v>0.24</v>
      </c>
      <c r="F577" s="1">
        <f>Estação!F764</f>
        <v>1.25</v>
      </c>
      <c r="G577" s="1">
        <f>Estação!G764</f>
        <v>1.4</v>
      </c>
      <c r="H577" s="1">
        <f>Estação!H764</f>
        <v>2.65</v>
      </c>
      <c r="I577" s="1">
        <f>Estação!I764</f>
        <v>3.87</v>
      </c>
      <c r="J577" s="1">
        <f>Estação!J764</f>
        <v>29</v>
      </c>
      <c r="K577" s="1">
        <f>Estação!K764</f>
        <v>10</v>
      </c>
      <c r="L577" s="1">
        <f>Estação!L764</f>
        <v>27</v>
      </c>
      <c r="M577" s="1">
        <f>Estação!M764</f>
        <v>73.7</v>
      </c>
      <c r="N577" s="1">
        <f>Estação!N764</f>
        <v>1009.1</v>
      </c>
      <c r="O577" s="1">
        <f>Estação!O764</f>
        <v>3</v>
      </c>
      <c r="P577" s="1">
        <f>Estação!P764</f>
        <v>2.78</v>
      </c>
      <c r="Q577" s="1">
        <f>Estação!Q764</f>
        <v>51.01</v>
      </c>
      <c r="R577" s="1">
        <f>Estação!R764</f>
        <v>0</v>
      </c>
    </row>
    <row r="578" spans="1:18">
      <c r="A578" s="22">
        <v>44190.000023148146</v>
      </c>
      <c r="B578" s="1">
        <f>Estação!C773</f>
        <v>26.3</v>
      </c>
      <c r="C578" s="1">
        <v>36</v>
      </c>
      <c r="D578" s="1">
        <f>Estação!D773</f>
        <v>19.54</v>
      </c>
      <c r="E578" s="1">
        <f>Estação!E773</f>
        <v>0.23</v>
      </c>
      <c r="F578" s="1">
        <f>Estação!F773</f>
        <v>1.21</v>
      </c>
      <c r="G578" s="1">
        <f>Estação!G773</f>
        <v>1.46</v>
      </c>
      <c r="H578" s="1">
        <f>Estação!H773</f>
        <v>2.67</v>
      </c>
      <c r="I578" s="1">
        <f>Estação!I773</f>
        <v>3.71</v>
      </c>
      <c r="J578" s="1">
        <f>Estação!J773</f>
        <v>22</v>
      </c>
      <c r="K578" s="1">
        <f>Estação!K773</f>
        <v>16</v>
      </c>
      <c r="L578" s="1">
        <f>Estação!L773</f>
        <v>26.9</v>
      </c>
      <c r="M578" s="1">
        <f>Estação!M773</f>
        <v>73.7</v>
      </c>
      <c r="N578" s="1">
        <f>Estação!N773</f>
        <v>1008.6</v>
      </c>
      <c r="O578" s="1">
        <f>Estação!O773</f>
        <v>3</v>
      </c>
      <c r="P578" s="1">
        <f>Estação!P773</f>
        <v>3.17</v>
      </c>
      <c r="Q578" s="1">
        <f>Estação!Q773</f>
        <v>49.09</v>
      </c>
      <c r="R578" s="1">
        <f>Estação!R773</f>
        <v>0</v>
      </c>
    </row>
    <row r="579" spans="1:18">
      <c r="A579" s="22">
        <v>44190.041689814818</v>
      </c>
      <c r="B579" s="1">
        <f>Estação!C774</f>
        <v>26.3</v>
      </c>
      <c r="C579" s="1">
        <v>36</v>
      </c>
      <c r="D579" s="1">
        <f>Estação!D774</f>
        <v>19.989999999999998</v>
      </c>
      <c r="E579" s="1">
        <f>Estação!E774</f>
        <v>0.12</v>
      </c>
      <c r="F579" s="1">
        <f>Estação!F774</f>
        <v>1.1200000000000001</v>
      </c>
      <c r="G579" s="1">
        <f>Estação!G774</f>
        <v>1.51</v>
      </c>
      <c r="H579" s="1">
        <f>Estação!H774</f>
        <v>2.63</v>
      </c>
      <c r="I579" s="1">
        <f>Estação!I774</f>
        <v>3.31</v>
      </c>
      <c r="J579" s="1">
        <f>Estação!J774</f>
        <v>28</v>
      </c>
      <c r="K579" s="1">
        <f>Estação!K774</f>
        <v>10</v>
      </c>
      <c r="L579" s="1">
        <f>Estação!L774</f>
        <v>26.8</v>
      </c>
      <c r="M579" s="1">
        <f>Estação!M774</f>
        <v>74.099999999999994</v>
      </c>
      <c r="N579" s="1">
        <f>Estação!N774</f>
        <v>1008.1</v>
      </c>
      <c r="O579" s="1">
        <f>Estação!O774</f>
        <v>3</v>
      </c>
      <c r="P579" s="1">
        <f>Estação!P774</f>
        <v>2.7</v>
      </c>
      <c r="Q579" s="1">
        <f>Estação!Q774</f>
        <v>44.86</v>
      </c>
      <c r="R579" s="1">
        <f>Estação!R774</f>
        <v>0</v>
      </c>
    </row>
    <row r="580" spans="1:18">
      <c r="A580" s="22">
        <v>44190.083356481482</v>
      </c>
      <c r="B580" s="1">
        <f>Estação!C775</f>
        <v>26.3</v>
      </c>
      <c r="C580" s="1">
        <v>36</v>
      </c>
      <c r="D580" s="1">
        <f>Estação!D775</f>
        <v>21.01</v>
      </c>
      <c r="E580" s="1">
        <f>Estação!E775</f>
        <v>0.11</v>
      </c>
      <c r="F580" s="1">
        <f>Estação!F775</f>
        <v>1.1299999999999999</v>
      </c>
      <c r="G580" s="1">
        <f>Estação!G775</f>
        <v>0.91</v>
      </c>
      <c r="H580" s="1">
        <f>Estação!H775</f>
        <v>2.04</v>
      </c>
      <c r="I580" s="1">
        <f>Estação!I775</f>
        <v>3.26</v>
      </c>
      <c r="J580" s="1">
        <f>Estação!J775</f>
        <v>25</v>
      </c>
      <c r="K580" s="1">
        <f>Estação!K775</f>
        <v>9</v>
      </c>
      <c r="L580" s="1">
        <f>Estação!L775</f>
        <v>26.8</v>
      </c>
      <c r="M580" s="1">
        <f>Estação!M775</f>
        <v>74.3</v>
      </c>
      <c r="N580" s="1">
        <f>Estação!N775</f>
        <v>1007.6</v>
      </c>
      <c r="O580" s="1">
        <f>Estação!O775</f>
        <v>3</v>
      </c>
      <c r="P580" s="1">
        <f>Estação!P775</f>
        <v>2.68</v>
      </c>
      <c r="Q580" s="1">
        <f>Estação!Q775</f>
        <v>49.44</v>
      </c>
      <c r="R580" s="1">
        <f>Estação!R775</f>
        <v>0</v>
      </c>
    </row>
    <row r="581" spans="1:18">
      <c r="A581" s="22">
        <v>44190.125023148146</v>
      </c>
      <c r="B581" s="1">
        <f>Estação!C776</f>
        <v>26.3</v>
      </c>
      <c r="C581" s="1">
        <v>36</v>
      </c>
      <c r="D581" s="1">
        <f>Estação!D776</f>
        <v>21.18</v>
      </c>
      <c r="E581" s="1">
        <f>Estação!E776</f>
        <v>0.1</v>
      </c>
      <c r="F581" s="1">
        <f>Estação!F776</f>
        <v>1.19</v>
      </c>
      <c r="G581" s="1">
        <f>Estação!G776</f>
        <v>0.83</v>
      </c>
      <c r="H581" s="1">
        <f>Estação!H776</f>
        <v>2.0099999999999998</v>
      </c>
      <c r="I581" s="1">
        <f>Estação!I776</f>
        <v>3.47</v>
      </c>
      <c r="J581" s="1">
        <f>Estação!J776</f>
        <v>21</v>
      </c>
      <c r="K581" s="1">
        <f>Estação!K776</f>
        <v>7</v>
      </c>
      <c r="L581" s="1">
        <f>Estação!L776</f>
        <v>26.6</v>
      </c>
      <c r="M581" s="1">
        <f>Estação!M776</f>
        <v>73.7</v>
      </c>
      <c r="N581" s="1">
        <f>Estação!N776</f>
        <v>1007.3</v>
      </c>
      <c r="O581" s="1">
        <f>Estação!O776</f>
        <v>3</v>
      </c>
      <c r="P581" s="1">
        <f>Estação!P776</f>
        <v>2.75</v>
      </c>
      <c r="Q581" s="1">
        <f>Estação!Q776</f>
        <v>50.42</v>
      </c>
      <c r="R581" s="1">
        <f>Estação!R776</f>
        <v>0</v>
      </c>
    </row>
    <row r="582" spans="1:18">
      <c r="A582" s="22">
        <v>44190.166689814818</v>
      </c>
      <c r="B582" s="111"/>
      <c r="C582" s="1">
        <v>36</v>
      </c>
      <c r="D582" s="1">
        <f>Estação!D777</f>
        <v>21.694535999999999</v>
      </c>
      <c r="E582" s="1">
        <f>Estação!E777</f>
        <v>8.5181000000000007E-2</v>
      </c>
      <c r="F582" s="1">
        <f>Estação!F777</f>
        <v>1.2786169999999999</v>
      </c>
      <c r="G582" s="1">
        <f>Estação!G777</f>
        <v>0.53142500000000004</v>
      </c>
      <c r="H582" s="1">
        <f>Estação!H777</f>
        <v>1.8100419999999999</v>
      </c>
      <c r="I582" s="1">
        <f>Estação!I777</f>
        <v>3.4641899999999999</v>
      </c>
      <c r="J582" s="1">
        <f>Estação!J777</f>
        <v>23</v>
      </c>
      <c r="K582" s="1">
        <f>Estação!K777</f>
        <v>9</v>
      </c>
      <c r="L582" s="111"/>
      <c r="M582" s="111"/>
      <c r="N582" s="111"/>
      <c r="O582" s="111"/>
      <c r="P582" s="111"/>
      <c r="Q582" s="111"/>
      <c r="R582" s="111"/>
    </row>
    <row r="583" spans="1:18">
      <c r="A583" s="22">
        <v>44190.208356481482</v>
      </c>
      <c r="B583" s="111"/>
      <c r="C583" s="1">
        <v>36</v>
      </c>
      <c r="D583" s="1">
        <f>Estação!D778</f>
        <v>20.981183999999999</v>
      </c>
      <c r="E583" s="1">
        <f>Estação!E778</f>
        <v>9.3548000000000006E-2</v>
      </c>
      <c r="F583" s="1">
        <f>Estação!F778</f>
        <v>1.2148669999999999</v>
      </c>
      <c r="G583" s="1">
        <f>Estação!G778</f>
        <v>0.57652300000000001</v>
      </c>
      <c r="H583" s="1">
        <f>Estação!H778</f>
        <v>1.79139</v>
      </c>
      <c r="I583" s="1">
        <f>Estação!I778</f>
        <v>3.3224049999999998</v>
      </c>
      <c r="J583" s="1">
        <f>Estação!J778</f>
        <v>27</v>
      </c>
      <c r="K583" s="1">
        <f>Estação!K778</f>
        <v>13</v>
      </c>
      <c r="L583" s="111"/>
      <c r="M583" s="111"/>
      <c r="N583" s="111"/>
      <c r="O583" s="111"/>
      <c r="P583" s="111"/>
      <c r="Q583" s="111"/>
      <c r="R583" s="111"/>
    </row>
    <row r="584" spans="1:18">
      <c r="A584" s="22">
        <v>44190.250023148146</v>
      </c>
      <c r="B584" s="111"/>
      <c r="C584" s="1">
        <v>36</v>
      </c>
      <c r="D584" s="1">
        <f>Estação!D779</f>
        <v>21.623218999999999</v>
      </c>
      <c r="E584" s="1">
        <f>Estação!E779</f>
        <v>0.11289200000000001</v>
      </c>
      <c r="F584" s="1">
        <f>Estação!F779</f>
        <v>1.1624300000000001</v>
      </c>
      <c r="G584" s="1">
        <f>Estação!G779</f>
        <v>0.55354099999999995</v>
      </c>
      <c r="H584" s="1">
        <f>Estação!H779</f>
        <v>1.7159709999999999</v>
      </c>
      <c r="I584" s="1">
        <f>Estação!I779</f>
        <v>3.3030020000000002</v>
      </c>
      <c r="J584" s="1">
        <f>Estação!J779</f>
        <v>27</v>
      </c>
      <c r="K584" s="1">
        <f>Estação!K779</f>
        <v>13</v>
      </c>
      <c r="L584" s="111"/>
      <c r="M584" s="111"/>
      <c r="N584" s="111"/>
      <c r="O584" s="111"/>
      <c r="P584" s="111"/>
      <c r="Q584" s="111"/>
      <c r="R584" s="111"/>
    </row>
    <row r="585" spans="1:18">
      <c r="A585" s="22">
        <v>44190.291689814818</v>
      </c>
      <c r="B585" s="111"/>
      <c r="C585" s="1">
        <v>36</v>
      </c>
      <c r="D585" s="1">
        <f>Estação!D780</f>
        <v>21.703299000000001</v>
      </c>
      <c r="E585" s="1">
        <f>Estação!E780</f>
        <v>8.5828000000000002E-2</v>
      </c>
      <c r="F585" s="1">
        <f>Estação!F780</f>
        <v>1.3538539999999999</v>
      </c>
      <c r="G585" s="1">
        <f>Estação!G780</f>
        <v>0.67223299999999997</v>
      </c>
      <c r="H585" s="1">
        <f>Estação!H780</f>
        <v>2.0260859999999998</v>
      </c>
      <c r="I585" s="1">
        <f>Estação!I780</f>
        <v>3.199049</v>
      </c>
      <c r="J585" s="1">
        <f>Estação!J780</f>
        <v>27</v>
      </c>
      <c r="K585" s="1">
        <f>Estação!K780</f>
        <v>15</v>
      </c>
      <c r="L585" s="111"/>
      <c r="M585" s="111"/>
      <c r="N585" s="111"/>
      <c r="O585" s="111"/>
      <c r="P585" s="111"/>
      <c r="Q585" s="111"/>
      <c r="R585" s="111"/>
    </row>
    <row r="586" spans="1:18">
      <c r="A586" s="22">
        <v>44190.333356481482</v>
      </c>
      <c r="B586" s="111"/>
      <c r="C586" s="1">
        <v>36</v>
      </c>
      <c r="D586" s="1">
        <f>Estação!D781</f>
        <v>23.583121999999999</v>
      </c>
      <c r="E586" s="1">
        <f>Estação!E781</f>
        <v>8.8557999999999998E-2</v>
      </c>
      <c r="F586" s="1">
        <f>Estação!F781</f>
        <v>1.099801</v>
      </c>
      <c r="G586" s="1">
        <f>Estação!G781</f>
        <v>0.53836200000000001</v>
      </c>
      <c r="H586" s="1">
        <f>Estação!H781</f>
        <v>1.638163</v>
      </c>
      <c r="I586" s="1">
        <f>Estação!I781</f>
        <v>3.2273070000000001</v>
      </c>
      <c r="J586" s="1">
        <f>Estação!J781</f>
        <v>28</v>
      </c>
      <c r="K586" s="1">
        <f>Estação!K781</f>
        <v>11</v>
      </c>
      <c r="L586" s="111"/>
      <c r="M586" s="111"/>
      <c r="N586" s="111"/>
      <c r="O586" s="111"/>
      <c r="P586" s="111"/>
      <c r="Q586" s="111"/>
      <c r="R586" s="111"/>
    </row>
    <row r="587" spans="1:18">
      <c r="A587" s="22">
        <v>44190.375023148146</v>
      </c>
      <c r="B587" s="111"/>
      <c r="C587" s="1">
        <v>36</v>
      </c>
      <c r="D587" s="1">
        <f>Estação!D782</f>
        <v>25.448898</v>
      </c>
      <c r="E587" s="1">
        <f>Estação!E782</f>
        <v>8.2558999999999994E-2</v>
      </c>
      <c r="F587" s="1">
        <f>Estação!F782</f>
        <v>1.328462</v>
      </c>
      <c r="G587" s="1">
        <f>Estação!G782</f>
        <v>0.45885399999999998</v>
      </c>
      <c r="H587" s="1">
        <f>Estação!H782</f>
        <v>1.7873159999999999</v>
      </c>
      <c r="I587" s="1">
        <f>Estação!I782</f>
        <v>3.4718140000000002</v>
      </c>
      <c r="J587" s="1">
        <f>Estação!J782</f>
        <v>28</v>
      </c>
      <c r="K587" s="1">
        <f>Estação!K782</f>
        <v>12</v>
      </c>
      <c r="L587" s="111"/>
      <c r="M587" s="111"/>
      <c r="N587" s="111"/>
      <c r="O587" s="111"/>
      <c r="P587" s="111"/>
      <c r="Q587" s="111"/>
      <c r="R587" s="111"/>
    </row>
    <row r="588" spans="1:18">
      <c r="A588" s="22">
        <v>44190.416689814818</v>
      </c>
      <c r="B588" s="111"/>
      <c r="C588" s="1">
        <v>36</v>
      </c>
      <c r="D588" s="1">
        <f>Estação!D783</f>
        <v>24.229813</v>
      </c>
      <c r="E588" s="1">
        <f>Estação!E783</f>
        <v>8.5444000000000006E-2</v>
      </c>
      <c r="F588" s="1">
        <f>Estação!F783</f>
        <v>1.263927</v>
      </c>
      <c r="G588" s="1">
        <f>Estação!G783</f>
        <v>0.43417899999999998</v>
      </c>
      <c r="H588" s="1">
        <f>Estação!H783</f>
        <v>1.6981059999999999</v>
      </c>
      <c r="I588" s="1">
        <f>Estação!I783</f>
        <v>3.300325</v>
      </c>
      <c r="J588" s="1">
        <f>Estação!J783</f>
        <v>27</v>
      </c>
      <c r="K588" s="1">
        <f>Estação!K783</f>
        <v>10</v>
      </c>
      <c r="L588" s="111"/>
      <c r="M588" s="111"/>
      <c r="N588" s="111"/>
      <c r="O588" s="111"/>
      <c r="P588" s="111"/>
      <c r="Q588" s="111"/>
      <c r="R588" s="111"/>
    </row>
    <row r="589" spans="1:18">
      <c r="A589" s="22">
        <v>44190.458356481482</v>
      </c>
      <c r="B589" s="111"/>
      <c r="C589" s="1">
        <v>36</v>
      </c>
      <c r="D589" s="1">
        <f>Estação!D784</f>
        <v>24.210369</v>
      </c>
      <c r="E589" s="1">
        <f>Estação!E784</f>
        <v>9.9330000000000002E-2</v>
      </c>
      <c r="F589" s="1">
        <f>Estação!F784</f>
        <v>1.233582</v>
      </c>
      <c r="G589" s="1">
        <f>Estação!G784</f>
        <v>0.38727200000000001</v>
      </c>
      <c r="H589" s="1">
        <f>Estação!H784</f>
        <v>1.620854</v>
      </c>
      <c r="I589" s="1">
        <f>Estação!I784</f>
        <v>3.4379749999999998</v>
      </c>
      <c r="J589" s="1">
        <f>Estação!J784</f>
        <v>27</v>
      </c>
      <c r="K589" s="1">
        <f>Estação!K784</f>
        <v>10</v>
      </c>
      <c r="L589" s="111"/>
      <c r="M589" s="111"/>
      <c r="N589" s="111"/>
      <c r="O589" s="111"/>
      <c r="P589" s="111"/>
      <c r="Q589" s="111"/>
      <c r="R589" s="111"/>
    </row>
    <row r="590" spans="1:18">
      <c r="A590" s="22">
        <v>44190.500023148146</v>
      </c>
      <c r="B590" s="111"/>
      <c r="C590" s="1">
        <v>36</v>
      </c>
      <c r="D590" s="1">
        <f>Estação!D785</f>
        <v>23.262260000000001</v>
      </c>
      <c r="E590" s="1">
        <f>Estação!E785</f>
        <v>0.10724400000000001</v>
      </c>
      <c r="F590" s="1">
        <f>Estação!F785</f>
        <v>1.194485</v>
      </c>
      <c r="G590" s="1">
        <f>Estação!G785</f>
        <v>0.34675499999999998</v>
      </c>
      <c r="H590" s="1">
        <f>Estação!H785</f>
        <v>1.5412399999999999</v>
      </c>
      <c r="I590" s="1">
        <f>Estação!I785</f>
        <v>3.4400590000000002</v>
      </c>
      <c r="J590" s="1">
        <f>Estação!J785</f>
        <v>24</v>
      </c>
      <c r="K590" s="1">
        <f>Estação!K785</f>
        <v>14</v>
      </c>
      <c r="L590" s="111"/>
      <c r="M590" s="111"/>
      <c r="N590" s="111"/>
      <c r="O590" s="111"/>
      <c r="P590" s="111"/>
      <c r="Q590" s="111"/>
      <c r="R590" s="111"/>
    </row>
    <row r="591" spans="1:18">
      <c r="A591" s="22">
        <v>44190.541689814818</v>
      </c>
      <c r="B591" s="111"/>
      <c r="C591" s="1">
        <v>36</v>
      </c>
      <c r="D591" s="1">
        <f>Estação!D786</f>
        <v>24.302917000000001</v>
      </c>
      <c r="E591" s="1">
        <f>Estação!E786</f>
        <v>0.10770100000000001</v>
      </c>
      <c r="F591" s="1">
        <f>Estação!F786</f>
        <v>1.5981540000000001</v>
      </c>
      <c r="G591" s="1">
        <f>Estação!G786</f>
        <v>0.48439399999999999</v>
      </c>
      <c r="H591" s="1">
        <f>Estação!H786</f>
        <v>2.0825480000000001</v>
      </c>
      <c r="I591" s="1">
        <f>Estação!I786</f>
        <v>3.5106449999999998</v>
      </c>
      <c r="J591" s="1">
        <f>Estação!J786</f>
        <v>29</v>
      </c>
      <c r="K591" s="1">
        <f>Estação!K786</f>
        <v>10</v>
      </c>
      <c r="L591" s="111"/>
      <c r="M591" s="111"/>
      <c r="N591" s="111"/>
      <c r="O591" s="111"/>
      <c r="P591" s="111"/>
      <c r="Q591" s="111"/>
      <c r="R591" s="111"/>
    </row>
    <row r="592" spans="1:18">
      <c r="A592" s="22">
        <v>44190.583356481482</v>
      </c>
      <c r="B592" s="111"/>
      <c r="C592" s="1">
        <v>36</v>
      </c>
      <c r="D592" s="1">
        <f>Estação!D787</f>
        <v>24.511970999999999</v>
      </c>
      <c r="E592" s="1">
        <f>Estação!E787</f>
        <v>0.104028</v>
      </c>
      <c r="F592" s="1">
        <f>Estação!F787</f>
        <v>1.366622</v>
      </c>
      <c r="G592" s="1">
        <f>Estação!G787</f>
        <v>0.44120199999999998</v>
      </c>
      <c r="H592" s="1">
        <f>Estação!H787</f>
        <v>1.8078240000000001</v>
      </c>
      <c r="I592" s="1">
        <f>Estação!I787</f>
        <v>3.7366320000000002</v>
      </c>
      <c r="J592" s="1">
        <f>Estação!J787</f>
        <v>29</v>
      </c>
      <c r="K592" s="1">
        <f>Estação!K787</f>
        <v>10</v>
      </c>
      <c r="L592" s="111"/>
      <c r="M592" s="111"/>
      <c r="N592" s="111"/>
      <c r="O592" s="111"/>
      <c r="P592" s="111"/>
      <c r="Q592" s="111"/>
      <c r="R592" s="111"/>
    </row>
    <row r="593" spans="1:18">
      <c r="A593" s="22">
        <v>44190.625023148146</v>
      </c>
      <c r="B593" s="111"/>
      <c r="C593" s="1">
        <v>36</v>
      </c>
      <c r="D593" s="1">
        <f>Estação!D788</f>
        <v>24.547851999999999</v>
      </c>
      <c r="E593" s="1">
        <f>Estação!E788</f>
        <v>0.117133</v>
      </c>
      <c r="F593" s="1">
        <f>Estação!F788</f>
        <v>1.25345</v>
      </c>
      <c r="G593" s="1">
        <f>Estação!G788</f>
        <v>0.42920999999999998</v>
      </c>
      <c r="H593" s="1">
        <f>Estação!H788</f>
        <v>1.68266</v>
      </c>
      <c r="I593" s="1">
        <f>Estação!I788</f>
        <v>3.5087950000000001</v>
      </c>
      <c r="J593" s="1">
        <f>Estação!J788</f>
        <v>27</v>
      </c>
      <c r="K593" s="1">
        <f>Estação!K788</f>
        <v>10</v>
      </c>
      <c r="L593" s="111"/>
      <c r="M593" s="111"/>
      <c r="N593" s="111"/>
      <c r="O593" s="111"/>
      <c r="P593" s="111"/>
      <c r="Q593" s="111"/>
      <c r="R593" s="111"/>
    </row>
    <row r="594" spans="1:18">
      <c r="A594" s="22">
        <v>44190.666689814818</v>
      </c>
      <c r="B594" s="111"/>
      <c r="C594" s="1">
        <v>36</v>
      </c>
      <c r="D594" s="1">
        <f>Estação!D789</f>
        <v>26.782070000000001</v>
      </c>
      <c r="E594" s="1">
        <f>Estação!E789</f>
        <v>9.0632000000000004E-2</v>
      </c>
      <c r="F594" s="1">
        <f>Estação!F789</f>
        <v>1.172129</v>
      </c>
      <c r="G594" s="1">
        <f>Estação!G789</f>
        <v>0.64666699999999999</v>
      </c>
      <c r="H594" s="1">
        <f>Estação!H789</f>
        <v>1.8187960000000001</v>
      </c>
      <c r="I594" s="1">
        <f>Estação!I789</f>
        <v>3.723258</v>
      </c>
      <c r="J594" s="1">
        <f>Estação!J789</f>
        <v>25</v>
      </c>
      <c r="K594" s="1">
        <f>Estação!K789</f>
        <v>18</v>
      </c>
      <c r="L594" s="111"/>
      <c r="M594" s="111"/>
      <c r="N594" s="111"/>
      <c r="O594" s="111"/>
      <c r="P594" s="111"/>
      <c r="Q594" s="111"/>
      <c r="R594" s="111"/>
    </row>
    <row r="595" spans="1:18">
      <c r="A595" s="22">
        <v>44190.708356481482</v>
      </c>
      <c r="B595" s="111"/>
      <c r="C595" s="1">
        <v>36</v>
      </c>
      <c r="D595" s="1">
        <f>Estação!D790</f>
        <v>28.007553000000001</v>
      </c>
      <c r="E595" s="1">
        <f>Estação!E790</f>
        <v>9.5083000000000001E-2</v>
      </c>
      <c r="F595" s="1">
        <f>Estação!F790</f>
        <v>1.1337870000000001</v>
      </c>
      <c r="G595" s="1">
        <f>Estação!G790</f>
        <v>0.83742499999999997</v>
      </c>
      <c r="H595" s="1">
        <f>Estação!H790</f>
        <v>1.971212</v>
      </c>
      <c r="I595" s="1">
        <f>Estação!I790</f>
        <v>3.9317799999999998</v>
      </c>
      <c r="J595" s="1">
        <f>Estação!J790</f>
        <v>29</v>
      </c>
      <c r="K595" s="1">
        <f>Estação!K790</f>
        <v>13</v>
      </c>
      <c r="L595" s="111"/>
      <c r="M595" s="111"/>
      <c r="N595" s="111"/>
      <c r="O595" s="111"/>
      <c r="P595" s="111"/>
      <c r="Q595" s="111"/>
      <c r="R595" s="111"/>
    </row>
    <row r="596" spans="1:18">
      <c r="A596" s="22">
        <v>44190.750023148146</v>
      </c>
      <c r="B596" s="111"/>
      <c r="C596" s="1">
        <v>36</v>
      </c>
      <c r="D596" s="1">
        <f>Estação!D791</f>
        <v>26.313507000000001</v>
      </c>
      <c r="E596" s="1">
        <f>Estação!E791</f>
        <v>9.6957000000000002E-2</v>
      </c>
      <c r="F596" s="1">
        <f>Estação!F791</f>
        <v>1.127373</v>
      </c>
      <c r="G596" s="1">
        <f>Estação!G791</f>
        <v>1.2093700000000001</v>
      </c>
      <c r="H596" s="1">
        <f>Estação!H791</f>
        <v>2.3367429999999998</v>
      </c>
      <c r="I596" s="1">
        <f>Estação!I791</f>
        <v>3.4506929999999998</v>
      </c>
      <c r="J596" s="1">
        <f>Estação!J791</f>
        <v>27</v>
      </c>
      <c r="K596" s="1">
        <f>Estação!K791</f>
        <v>11</v>
      </c>
      <c r="L596" s="111"/>
      <c r="M596" s="111"/>
      <c r="N596" s="111"/>
      <c r="O596" s="111"/>
      <c r="P596" s="111"/>
      <c r="Q596" s="111"/>
      <c r="R596" s="111"/>
    </row>
    <row r="597" spans="1:18">
      <c r="A597" s="22">
        <v>44190.791689814818</v>
      </c>
      <c r="B597" s="111"/>
      <c r="C597" s="1">
        <v>36</v>
      </c>
      <c r="D597" s="1">
        <f>Estação!D792</f>
        <v>24.721129999999999</v>
      </c>
      <c r="E597" s="1">
        <f>Estação!E792</f>
        <v>0.12753700000000001</v>
      </c>
      <c r="F597" s="1">
        <f>Estação!F792</f>
        <v>1.0274399999999999</v>
      </c>
      <c r="G597" s="1">
        <f>Estação!G792</f>
        <v>2.5766179999999999</v>
      </c>
      <c r="H597" s="1">
        <f>Estação!H792</f>
        <v>3.6040580000000002</v>
      </c>
      <c r="I597" s="1">
        <f>Estação!I792</f>
        <v>3.9270969999999998</v>
      </c>
      <c r="J597" s="1">
        <f>Estação!J792</f>
        <v>42</v>
      </c>
      <c r="K597" s="1">
        <f>Estação!K792</f>
        <v>23</v>
      </c>
      <c r="L597" s="111"/>
      <c r="M597" s="111"/>
      <c r="N597" s="111"/>
      <c r="O597" s="111"/>
      <c r="P597" s="111"/>
      <c r="Q597" s="111"/>
      <c r="R597" s="111"/>
    </row>
    <row r="598" spans="1:18">
      <c r="A598" s="22">
        <v>44190.833356481482</v>
      </c>
      <c r="B598" s="111"/>
      <c r="C598" s="1">
        <v>36</v>
      </c>
      <c r="D598" s="1">
        <f>Estação!D793</f>
        <v>23.085197000000001</v>
      </c>
      <c r="E598" s="1">
        <f>Estação!E793</f>
        <v>0.12565100000000001</v>
      </c>
      <c r="F598" s="1">
        <f>Estação!F793</f>
        <v>1.1937169999999999</v>
      </c>
      <c r="G598" s="1">
        <f>Estação!G793</f>
        <v>1.9341489999999999</v>
      </c>
      <c r="H598" s="1">
        <f>Estação!H793</f>
        <v>3.1278649999999999</v>
      </c>
      <c r="I598" s="1">
        <f>Estação!I793</f>
        <v>3.3144010000000002</v>
      </c>
      <c r="J598" s="1">
        <f>Estação!J793</f>
        <v>30</v>
      </c>
      <c r="K598" s="1">
        <f>Estação!K793</f>
        <v>15</v>
      </c>
      <c r="L598" s="111"/>
      <c r="M598" s="111"/>
      <c r="N598" s="111"/>
      <c r="O598" s="111"/>
      <c r="P598" s="111"/>
      <c r="Q598" s="111"/>
      <c r="R598" s="111"/>
    </row>
    <row r="599" spans="1:18">
      <c r="A599" s="22">
        <v>44190.875023148146</v>
      </c>
      <c r="B599" s="111"/>
      <c r="C599" s="1">
        <v>36</v>
      </c>
      <c r="D599" s="1">
        <f>Estação!D794</f>
        <v>24.620560000000001</v>
      </c>
      <c r="E599" s="1">
        <f>Estação!E794</f>
        <v>0.114012</v>
      </c>
      <c r="F599" s="1">
        <f>Estação!F794</f>
        <v>0.97701000000000005</v>
      </c>
      <c r="G599" s="1">
        <f>Estação!G794</f>
        <v>1.0240860000000001</v>
      </c>
      <c r="H599" s="1">
        <f>Estação!H794</f>
        <v>2.001096</v>
      </c>
      <c r="I599" s="1">
        <f>Estação!I794</f>
        <v>3.3468390000000001</v>
      </c>
      <c r="J599" s="1">
        <f>Estação!J794</f>
        <v>34</v>
      </c>
      <c r="K599" s="1">
        <f>Estação!K794</f>
        <v>17</v>
      </c>
      <c r="L599" s="111"/>
      <c r="M599" s="111"/>
      <c r="N599" s="111"/>
      <c r="O599" s="111"/>
      <c r="P599" s="111"/>
      <c r="Q599" s="111"/>
      <c r="R599" s="111"/>
    </row>
    <row r="600" spans="1:18">
      <c r="A600" s="22">
        <v>44190.916689814818</v>
      </c>
      <c r="B600" s="111"/>
      <c r="C600" s="1">
        <v>36</v>
      </c>
      <c r="D600" s="1">
        <f>Estação!D795</f>
        <v>24.546661</v>
      </c>
      <c r="E600" s="1">
        <f>Estação!E795</f>
        <v>0.115137</v>
      </c>
      <c r="F600" s="1">
        <f>Estação!F795</f>
        <v>1.0523309999999999</v>
      </c>
      <c r="G600" s="1">
        <f>Estação!G795</f>
        <v>1.1125620000000001</v>
      </c>
      <c r="H600" s="1">
        <f>Estação!H795</f>
        <v>2.1648930000000002</v>
      </c>
      <c r="I600" s="1">
        <f>Estação!I795</f>
        <v>3.4221309999999998</v>
      </c>
      <c r="J600" s="1">
        <f>Estação!J795</f>
        <v>28</v>
      </c>
      <c r="K600" s="1">
        <f>Estação!K795</f>
        <v>12</v>
      </c>
      <c r="L600" s="111"/>
      <c r="M600" s="111"/>
      <c r="N600" s="111"/>
      <c r="O600" s="111"/>
      <c r="P600" s="111"/>
      <c r="Q600" s="111"/>
      <c r="R600" s="111"/>
    </row>
    <row r="601" spans="1:18">
      <c r="A601" s="22">
        <v>44190.958356481482</v>
      </c>
      <c r="B601" s="111"/>
      <c r="C601" s="1">
        <v>36</v>
      </c>
      <c r="D601" s="1">
        <f>Estação!D796</f>
        <v>25.492764000000001</v>
      </c>
      <c r="E601" s="1">
        <f>Estação!E796</f>
        <v>7.5345999999999996E-2</v>
      </c>
      <c r="F601" s="1">
        <f>Estação!F796</f>
        <v>1.116913</v>
      </c>
      <c r="G601" s="1">
        <f>Estação!G796</f>
        <v>1.364063</v>
      </c>
      <c r="H601" s="1">
        <f>Estação!H796</f>
        <v>2.4809760000000001</v>
      </c>
      <c r="I601" s="1">
        <f>Estação!I796</f>
        <v>2.8843359999999998</v>
      </c>
      <c r="J601" s="1">
        <f>Estação!J796</f>
        <v>29</v>
      </c>
      <c r="K601" s="1">
        <f>Estação!K796</f>
        <v>10</v>
      </c>
      <c r="L601" s="111"/>
      <c r="M601" s="111"/>
      <c r="N601" s="111"/>
      <c r="O601" s="111"/>
      <c r="P601" s="111"/>
      <c r="Q601" s="111"/>
      <c r="R601" s="111"/>
    </row>
    <row r="602" spans="1:18">
      <c r="A602" s="22">
        <v>44191.000023148146</v>
      </c>
      <c r="B602" s="111"/>
      <c r="C602" s="1">
        <v>36</v>
      </c>
      <c r="D602" s="1">
        <f>Estação!D805</f>
        <v>27.738121</v>
      </c>
      <c r="E602" s="1">
        <f>Estação!E805</f>
        <v>8.1310999999999994E-2</v>
      </c>
      <c r="F602" s="1">
        <f>Estação!F805</f>
        <v>1.02738</v>
      </c>
      <c r="G602" s="1">
        <f>Estação!G805</f>
        <v>0.63834800000000003</v>
      </c>
      <c r="H602" s="1">
        <f>Estação!H805</f>
        <v>1.6657280000000001</v>
      </c>
      <c r="I602" s="1">
        <f>Estação!I805</f>
        <v>3.2068699999999999</v>
      </c>
      <c r="J602" s="1">
        <f>Estação!J805</f>
        <v>26</v>
      </c>
      <c r="K602" s="1">
        <f>Estação!K805</f>
        <v>8</v>
      </c>
      <c r="L602" s="111"/>
      <c r="M602" s="111"/>
      <c r="N602" s="111"/>
      <c r="O602" s="111"/>
      <c r="P602" s="111"/>
      <c r="Q602" s="111"/>
      <c r="R602" s="111"/>
    </row>
    <row r="603" spans="1:18">
      <c r="A603" s="22">
        <v>44191.041701388887</v>
      </c>
      <c r="B603" s="111"/>
      <c r="C603" s="1">
        <v>36</v>
      </c>
      <c r="D603" s="1">
        <f>Estação!D806</f>
        <v>27.040447</v>
      </c>
      <c r="E603" s="1">
        <f>Estação!E806</f>
        <v>0.101532</v>
      </c>
      <c r="F603" s="1">
        <f>Estação!F806</f>
        <v>1.2221709999999999</v>
      </c>
      <c r="G603" s="1">
        <f>Estação!G806</f>
        <v>0.442689</v>
      </c>
      <c r="H603" s="1">
        <f>Estação!H806</f>
        <v>1.66486</v>
      </c>
      <c r="I603" s="1">
        <f>Estação!I806</f>
        <v>3.3150029999999999</v>
      </c>
      <c r="J603" s="1">
        <f>Estação!J806</f>
        <v>26</v>
      </c>
      <c r="K603" s="1">
        <f>Estação!K806</f>
        <v>12</v>
      </c>
      <c r="L603" s="111"/>
      <c r="M603" s="111"/>
      <c r="N603" s="111"/>
      <c r="O603" s="111"/>
      <c r="P603" s="111"/>
      <c r="Q603" s="111"/>
      <c r="R603" s="111"/>
    </row>
    <row r="604" spans="1:18">
      <c r="A604" s="22">
        <v>44191.083368055559</v>
      </c>
      <c r="B604" s="111"/>
      <c r="C604" s="1">
        <v>36</v>
      </c>
      <c r="D604" s="1">
        <f>Estação!D807</f>
        <v>29.087551000000001</v>
      </c>
      <c r="E604" s="1">
        <f>Estação!E807</f>
        <v>9.5665E-2</v>
      </c>
      <c r="F604" s="1">
        <f>Estação!F807</f>
        <v>1.0486009999999999</v>
      </c>
      <c r="G604" s="1">
        <f>Estação!G807</f>
        <v>0.241979</v>
      </c>
      <c r="H604" s="1">
        <f>Estação!H807</f>
        <v>1.2905800000000001</v>
      </c>
      <c r="I604" s="1">
        <f>Estação!I807</f>
        <v>3.251096</v>
      </c>
      <c r="J604" s="1">
        <f>Estação!J807</f>
        <v>27</v>
      </c>
      <c r="K604" s="1">
        <f>Estação!K807</f>
        <v>12</v>
      </c>
      <c r="L604" s="111"/>
      <c r="M604" s="111"/>
      <c r="N604" s="111"/>
      <c r="O604" s="111"/>
      <c r="P604" s="111"/>
      <c r="Q604" s="111"/>
      <c r="R604" s="111"/>
    </row>
    <row r="605" spans="1:18">
      <c r="A605" s="22">
        <v>44191.125034722223</v>
      </c>
      <c r="B605" s="111"/>
      <c r="C605" s="1">
        <v>36</v>
      </c>
      <c r="D605" s="1">
        <f>Estação!D808</f>
        <v>29.073761000000001</v>
      </c>
      <c r="E605" s="1">
        <f>Estação!E808</f>
        <v>8.2084000000000004E-2</v>
      </c>
      <c r="F605" s="1">
        <f>Estação!F808</f>
        <v>1.1173230000000001</v>
      </c>
      <c r="G605" s="1">
        <f>Estação!G808</f>
        <v>0.25046299999999999</v>
      </c>
      <c r="H605" s="1">
        <f>Estação!H808</f>
        <v>1.3677870000000001</v>
      </c>
      <c r="I605" s="1">
        <f>Estação!I808</f>
        <v>3.2486320000000002</v>
      </c>
      <c r="J605" s="1">
        <f>Estação!J808</f>
        <v>22</v>
      </c>
      <c r="K605" s="1">
        <f>Estação!K808</f>
        <v>10</v>
      </c>
      <c r="L605" s="111"/>
      <c r="M605" s="111"/>
      <c r="N605" s="111"/>
      <c r="O605" s="111"/>
      <c r="P605" s="111"/>
      <c r="Q605" s="111"/>
      <c r="R605" s="111"/>
    </row>
    <row r="606" spans="1:18">
      <c r="A606" s="22">
        <v>44191.166701388887</v>
      </c>
      <c r="B606" s="111"/>
      <c r="C606" s="1">
        <v>36</v>
      </c>
      <c r="D606" s="1">
        <f>Estação!D809</f>
        <v>29.330048000000001</v>
      </c>
      <c r="E606" s="1">
        <f>Estação!E809</f>
        <v>0.103891</v>
      </c>
      <c r="F606" s="1">
        <f>Estação!F809</f>
        <v>1.000181</v>
      </c>
      <c r="G606" s="1">
        <f>Estação!G809</f>
        <v>0.19536999999999999</v>
      </c>
      <c r="H606" s="1">
        <f>Estação!H809</f>
        <v>1.1955519999999999</v>
      </c>
      <c r="I606" s="1">
        <f>Estação!I809</f>
        <v>3.0937169999999998</v>
      </c>
      <c r="J606" s="1">
        <f>Estação!J809</f>
        <v>24</v>
      </c>
      <c r="K606" s="1">
        <f>Estação!K809</f>
        <v>9</v>
      </c>
      <c r="L606" s="111"/>
      <c r="M606" s="111"/>
      <c r="N606" s="111"/>
      <c r="O606" s="111"/>
      <c r="P606" s="111"/>
      <c r="Q606" s="111"/>
      <c r="R606" s="111"/>
    </row>
    <row r="607" spans="1:18">
      <c r="A607" s="22">
        <v>44191.208368055559</v>
      </c>
      <c r="B607" s="111"/>
      <c r="C607" s="1">
        <v>36</v>
      </c>
      <c r="D607" s="1">
        <f>Estação!D810</f>
        <v>27.485320999999999</v>
      </c>
      <c r="E607" s="1">
        <f>Estação!E810</f>
        <v>0.119879</v>
      </c>
      <c r="F607" s="1">
        <f>Estação!F810</f>
        <v>1.372009</v>
      </c>
      <c r="G607" s="1">
        <f>Estação!G810</f>
        <v>0.66365399999999997</v>
      </c>
      <c r="H607" s="1">
        <f>Estação!H810</f>
        <v>2.035663</v>
      </c>
      <c r="I607" s="1">
        <f>Estação!I810</f>
        <v>3.6965780000000001</v>
      </c>
      <c r="J607" s="1">
        <f>Estação!J810</f>
        <v>28</v>
      </c>
      <c r="K607" s="1">
        <f>Estação!K810</f>
        <v>13</v>
      </c>
      <c r="L607" s="111"/>
      <c r="M607" s="111"/>
      <c r="N607" s="111"/>
      <c r="O607" s="111"/>
      <c r="P607" s="111"/>
      <c r="Q607" s="111"/>
      <c r="R607" s="111"/>
    </row>
    <row r="608" spans="1:18">
      <c r="A608" s="22">
        <v>44191.250034722223</v>
      </c>
      <c r="B608" s="111"/>
      <c r="C608" s="1">
        <v>36</v>
      </c>
      <c r="D608" s="1">
        <f>Estação!D811</f>
        <v>25.041245</v>
      </c>
      <c r="E608" s="1">
        <f>Estação!E811</f>
        <v>0.115971</v>
      </c>
      <c r="F608" s="1">
        <f>Estação!F811</f>
        <v>1.299493</v>
      </c>
      <c r="G608" s="1">
        <f>Estação!G811</f>
        <v>2.109515</v>
      </c>
      <c r="H608" s="1">
        <f>Estação!H811</f>
        <v>3.409008</v>
      </c>
      <c r="I608" s="1">
        <f>Estação!I811</f>
        <v>3.709622</v>
      </c>
      <c r="J608" s="1">
        <f>Estação!J811</f>
        <v>29</v>
      </c>
      <c r="K608" s="1">
        <f>Estação!K811</f>
        <v>11</v>
      </c>
      <c r="L608" s="111"/>
      <c r="M608" s="111"/>
      <c r="N608" s="111"/>
      <c r="O608" s="111"/>
      <c r="P608" s="111"/>
      <c r="Q608" s="111"/>
      <c r="R608" s="111"/>
    </row>
    <row r="609" spans="1:18">
      <c r="A609" s="22">
        <v>44191.291701388887</v>
      </c>
      <c r="B609" s="111"/>
      <c r="C609" s="1">
        <v>36</v>
      </c>
      <c r="D609" s="1">
        <f>Estação!D812</f>
        <v>16.357918000000002</v>
      </c>
      <c r="E609" s="1">
        <f>Estação!E812</f>
        <v>0.18747800000000001</v>
      </c>
      <c r="F609" s="1">
        <f>Estação!F812</f>
        <v>2.606522</v>
      </c>
      <c r="G609" s="1">
        <f>Estação!G812</f>
        <v>7.8283120000000004</v>
      </c>
      <c r="H609" s="1">
        <f>Estação!H812</f>
        <v>10.434834</v>
      </c>
      <c r="I609" s="1">
        <f>Estação!I812</f>
        <v>4.0294100000000004</v>
      </c>
      <c r="J609" s="1">
        <f>Estação!J812</f>
        <v>39</v>
      </c>
      <c r="K609" s="1">
        <f>Estação!K812</f>
        <v>12</v>
      </c>
      <c r="L609" s="111"/>
      <c r="M609" s="111"/>
      <c r="N609" s="111"/>
      <c r="O609" s="111"/>
      <c r="P609" s="111"/>
      <c r="Q609" s="111"/>
      <c r="R609" s="111"/>
    </row>
    <row r="610" spans="1:18">
      <c r="A610" s="22">
        <v>44191.333368055559</v>
      </c>
      <c r="B610" s="111"/>
      <c r="C610" s="1">
        <v>36</v>
      </c>
      <c r="D610" s="1">
        <f>Estação!D813</f>
        <v>17.849304</v>
      </c>
      <c r="E610" s="1">
        <f>Estação!E813</f>
        <v>0.197739</v>
      </c>
      <c r="F610" s="1">
        <f>Estação!F813</f>
        <v>3.1163720000000001</v>
      </c>
      <c r="G610" s="1">
        <f>Estação!G813</f>
        <v>5.9473450000000003</v>
      </c>
      <c r="H610" s="1">
        <f>Estação!H813</f>
        <v>9.0637159999999994</v>
      </c>
      <c r="I610" s="1">
        <f>Estação!I813</f>
        <v>3.32036</v>
      </c>
      <c r="J610" s="1">
        <f>Estação!J813</f>
        <v>27</v>
      </c>
      <c r="K610" s="1">
        <f>Estação!K813</f>
        <v>11</v>
      </c>
      <c r="L610" s="111"/>
      <c r="M610" s="111"/>
      <c r="N610" s="111"/>
      <c r="O610" s="111"/>
      <c r="P610" s="111"/>
      <c r="Q610" s="111"/>
      <c r="R610" s="111"/>
    </row>
    <row r="611" spans="1:18">
      <c r="A611" s="22">
        <v>44191.375034722223</v>
      </c>
      <c r="B611" s="111"/>
      <c r="C611" s="1">
        <v>36</v>
      </c>
      <c r="D611" s="1">
        <f>Estação!D814</f>
        <v>21.907753</v>
      </c>
      <c r="E611" s="1">
        <f>Estação!E814</f>
        <v>0.18859100000000001</v>
      </c>
      <c r="F611" s="1">
        <f>Estação!F814</f>
        <v>2.218353</v>
      </c>
      <c r="G611" s="1">
        <f>Estação!G814</f>
        <v>3.6294810000000002</v>
      </c>
      <c r="H611" s="1">
        <f>Estação!H814</f>
        <v>5.8478339999999998</v>
      </c>
      <c r="I611" s="1">
        <f>Estação!I814</f>
        <v>3.928823</v>
      </c>
      <c r="J611" s="1">
        <f>Estação!J814</f>
        <v>27</v>
      </c>
      <c r="K611" s="1">
        <f>Estação!K814</f>
        <v>17</v>
      </c>
      <c r="L611" s="111"/>
      <c r="M611" s="111"/>
      <c r="N611" s="111"/>
      <c r="O611" s="111"/>
      <c r="P611" s="111"/>
      <c r="Q611" s="111"/>
      <c r="R611" s="111"/>
    </row>
    <row r="612" spans="1:18">
      <c r="A612" s="22">
        <v>44191.416701388887</v>
      </c>
      <c r="B612" s="111"/>
      <c r="C612" s="1">
        <v>36</v>
      </c>
      <c r="D612" s="1">
        <f>Estação!D815</f>
        <v>29.729187</v>
      </c>
      <c r="E612" s="1">
        <f>Estação!E815</f>
        <v>0.13253200000000001</v>
      </c>
      <c r="F612" s="1">
        <f>Estação!F815</f>
        <v>1.6444099999999999</v>
      </c>
      <c r="G612" s="1">
        <f>Estação!G815</f>
        <v>1.5419</v>
      </c>
      <c r="H612" s="1">
        <f>Estação!H815</f>
        <v>3.1863100000000002</v>
      </c>
      <c r="I612" s="1">
        <f>Estação!I815</f>
        <v>4.2756999999999996</v>
      </c>
      <c r="J612" s="1">
        <f>Estação!J815</f>
        <v>32</v>
      </c>
      <c r="K612" s="1">
        <f>Estação!K815</f>
        <v>13</v>
      </c>
      <c r="L612" s="111"/>
      <c r="M612" s="111"/>
      <c r="N612" s="111"/>
      <c r="O612" s="111"/>
      <c r="P612" s="111"/>
      <c r="Q612" s="111"/>
      <c r="R612" s="111"/>
    </row>
    <row r="613" spans="1:18">
      <c r="A613" s="22">
        <v>44191.458368055559</v>
      </c>
      <c r="B613" s="111"/>
      <c r="C613" s="1">
        <v>36</v>
      </c>
      <c r="D613" s="1">
        <f>Estação!D816</f>
        <v>29.590388999999998</v>
      </c>
      <c r="E613" s="1">
        <f>Estação!E816</f>
        <v>9.5499000000000001E-2</v>
      </c>
      <c r="F613" s="1">
        <f>Estação!F816</f>
        <v>1.565671</v>
      </c>
      <c r="G613" s="1">
        <f>Estação!G816</f>
        <v>1.2307159999999999</v>
      </c>
      <c r="H613" s="1">
        <f>Estação!H816</f>
        <v>2.7963870000000002</v>
      </c>
      <c r="I613" s="1">
        <f>Estação!I816</f>
        <v>3.7157689999999999</v>
      </c>
      <c r="J613" s="1">
        <f>Estação!J816</f>
        <v>31</v>
      </c>
      <c r="K613" s="1">
        <f>Estação!K816</f>
        <v>11</v>
      </c>
      <c r="L613" s="111"/>
      <c r="M613" s="111"/>
      <c r="N613" s="111"/>
      <c r="O613" s="111"/>
      <c r="P613" s="111"/>
      <c r="Q613" s="111"/>
      <c r="R613" s="111"/>
    </row>
    <row r="614" spans="1:18">
      <c r="A614" s="22">
        <v>44191.500034722223</v>
      </c>
      <c r="B614" s="111"/>
      <c r="C614" s="1">
        <v>36</v>
      </c>
      <c r="D614" s="1">
        <f>Estação!D817</f>
        <v>29.304736999999999</v>
      </c>
      <c r="E614" s="1">
        <f>Estação!E817</f>
        <v>9.6215999999999996E-2</v>
      </c>
      <c r="F614" s="1">
        <f>Estação!F817</f>
        <v>1.387659</v>
      </c>
      <c r="G614" s="1">
        <f>Estação!G817</f>
        <v>0.98017200000000004</v>
      </c>
      <c r="H614" s="1">
        <f>Estação!H817</f>
        <v>2.3678309999999998</v>
      </c>
      <c r="I614" s="1">
        <f>Estação!I817</f>
        <v>3.6258400000000002</v>
      </c>
      <c r="J614" s="1">
        <f>Estação!J817</f>
        <v>29</v>
      </c>
      <c r="K614" s="1">
        <f>Estação!K817</f>
        <v>9</v>
      </c>
      <c r="L614" s="111"/>
      <c r="M614" s="111"/>
      <c r="N614" s="111"/>
      <c r="O614" s="111"/>
      <c r="P614" s="111"/>
      <c r="Q614" s="111"/>
      <c r="R614" s="111"/>
    </row>
    <row r="615" spans="1:18">
      <c r="A615" s="22">
        <v>44191.541701388887</v>
      </c>
      <c r="B615" s="111"/>
      <c r="C615" s="1">
        <v>36</v>
      </c>
      <c r="D615" s="1">
        <f>Estação!D818</f>
        <v>29.204364999999999</v>
      </c>
      <c r="E615" s="1">
        <f>Estação!E818</f>
        <v>0.114464</v>
      </c>
      <c r="F615" s="1">
        <f>Estação!F818</f>
        <v>1.4645140000000001</v>
      </c>
      <c r="G615" s="1">
        <f>Estação!G818</f>
        <v>1.1951320000000001</v>
      </c>
      <c r="H615" s="1">
        <f>Estação!H818</f>
        <v>2.659646</v>
      </c>
      <c r="I615" s="1">
        <f>Estação!I818</f>
        <v>3.775684</v>
      </c>
      <c r="J615" s="1">
        <f>Estação!J818</f>
        <v>29</v>
      </c>
      <c r="K615" s="1">
        <f>Estação!K818</f>
        <v>8</v>
      </c>
      <c r="L615" s="111"/>
      <c r="M615" s="111"/>
      <c r="N615" s="111"/>
      <c r="O615" s="111"/>
      <c r="P615" s="111"/>
      <c r="Q615" s="111"/>
      <c r="R615" s="111"/>
    </row>
    <row r="616" spans="1:18">
      <c r="A616" s="22">
        <v>44191.583368055559</v>
      </c>
      <c r="B616" s="111"/>
      <c r="C616" s="1">
        <v>36</v>
      </c>
      <c r="D616" s="1">
        <f>Estação!D819</f>
        <v>26.356117000000001</v>
      </c>
      <c r="E616" s="1">
        <f>Estação!E819</f>
        <v>0.11223900000000001</v>
      </c>
      <c r="F616" s="1">
        <f>Estação!F819</f>
        <v>1.478925</v>
      </c>
      <c r="G616" s="1">
        <f>Estação!G819</f>
        <v>0.77474200000000004</v>
      </c>
      <c r="H616" s="1">
        <f>Estação!H819</f>
        <v>2.2536670000000001</v>
      </c>
      <c r="I616" s="1">
        <f>Estação!I819</f>
        <v>4.2583869999999999</v>
      </c>
      <c r="J616" s="1">
        <f>Estação!J819</f>
        <v>27</v>
      </c>
      <c r="K616" s="1">
        <f>Estação!K819</f>
        <v>12</v>
      </c>
      <c r="L616" s="111"/>
      <c r="M616" s="111"/>
      <c r="N616" s="111"/>
      <c r="O616" s="111"/>
      <c r="P616" s="111"/>
      <c r="Q616" s="111"/>
      <c r="R616" s="111"/>
    </row>
    <row r="617" spans="1:18">
      <c r="A617" s="22">
        <v>44191.625034722223</v>
      </c>
      <c r="B617" s="111"/>
      <c r="C617" s="1">
        <v>36</v>
      </c>
      <c r="D617" s="1">
        <f>Estação!D820</f>
        <v>25.590789999999998</v>
      </c>
      <c r="E617" s="1">
        <f>Estação!E820</f>
        <v>0.103155</v>
      </c>
      <c r="F617" s="1">
        <f>Estação!F820</f>
        <v>1.4012819999999999</v>
      </c>
      <c r="G617" s="1">
        <f>Estação!G820</f>
        <v>0.81105400000000005</v>
      </c>
      <c r="H617" s="1">
        <f>Estação!H820</f>
        <v>2.2123360000000001</v>
      </c>
      <c r="I617" s="1">
        <f>Estação!I820</f>
        <v>4.0354409999999996</v>
      </c>
      <c r="J617" s="1">
        <f>Estação!J820</f>
        <v>27</v>
      </c>
      <c r="K617" s="1">
        <f>Estação!K820</f>
        <v>15</v>
      </c>
      <c r="L617" s="111"/>
      <c r="M617" s="111"/>
      <c r="N617" s="111"/>
      <c r="O617" s="111"/>
      <c r="P617" s="111"/>
      <c r="Q617" s="111"/>
      <c r="R617" s="111"/>
    </row>
    <row r="618" spans="1:18">
      <c r="A618" s="22">
        <v>44191.666701388887</v>
      </c>
      <c r="B618" s="111"/>
      <c r="C618" s="1">
        <v>36</v>
      </c>
      <c r="D618" s="1">
        <f>Estação!D821</f>
        <v>24.376064</v>
      </c>
      <c r="E618" s="1">
        <f>Estação!E821</f>
        <v>0.122992</v>
      </c>
      <c r="F618" s="1">
        <f>Estação!F821</f>
        <v>1.2610319999999999</v>
      </c>
      <c r="G618" s="1">
        <f>Estação!G821</f>
        <v>1.1315329999999999</v>
      </c>
      <c r="H618" s="1">
        <f>Estação!H821</f>
        <v>2.392566</v>
      </c>
      <c r="I618" s="1">
        <f>Estação!I821</f>
        <v>4.2297409999999998</v>
      </c>
      <c r="J618" s="1">
        <f>Estação!J821</f>
        <v>26</v>
      </c>
      <c r="K618" s="1">
        <f>Estação!K821</f>
        <v>5</v>
      </c>
      <c r="L618" s="111"/>
      <c r="M618" s="111"/>
      <c r="N618" s="111"/>
      <c r="O618" s="111"/>
      <c r="P618" s="111"/>
      <c r="Q618" s="111"/>
      <c r="R618" s="111"/>
    </row>
    <row r="619" spans="1:18">
      <c r="A619" s="22">
        <v>44191.708368055559</v>
      </c>
      <c r="B619" s="111"/>
      <c r="C619" s="1">
        <v>36</v>
      </c>
      <c r="D619" s="1">
        <f>Estação!D822</f>
        <v>24.334354000000001</v>
      </c>
      <c r="E619" s="1">
        <f>Estação!E822</f>
        <v>0.113367</v>
      </c>
      <c r="F619" s="1">
        <f>Estação!F822</f>
        <v>1.2938229999999999</v>
      </c>
      <c r="G619" s="1">
        <f>Estação!G822</f>
        <v>1.079137</v>
      </c>
      <c r="H619" s="1">
        <f>Estação!H822</f>
        <v>2.37296</v>
      </c>
      <c r="I619" s="1">
        <f>Estação!I822</f>
        <v>4.5862350000000003</v>
      </c>
      <c r="J619" s="1">
        <f>Estação!J822</f>
        <v>31</v>
      </c>
      <c r="K619" s="1">
        <f>Estação!K822</f>
        <v>10</v>
      </c>
      <c r="L619" s="111"/>
      <c r="M619" s="111"/>
      <c r="N619" s="111"/>
      <c r="O619" s="111"/>
      <c r="P619" s="111"/>
      <c r="Q619" s="111"/>
      <c r="R619" s="111"/>
    </row>
    <row r="620" spans="1:18">
      <c r="A620" s="22">
        <v>44191.750034722223</v>
      </c>
      <c r="B620" s="111"/>
      <c r="C620" s="1">
        <v>36</v>
      </c>
      <c r="D620" s="1">
        <f>Estação!D823</f>
        <v>22.209029999999998</v>
      </c>
      <c r="E620" s="1">
        <f>Estação!E823</f>
        <v>0.14115800000000001</v>
      </c>
      <c r="F620" s="1">
        <f>Estação!F823</f>
        <v>1.0701909999999999</v>
      </c>
      <c r="G620" s="1">
        <f>Estação!G823</f>
        <v>1.774438</v>
      </c>
      <c r="H620" s="1">
        <f>Estação!H823</f>
        <v>2.8446289999999999</v>
      </c>
      <c r="I620" s="1">
        <f>Estação!I823</f>
        <v>4.3673229999999998</v>
      </c>
      <c r="J620" s="1">
        <f>Estação!J823</f>
        <v>26</v>
      </c>
      <c r="K620" s="1">
        <f>Estação!K823</f>
        <v>12</v>
      </c>
      <c r="L620" s="111"/>
      <c r="M620" s="111"/>
      <c r="N620" s="111"/>
      <c r="O620" s="111"/>
      <c r="P620" s="111"/>
      <c r="Q620" s="111"/>
      <c r="R620" s="111"/>
    </row>
    <row r="621" spans="1:18">
      <c r="A621" s="22">
        <v>44191.791701388887</v>
      </c>
      <c r="B621" s="111"/>
      <c r="C621" s="1">
        <v>36</v>
      </c>
      <c r="D621" s="1">
        <f>Estação!D824</f>
        <v>24.702846999999998</v>
      </c>
      <c r="E621" s="1">
        <f>Estação!E824</f>
        <v>0.14079900000000001</v>
      </c>
      <c r="F621" s="1">
        <f>Estação!F824</f>
        <v>1.1582030000000001</v>
      </c>
      <c r="G621" s="1">
        <f>Estação!G824</f>
        <v>1.8905639999999999</v>
      </c>
      <c r="H621" s="1">
        <f>Estação!H824</f>
        <v>3.0487660000000001</v>
      </c>
      <c r="I621" s="1">
        <f>Estação!I824</f>
        <v>4.0241230000000003</v>
      </c>
      <c r="J621" s="1">
        <f>Estação!J824</f>
        <v>32</v>
      </c>
      <c r="K621" s="1">
        <f>Estação!K824</f>
        <v>10</v>
      </c>
      <c r="L621" s="111"/>
      <c r="M621" s="111"/>
      <c r="N621" s="111"/>
      <c r="O621" s="111"/>
      <c r="P621" s="111"/>
      <c r="Q621" s="111"/>
      <c r="R621" s="111"/>
    </row>
    <row r="622" spans="1:18">
      <c r="A622" s="22">
        <v>44191.833368055559</v>
      </c>
      <c r="B622" s="111"/>
      <c r="C622" s="1">
        <v>36</v>
      </c>
      <c r="D622" s="1">
        <f>Estação!D825</f>
        <v>25.56588</v>
      </c>
      <c r="E622" s="1">
        <f>Estação!E825</f>
        <v>0.127439</v>
      </c>
      <c r="F622" s="1">
        <f>Estação!F825</f>
        <v>1.2536020000000001</v>
      </c>
      <c r="G622" s="1">
        <f>Estação!G825</f>
        <v>1.797714</v>
      </c>
      <c r="H622" s="1">
        <f>Estação!H825</f>
        <v>3.0513150000000002</v>
      </c>
      <c r="I622" s="1">
        <f>Estação!I825</f>
        <v>3.833634</v>
      </c>
      <c r="J622" s="1">
        <f>Estação!J825</f>
        <v>29</v>
      </c>
      <c r="K622" s="1">
        <f>Estação!K825</f>
        <v>10</v>
      </c>
      <c r="L622" s="111"/>
      <c r="M622" s="111"/>
      <c r="N622" s="111"/>
      <c r="O622" s="111"/>
      <c r="P622" s="111"/>
      <c r="Q622" s="111"/>
      <c r="R622" s="111"/>
    </row>
    <row r="623" spans="1:18">
      <c r="A623" s="22">
        <v>44191.875034722223</v>
      </c>
      <c r="B623" s="111"/>
      <c r="C623" s="1">
        <v>36</v>
      </c>
      <c r="D623" s="1">
        <f>Estação!D826</f>
        <v>25.441872</v>
      </c>
      <c r="E623" s="1">
        <f>Estação!E826</f>
        <v>0.12800400000000001</v>
      </c>
      <c r="F623" s="1">
        <f>Estação!F826</f>
        <v>1.1358870000000001</v>
      </c>
      <c r="G623" s="1">
        <f>Estação!G826</f>
        <v>1.3702799999999999</v>
      </c>
      <c r="H623" s="1">
        <f>Estação!H826</f>
        <v>2.5061659999999999</v>
      </c>
      <c r="I623" s="1">
        <f>Estação!I826</f>
        <v>4.655939</v>
      </c>
      <c r="J623" s="1">
        <f>Estação!J826</f>
        <v>31</v>
      </c>
      <c r="K623" s="1">
        <f>Estação!K826</f>
        <v>10</v>
      </c>
      <c r="L623" s="111"/>
      <c r="M623" s="111"/>
      <c r="N623" s="111"/>
      <c r="O623" s="111"/>
      <c r="P623" s="111"/>
      <c r="Q623" s="111"/>
      <c r="R623" s="111"/>
    </row>
    <row r="624" spans="1:18">
      <c r="A624" s="22">
        <v>44191.916701388887</v>
      </c>
      <c r="B624" s="111"/>
      <c r="C624" s="1">
        <v>36</v>
      </c>
      <c r="D624" s="1">
        <f>Estação!D827</f>
        <v>22.982056</v>
      </c>
      <c r="E624" s="1">
        <f>Estação!E827</f>
        <v>0.117411</v>
      </c>
      <c r="F624" s="1">
        <f>Estação!F827</f>
        <v>1.1476329999999999</v>
      </c>
      <c r="G624" s="1">
        <f>Estação!G827</f>
        <v>1.1287799999999999</v>
      </c>
      <c r="H624" s="1">
        <f>Estação!H827</f>
        <v>2.2764129999999998</v>
      </c>
      <c r="I624" s="1">
        <f>Estação!I827</f>
        <v>4.7552779999999997</v>
      </c>
      <c r="J624" s="1">
        <f>Estação!J827</f>
        <v>32</v>
      </c>
      <c r="K624" s="1">
        <f>Estação!K827</f>
        <v>13</v>
      </c>
      <c r="L624" s="111"/>
      <c r="M624" s="111"/>
      <c r="N624" s="111"/>
      <c r="O624" s="111"/>
      <c r="P624" s="111"/>
      <c r="Q624" s="111"/>
      <c r="R624" s="111"/>
    </row>
    <row r="625" spans="1:18">
      <c r="A625" s="22">
        <v>44191.958368055559</v>
      </c>
      <c r="B625" s="111"/>
      <c r="C625" s="1">
        <v>36</v>
      </c>
      <c r="D625" s="1">
        <f>Estação!D828</f>
        <v>23.318428000000001</v>
      </c>
      <c r="E625" s="1">
        <f>Estação!E828</f>
        <v>0.112625</v>
      </c>
      <c r="F625" s="1">
        <f>Estação!F828</f>
        <v>1.0617650000000001</v>
      </c>
      <c r="G625" s="1">
        <f>Estação!G828</f>
        <v>0.73078500000000002</v>
      </c>
      <c r="H625" s="1">
        <f>Estação!H828</f>
        <v>1.7925500000000001</v>
      </c>
      <c r="I625" s="1">
        <f>Estação!I828</f>
        <v>4.5662839999999996</v>
      </c>
      <c r="J625" s="1">
        <f>Estação!J828</f>
        <v>27</v>
      </c>
      <c r="K625" s="1">
        <f>Estação!K828</f>
        <v>14</v>
      </c>
      <c r="L625" s="111"/>
      <c r="M625" s="111"/>
      <c r="N625" s="111"/>
      <c r="O625" s="111"/>
      <c r="P625" s="111"/>
      <c r="Q625" s="111"/>
      <c r="R625" s="111"/>
    </row>
    <row r="626" spans="1:18">
      <c r="A626" s="22">
        <v>44192.000034722223</v>
      </c>
      <c r="B626" s="111"/>
      <c r="C626" s="1">
        <v>36</v>
      </c>
      <c r="D626" s="1">
        <f>Estação!D837</f>
        <v>22.406502</v>
      </c>
      <c r="E626" s="1">
        <f>Estação!E837</f>
        <v>9.3148999999999996E-2</v>
      </c>
      <c r="F626" s="1">
        <f>Estação!F837</f>
        <v>1.0912409999999999</v>
      </c>
      <c r="G626" s="1">
        <f>Estação!G837</f>
        <v>0.80870799999999998</v>
      </c>
      <c r="H626" s="1">
        <f>Estação!H837</f>
        <v>1.8999490000000001</v>
      </c>
      <c r="I626" s="1">
        <f>Estação!I837</f>
        <v>4.4939730000000004</v>
      </c>
      <c r="J626" s="1">
        <f>Estação!J837</f>
        <v>31</v>
      </c>
      <c r="K626" s="1">
        <f>Estação!K837</f>
        <v>16</v>
      </c>
      <c r="L626" s="111"/>
      <c r="M626" s="111"/>
      <c r="N626" s="111"/>
      <c r="O626" s="111"/>
      <c r="P626" s="111"/>
      <c r="Q626" s="111"/>
      <c r="R626" s="111"/>
    </row>
    <row r="627" spans="1:18">
      <c r="A627" s="22">
        <v>44192.041701388887</v>
      </c>
      <c r="B627" s="111"/>
      <c r="C627" s="1">
        <v>36</v>
      </c>
      <c r="D627" s="1">
        <f>Estação!D838</f>
        <v>23.376778000000002</v>
      </c>
      <c r="E627" s="1">
        <f>Estação!E838</f>
        <v>9.5596E-2</v>
      </c>
      <c r="F627" s="1">
        <f>Estação!F838</f>
        <v>1.3327180000000001</v>
      </c>
      <c r="G627" s="1">
        <f>Estação!G838</f>
        <v>0.42043399999999997</v>
      </c>
      <c r="H627" s="1">
        <f>Estação!H838</f>
        <v>1.753152</v>
      </c>
      <c r="I627" s="1">
        <f>Estação!I838</f>
        <v>3.4112260000000001</v>
      </c>
      <c r="J627" s="1">
        <f>Estação!J838</f>
        <v>26</v>
      </c>
      <c r="K627" s="1">
        <f>Estação!K838</f>
        <v>7</v>
      </c>
      <c r="L627" s="111"/>
      <c r="M627" s="111"/>
      <c r="N627" s="111"/>
      <c r="O627" s="111"/>
      <c r="P627" s="111"/>
      <c r="Q627" s="111"/>
      <c r="R627" s="111"/>
    </row>
    <row r="628" spans="1:18">
      <c r="A628" s="22">
        <v>44192.083368055559</v>
      </c>
      <c r="B628" s="111"/>
      <c r="C628" s="1">
        <v>36</v>
      </c>
      <c r="D628" s="1">
        <f>Estação!D839</f>
        <v>22.930327999999999</v>
      </c>
      <c r="E628" s="1">
        <f>Estação!E839</f>
        <v>8.5122000000000003E-2</v>
      </c>
      <c r="F628" s="1">
        <f>Estação!F839</f>
        <v>1.0773820000000001</v>
      </c>
      <c r="G628" s="1">
        <f>Estação!G839</f>
        <v>0.29732399999999998</v>
      </c>
      <c r="H628" s="1">
        <f>Estação!H839</f>
        <v>1.374706</v>
      </c>
      <c r="I628" s="1">
        <f>Estação!I839</f>
        <v>2.7851970000000001</v>
      </c>
      <c r="J628" s="1">
        <f>Estação!J839</f>
        <v>27</v>
      </c>
      <c r="K628" s="1">
        <f>Estação!K839</f>
        <v>14</v>
      </c>
      <c r="L628" s="111"/>
      <c r="M628" s="111"/>
      <c r="N628" s="111"/>
      <c r="O628" s="111"/>
      <c r="P628" s="111"/>
      <c r="Q628" s="111"/>
      <c r="R628" s="111"/>
    </row>
    <row r="629" spans="1:18">
      <c r="A629" s="22">
        <v>44192.125034722223</v>
      </c>
      <c r="B629" s="111"/>
      <c r="C629" s="1">
        <v>36</v>
      </c>
      <c r="D629" s="1">
        <f>Estação!D840</f>
        <v>22.805510999999999</v>
      </c>
      <c r="E629" s="1">
        <f>Estação!E840</f>
        <v>9.2985999999999999E-2</v>
      </c>
      <c r="F629" s="1">
        <f>Estação!F840</f>
        <v>1.2722</v>
      </c>
      <c r="G629" s="1">
        <f>Estação!G840</f>
        <v>0.26284299999999999</v>
      </c>
      <c r="H629" s="1">
        <f>Estação!H840</f>
        <v>1.5350429999999999</v>
      </c>
      <c r="I629" s="1">
        <f>Estação!I840</f>
        <v>2.9962970000000002</v>
      </c>
      <c r="J629" s="1">
        <f>Estação!J840</f>
        <v>31</v>
      </c>
      <c r="K629" s="1">
        <f>Estação!K840</f>
        <v>10</v>
      </c>
      <c r="L629" s="111"/>
      <c r="M629" s="111"/>
      <c r="N629" s="111"/>
      <c r="O629" s="111"/>
      <c r="P629" s="111"/>
      <c r="Q629" s="111"/>
      <c r="R629" s="111"/>
    </row>
    <row r="630" spans="1:18">
      <c r="A630" s="22">
        <v>44192.166701388887</v>
      </c>
      <c r="B630" s="111"/>
      <c r="C630" s="1">
        <v>36</v>
      </c>
      <c r="D630" s="1">
        <f>Estação!D841</f>
        <v>22.848362000000002</v>
      </c>
      <c r="E630" s="1">
        <f>Estação!E841</f>
        <v>0.114636</v>
      </c>
      <c r="F630" s="1">
        <f>Estação!F841</f>
        <v>1.007706</v>
      </c>
      <c r="G630" s="1">
        <f>Estação!G841</f>
        <v>0.48719200000000001</v>
      </c>
      <c r="H630" s="1">
        <f>Estação!H841</f>
        <v>1.4948980000000001</v>
      </c>
      <c r="I630" s="1">
        <f>Estação!I841</f>
        <v>3.1726920000000001</v>
      </c>
      <c r="J630" s="1">
        <f>Estação!J841</f>
        <v>27</v>
      </c>
      <c r="K630" s="1">
        <f>Estação!K841</f>
        <v>10</v>
      </c>
      <c r="L630" s="111"/>
      <c r="M630" s="111"/>
      <c r="N630" s="111"/>
      <c r="O630" s="111"/>
      <c r="P630" s="111"/>
      <c r="Q630" s="111"/>
      <c r="R630" s="111"/>
    </row>
    <row r="631" spans="1:18">
      <c r="A631" s="22">
        <v>44192.208368055559</v>
      </c>
      <c r="B631" s="111"/>
      <c r="C631" s="1">
        <v>36</v>
      </c>
      <c r="D631" s="1">
        <f>Estação!D842</f>
        <v>22.553619000000001</v>
      </c>
      <c r="E631" s="1">
        <f>Estação!E842</f>
        <v>8.6166000000000006E-2</v>
      </c>
      <c r="F631" s="1">
        <f>Estação!F842</f>
        <v>1.104733</v>
      </c>
      <c r="G631" s="1">
        <f>Estação!G842</f>
        <v>0.55227999999999999</v>
      </c>
      <c r="H631" s="1">
        <f>Estação!H842</f>
        <v>1.6570130000000001</v>
      </c>
      <c r="I631" s="1">
        <f>Estação!I842</f>
        <v>3.0153150000000002</v>
      </c>
      <c r="J631" s="1">
        <f>Estação!J842</f>
        <v>33</v>
      </c>
      <c r="K631" s="1">
        <f>Estação!K842</f>
        <v>12</v>
      </c>
      <c r="L631" s="111"/>
      <c r="M631" s="111"/>
      <c r="N631" s="111"/>
      <c r="O631" s="111"/>
      <c r="P631" s="111"/>
      <c r="Q631" s="111"/>
      <c r="R631" s="111"/>
    </row>
    <row r="632" spans="1:18">
      <c r="A632" s="22">
        <v>44192.250034722223</v>
      </c>
      <c r="B632" s="111"/>
      <c r="C632" s="1">
        <v>36</v>
      </c>
      <c r="D632" s="1">
        <f>Estação!D843</f>
        <v>18.892531999999999</v>
      </c>
      <c r="E632" s="1">
        <f>Estação!E843</f>
        <v>0.133962</v>
      </c>
      <c r="F632" s="1">
        <f>Estação!F843</f>
        <v>1.0898110000000001</v>
      </c>
      <c r="G632" s="1">
        <f>Estação!G843</f>
        <v>1.561013</v>
      </c>
      <c r="H632" s="1">
        <f>Estação!H843</f>
        <v>2.6508240000000001</v>
      </c>
      <c r="I632" s="1">
        <f>Estação!I843</f>
        <v>3.1962489999999999</v>
      </c>
      <c r="J632" s="1">
        <f>Estação!J843</f>
        <v>31</v>
      </c>
      <c r="K632" s="1">
        <f>Estação!K843</f>
        <v>12</v>
      </c>
      <c r="L632" s="111"/>
      <c r="M632" s="111"/>
      <c r="N632" s="111"/>
      <c r="O632" s="111"/>
      <c r="P632" s="111"/>
      <c r="Q632" s="111"/>
      <c r="R632" s="111"/>
    </row>
    <row r="633" spans="1:18">
      <c r="A633" s="22">
        <v>44192.291701388887</v>
      </c>
      <c r="B633" s="111"/>
      <c r="C633" s="1">
        <v>36</v>
      </c>
      <c r="D633" s="1">
        <f>Estação!D844</f>
        <v>13.948195</v>
      </c>
      <c r="E633" s="1">
        <f>Estação!E844</f>
        <v>0.16772300000000001</v>
      </c>
      <c r="F633" s="1">
        <f>Estação!F844</f>
        <v>1.754437</v>
      </c>
      <c r="G633" s="1">
        <f>Estação!G844</f>
        <v>3.2614559999999999</v>
      </c>
      <c r="H633" s="1">
        <f>Estação!H844</f>
        <v>5.0158930000000002</v>
      </c>
      <c r="I633" s="1">
        <f>Estação!I844</f>
        <v>3.1970109999999998</v>
      </c>
      <c r="J633" s="1">
        <f>Estação!J844</f>
        <v>32</v>
      </c>
      <c r="K633" s="1">
        <f>Estação!K844</f>
        <v>14</v>
      </c>
      <c r="L633" s="111"/>
      <c r="M633" s="111"/>
      <c r="N633" s="111"/>
      <c r="O633" s="111"/>
      <c r="P633" s="111"/>
      <c r="Q633" s="111"/>
      <c r="R633" s="111"/>
    </row>
    <row r="634" spans="1:18">
      <c r="A634" s="22">
        <v>44192.333368055559</v>
      </c>
      <c r="B634" s="111"/>
      <c r="C634" s="1">
        <v>36</v>
      </c>
      <c r="D634" s="1">
        <f>Estação!D845</f>
        <v>15.308168</v>
      </c>
      <c r="E634" s="1">
        <f>Estação!E845</f>
        <v>0.13567899999999999</v>
      </c>
      <c r="F634" s="1">
        <f>Estação!F845</f>
        <v>2.2874469999999998</v>
      </c>
      <c r="G634" s="1">
        <f>Estação!G845</f>
        <v>2.2695799999999999</v>
      </c>
      <c r="H634" s="1">
        <f>Estação!H845</f>
        <v>4.5570269999999997</v>
      </c>
      <c r="I634" s="1">
        <f>Estação!I845</f>
        <v>3.2781030000000002</v>
      </c>
      <c r="J634" s="1">
        <f>Estação!J845</f>
        <v>28</v>
      </c>
      <c r="K634" s="1">
        <f>Estação!K845</f>
        <v>15</v>
      </c>
      <c r="L634" s="111"/>
      <c r="M634" s="111"/>
      <c r="N634" s="111"/>
      <c r="O634" s="111"/>
      <c r="P634" s="111"/>
      <c r="Q634" s="111"/>
      <c r="R634" s="111"/>
    </row>
    <row r="635" spans="1:18">
      <c r="A635" s="22">
        <v>44192.375034722223</v>
      </c>
      <c r="B635" s="111"/>
      <c r="C635" s="1">
        <v>36</v>
      </c>
      <c r="D635" s="1">
        <f>Estação!D846</f>
        <v>19.432645999999998</v>
      </c>
      <c r="E635" s="1">
        <f>Estação!E846</f>
        <v>0.135299</v>
      </c>
      <c r="F635" s="1">
        <f>Estação!F846</f>
        <v>1.3380879999999999</v>
      </c>
      <c r="G635" s="1">
        <f>Estação!G846</f>
        <v>1.228834</v>
      </c>
      <c r="H635" s="1">
        <f>Estação!H846</f>
        <v>2.5669209999999998</v>
      </c>
      <c r="I635" s="1">
        <f>Estação!I846</f>
        <v>2.9624480000000002</v>
      </c>
      <c r="J635" s="1">
        <f>Estação!J846</f>
        <v>29</v>
      </c>
      <c r="K635" s="1">
        <f>Estação!K846</f>
        <v>14</v>
      </c>
      <c r="L635" s="111"/>
      <c r="M635" s="111"/>
      <c r="N635" s="111"/>
      <c r="O635" s="111"/>
      <c r="P635" s="111"/>
      <c r="Q635" s="111"/>
      <c r="R635" s="111"/>
    </row>
    <row r="636" spans="1:18">
      <c r="A636" s="22">
        <v>44192.416701388887</v>
      </c>
      <c r="B636" s="111"/>
      <c r="C636" s="1">
        <v>36</v>
      </c>
      <c r="D636" s="1">
        <f>Estação!D847</f>
        <v>23.523140000000001</v>
      </c>
      <c r="E636" s="1">
        <f>Estação!E847</f>
        <v>0.10061</v>
      </c>
      <c r="F636" s="1">
        <f>Estação!F847</f>
        <v>1.4780720000000001</v>
      </c>
      <c r="G636" s="1">
        <f>Estação!G847</f>
        <v>0.70256600000000002</v>
      </c>
      <c r="H636" s="1">
        <f>Estação!H847</f>
        <v>2.1806380000000001</v>
      </c>
      <c r="I636" s="1">
        <f>Estação!I847</f>
        <v>3.2084589999999999</v>
      </c>
      <c r="J636" s="1">
        <f>Estação!J847</f>
        <v>26</v>
      </c>
      <c r="K636" s="1">
        <f>Estação!K847</f>
        <v>15</v>
      </c>
      <c r="L636" s="111"/>
      <c r="M636" s="111"/>
      <c r="N636" s="111"/>
      <c r="O636" s="111"/>
      <c r="P636" s="111"/>
      <c r="Q636" s="111"/>
      <c r="R636" s="111"/>
    </row>
    <row r="637" spans="1:18">
      <c r="A637" s="22">
        <v>44192.458368055559</v>
      </c>
      <c r="B637" s="111"/>
      <c r="C637" s="1">
        <v>36</v>
      </c>
      <c r="D637" s="1">
        <f>Estação!D848</f>
        <v>23.092468</v>
      </c>
      <c r="E637" s="1">
        <f>Estação!E848</f>
        <v>0.103917</v>
      </c>
      <c r="F637" s="1">
        <f>Estação!F848</f>
        <v>1.2234290000000001</v>
      </c>
      <c r="G637" s="1">
        <f>Estação!G848</f>
        <v>0.67899699999999996</v>
      </c>
      <c r="H637" s="1">
        <f>Estação!H848</f>
        <v>1.902426</v>
      </c>
      <c r="I637" s="1">
        <f>Estação!I848</f>
        <v>3.3965770000000002</v>
      </c>
      <c r="J637" s="1">
        <f>Estação!J848</f>
        <v>24</v>
      </c>
      <c r="K637" s="1">
        <f>Estação!K848</f>
        <v>15</v>
      </c>
      <c r="L637" s="111"/>
      <c r="M637" s="111"/>
      <c r="N637" s="111"/>
      <c r="O637" s="111"/>
      <c r="P637" s="111"/>
      <c r="Q637" s="111"/>
      <c r="R637" s="111"/>
    </row>
    <row r="638" spans="1:18">
      <c r="A638" s="22">
        <v>44192.500034722223</v>
      </c>
      <c r="B638" s="111"/>
      <c r="C638" s="1">
        <v>36</v>
      </c>
      <c r="D638" s="1">
        <f>Estação!D849</f>
        <v>23.147907</v>
      </c>
      <c r="E638" s="1">
        <f>Estação!E849</f>
        <v>0.11866599999999999</v>
      </c>
      <c r="F638" s="1">
        <f>Estação!F849</f>
        <v>1.2164919999999999</v>
      </c>
      <c r="G638" s="1">
        <f>Estação!G849</f>
        <v>0.84887199999999996</v>
      </c>
      <c r="H638" s="1">
        <f>Estação!H849</f>
        <v>2.0653640000000002</v>
      </c>
      <c r="I638" s="1">
        <f>Estação!I849</f>
        <v>3.8618540000000001</v>
      </c>
      <c r="J638" s="1">
        <f>Estação!J849</f>
        <v>36</v>
      </c>
      <c r="K638" s="1">
        <f>Estação!K849</f>
        <v>14</v>
      </c>
      <c r="L638" s="111"/>
      <c r="M638" s="111"/>
      <c r="N638" s="111"/>
      <c r="O638" s="111"/>
      <c r="P638" s="111"/>
      <c r="Q638" s="111"/>
      <c r="R638" s="111"/>
    </row>
    <row r="639" spans="1:18">
      <c r="A639" s="22">
        <v>44192.541701388887</v>
      </c>
      <c r="B639" s="111"/>
      <c r="C639" s="1">
        <v>36</v>
      </c>
      <c r="D639" s="1">
        <f>Estação!D850</f>
        <v>22.398841999999998</v>
      </c>
      <c r="E639" s="1">
        <f>Estação!E850</f>
        <v>0.114546</v>
      </c>
      <c r="F639" s="1">
        <f>Estação!F850</f>
        <v>1.4364319999999999</v>
      </c>
      <c r="G639" s="1">
        <f>Estação!G850</f>
        <v>0.55400199999999999</v>
      </c>
      <c r="H639" s="1">
        <f>Estação!H850</f>
        <v>1.990434</v>
      </c>
      <c r="I639" s="1">
        <f>Estação!I850</f>
        <v>3.564479</v>
      </c>
      <c r="J639" s="1">
        <f>Estação!J850</f>
        <v>32</v>
      </c>
      <c r="K639" s="1">
        <f>Estação!K850</f>
        <v>17</v>
      </c>
      <c r="L639" s="111"/>
      <c r="M639" s="111"/>
      <c r="N639" s="111"/>
      <c r="O639" s="111"/>
      <c r="P639" s="111"/>
      <c r="Q639" s="111"/>
      <c r="R639" s="111"/>
    </row>
    <row r="640" spans="1:18">
      <c r="A640" s="22">
        <v>44192.583368055559</v>
      </c>
      <c r="B640" s="111"/>
      <c r="C640" s="1">
        <v>36</v>
      </c>
      <c r="D640" s="1">
        <f>Estação!D851</f>
        <v>23.278347</v>
      </c>
      <c r="E640" s="1">
        <f>Estação!E851</f>
        <v>0.10936800000000001</v>
      </c>
      <c r="F640" s="1">
        <f>Estação!F851</f>
        <v>1.509225</v>
      </c>
      <c r="G640" s="1">
        <f>Estação!G851</f>
        <v>0.58164800000000005</v>
      </c>
      <c r="H640" s="1">
        <f>Estação!H851</f>
        <v>2.0908730000000002</v>
      </c>
      <c r="I640" s="1">
        <f>Estação!I851</f>
        <v>3.6989230000000002</v>
      </c>
      <c r="J640" s="1">
        <f>Estação!J851</f>
        <v>26</v>
      </c>
      <c r="K640" s="1">
        <f>Estação!K851</f>
        <v>13</v>
      </c>
      <c r="L640" s="111"/>
      <c r="M640" s="111"/>
      <c r="N640" s="111"/>
      <c r="O640" s="111"/>
      <c r="P640" s="111"/>
      <c r="Q640" s="111"/>
      <c r="R640" s="111"/>
    </row>
    <row r="641" spans="1:18">
      <c r="A641" s="22">
        <v>44192.625034722223</v>
      </c>
      <c r="B641" s="111"/>
      <c r="C641" s="1">
        <v>36</v>
      </c>
      <c r="D641" s="1">
        <f>Estação!D852</f>
        <v>23.326874</v>
      </c>
      <c r="E641" s="1">
        <f>Estação!E852</f>
        <v>0.10008</v>
      </c>
      <c r="F641" s="1">
        <f>Estação!F852</f>
        <v>1.1793180000000001</v>
      </c>
      <c r="G641" s="1">
        <f>Estação!G852</f>
        <v>0.76688500000000004</v>
      </c>
      <c r="H641" s="1">
        <f>Estação!H852</f>
        <v>1.9462029999999999</v>
      </c>
      <c r="I641" s="1">
        <f>Estação!I852</f>
        <v>3.5420539999999998</v>
      </c>
      <c r="J641" s="1">
        <f>Estação!J852</f>
        <v>27</v>
      </c>
      <c r="K641" s="1">
        <f>Estação!K852</f>
        <v>14</v>
      </c>
      <c r="L641" s="111"/>
      <c r="M641" s="111"/>
      <c r="N641" s="111"/>
      <c r="O641" s="111"/>
      <c r="P641" s="111"/>
      <c r="Q641" s="111"/>
      <c r="R641" s="111"/>
    </row>
    <row r="642" spans="1:18">
      <c r="A642" s="22">
        <v>44192.666701388887</v>
      </c>
      <c r="B642" s="111"/>
      <c r="C642" s="1">
        <v>36</v>
      </c>
      <c r="D642" s="1">
        <f>Estação!D853</f>
        <v>22.930160999999998</v>
      </c>
      <c r="E642" s="1">
        <f>Estação!E853</f>
        <v>0.22268499999999999</v>
      </c>
      <c r="F642" s="1">
        <f>Estação!F853</f>
        <v>1.824557</v>
      </c>
      <c r="G642" s="1">
        <f>Estação!G853</f>
        <v>1.90116</v>
      </c>
      <c r="H642" s="1">
        <f>Estação!H853</f>
        <v>3.7257169999999999</v>
      </c>
      <c r="I642" s="1">
        <f>Estação!I853</f>
        <v>3.809145</v>
      </c>
      <c r="J642" s="1">
        <f>Estação!J853</f>
        <v>36</v>
      </c>
      <c r="K642" s="1">
        <f>Estação!K853</f>
        <v>17</v>
      </c>
      <c r="L642" s="111"/>
      <c r="M642" s="111"/>
      <c r="N642" s="111"/>
      <c r="O642" s="111"/>
      <c r="P642" s="111"/>
      <c r="Q642" s="111"/>
      <c r="R642" s="111"/>
    </row>
    <row r="643" spans="1:18">
      <c r="A643" s="22">
        <v>44192.708368055559</v>
      </c>
      <c r="B643" s="111"/>
      <c r="C643" s="1">
        <v>36</v>
      </c>
      <c r="D643" s="1">
        <f>Estação!D854</f>
        <v>23.072289000000001</v>
      </c>
      <c r="E643" s="1">
        <f>Estação!E854</f>
        <v>0.11496000000000001</v>
      </c>
      <c r="F643" s="1">
        <f>Estação!F854</f>
        <v>0.998081</v>
      </c>
      <c r="G643" s="1">
        <f>Estação!G854</f>
        <v>1.1523589999999999</v>
      </c>
      <c r="H643" s="1">
        <f>Estação!H854</f>
        <v>2.1504400000000001</v>
      </c>
      <c r="I643" s="1">
        <f>Estação!I854</f>
        <v>3.6786590000000001</v>
      </c>
      <c r="J643" s="1">
        <f>Estação!J854</f>
        <v>37</v>
      </c>
      <c r="K643" s="1">
        <f>Estação!K854</f>
        <v>13</v>
      </c>
      <c r="L643" s="111"/>
      <c r="M643" s="111"/>
      <c r="N643" s="111"/>
      <c r="O643" s="111"/>
      <c r="P643" s="111"/>
      <c r="Q643" s="111"/>
      <c r="R643" s="111"/>
    </row>
    <row r="644" spans="1:18">
      <c r="A644" s="22">
        <v>44192.750034722223</v>
      </c>
      <c r="B644" s="111"/>
      <c r="C644" s="1">
        <v>36</v>
      </c>
      <c r="D644" s="1">
        <f>Estação!D855</f>
        <v>23.042290000000001</v>
      </c>
      <c r="E644" s="1">
        <f>Estação!E855</f>
        <v>0.119808</v>
      </c>
      <c r="F644" s="1">
        <f>Estação!F855</f>
        <v>1.2735000000000001</v>
      </c>
      <c r="G644" s="1">
        <f>Estação!G855</f>
        <v>1.523712</v>
      </c>
      <c r="H644" s="1">
        <f>Estação!H855</f>
        <v>2.797212</v>
      </c>
      <c r="I644" s="1">
        <f>Estação!I855</f>
        <v>3.4635340000000001</v>
      </c>
      <c r="J644" s="1">
        <f>Estação!J855</f>
        <v>37</v>
      </c>
      <c r="K644" s="1">
        <f>Estação!K855</f>
        <v>16</v>
      </c>
      <c r="L644" s="111"/>
      <c r="M644" s="111"/>
      <c r="N644" s="111"/>
      <c r="O644" s="111"/>
      <c r="P644" s="111"/>
      <c r="Q644" s="111"/>
      <c r="R644" s="111"/>
    </row>
    <row r="645" spans="1:18">
      <c r="A645" s="22">
        <v>44192.791701388887</v>
      </c>
      <c r="B645" s="111"/>
      <c r="C645" s="1">
        <v>36</v>
      </c>
      <c r="D645" s="1">
        <f>Estação!D856</f>
        <v>22.566074</v>
      </c>
      <c r="E645" s="1">
        <f>Estação!E856</f>
        <v>0.10364</v>
      </c>
      <c r="F645" s="1">
        <f>Estação!F856</f>
        <v>1.12479</v>
      </c>
      <c r="G645" s="1">
        <f>Estação!G856</f>
        <v>2.1329470000000001</v>
      </c>
      <c r="H645" s="1">
        <f>Estação!H856</f>
        <v>3.2577370000000001</v>
      </c>
      <c r="I645" s="1">
        <f>Estação!I856</f>
        <v>3.3097150000000002</v>
      </c>
      <c r="J645" s="1">
        <f>Estação!J856</f>
        <v>34</v>
      </c>
      <c r="K645" s="1">
        <f>Estação!K856</f>
        <v>13</v>
      </c>
      <c r="L645" s="111"/>
      <c r="M645" s="111"/>
      <c r="N645" s="111"/>
      <c r="O645" s="111"/>
      <c r="P645" s="111"/>
      <c r="Q645" s="111"/>
      <c r="R645" s="111"/>
    </row>
    <row r="646" spans="1:18">
      <c r="A646" s="22">
        <v>44192.833368055559</v>
      </c>
      <c r="B646" s="111"/>
      <c r="C646" s="1">
        <v>36</v>
      </c>
      <c r="D646" s="1">
        <f>Estação!D857</f>
        <v>24.752040999999998</v>
      </c>
      <c r="E646" s="1">
        <f>Estação!E857</f>
        <v>9.1781000000000001E-2</v>
      </c>
      <c r="F646" s="1">
        <f>Estação!F857</f>
        <v>1.1218429999999999</v>
      </c>
      <c r="G646" s="1">
        <f>Estação!G857</f>
        <v>1.5562130000000001</v>
      </c>
      <c r="H646" s="1">
        <f>Estação!H857</f>
        <v>2.6780550000000001</v>
      </c>
      <c r="I646" s="1">
        <f>Estação!I857</f>
        <v>3.1461929999999998</v>
      </c>
      <c r="J646" s="1">
        <f>Estação!J857</f>
        <v>35</v>
      </c>
      <c r="K646" s="1">
        <f>Estação!K857</f>
        <v>14</v>
      </c>
      <c r="L646" s="111"/>
      <c r="M646" s="111"/>
      <c r="N646" s="111"/>
      <c r="O646" s="111"/>
      <c r="P646" s="111"/>
      <c r="Q646" s="111"/>
      <c r="R646" s="111"/>
    </row>
    <row r="647" spans="1:18">
      <c r="A647" s="22">
        <v>44192.875034722223</v>
      </c>
      <c r="B647" s="111"/>
      <c r="C647" s="1">
        <v>36</v>
      </c>
      <c r="D647" s="1">
        <f>Estação!D858</f>
        <v>22.438139</v>
      </c>
      <c r="E647" s="1">
        <f>Estação!E858</f>
        <v>8.6650000000000005E-2</v>
      </c>
      <c r="F647" s="1">
        <f>Estação!F858</f>
        <v>1.437376</v>
      </c>
      <c r="G647" s="1">
        <f>Estação!G858</f>
        <v>1.4783139999999999</v>
      </c>
      <c r="H647" s="1">
        <f>Estação!H858</f>
        <v>2.9156900000000001</v>
      </c>
      <c r="I647" s="1">
        <f>Estação!I858</f>
        <v>3.8971770000000001</v>
      </c>
      <c r="J647" s="1">
        <f>Estação!J858</f>
        <v>35</v>
      </c>
      <c r="K647" s="1">
        <f>Estação!K858</f>
        <v>17</v>
      </c>
      <c r="L647" s="111"/>
      <c r="M647" s="111"/>
      <c r="N647" s="111"/>
      <c r="O647" s="111"/>
      <c r="P647" s="111"/>
      <c r="Q647" s="111"/>
      <c r="R647" s="111"/>
    </row>
    <row r="648" spans="1:18">
      <c r="A648" s="22">
        <v>44192.916701388887</v>
      </c>
      <c r="B648" s="111"/>
      <c r="C648" s="1">
        <v>36</v>
      </c>
      <c r="D648" s="1">
        <f>Estação!D859</f>
        <v>22.747662999999999</v>
      </c>
      <c r="E648" s="1">
        <f>Estação!E859</f>
        <v>8.7044999999999997E-2</v>
      </c>
      <c r="F648" s="1">
        <f>Estação!F859</f>
        <v>1.150663</v>
      </c>
      <c r="G648" s="1">
        <f>Estação!G859</f>
        <v>1.0782069999999999</v>
      </c>
      <c r="H648" s="1">
        <f>Estação!H859</f>
        <v>2.2288700000000001</v>
      </c>
      <c r="I648" s="1">
        <f>Estação!I859</f>
        <v>4.1022860000000003</v>
      </c>
      <c r="J648" s="1">
        <f>Estação!J859</f>
        <v>38</v>
      </c>
      <c r="K648" s="1">
        <f>Estação!K859</f>
        <v>17</v>
      </c>
      <c r="L648" s="111"/>
      <c r="M648" s="111"/>
      <c r="N648" s="111"/>
      <c r="O648" s="111"/>
      <c r="P648" s="111"/>
      <c r="Q648" s="111"/>
      <c r="R648" s="111"/>
    </row>
    <row r="649" spans="1:18">
      <c r="A649" s="22">
        <v>44192.958368055559</v>
      </c>
      <c r="B649" s="111"/>
      <c r="C649" s="1">
        <v>36</v>
      </c>
      <c r="D649" s="1">
        <f>Estação!D860</f>
        <v>22.197941</v>
      </c>
      <c r="E649" s="1">
        <f>Estação!E860</f>
        <v>9.1789999999999997E-2</v>
      </c>
      <c r="F649" s="1">
        <f>Estação!F860</f>
        <v>1.1211070000000001</v>
      </c>
      <c r="G649" s="1">
        <f>Estação!G860</f>
        <v>0.82410000000000005</v>
      </c>
      <c r="H649" s="1">
        <f>Estação!H860</f>
        <v>1.945206</v>
      </c>
      <c r="I649" s="1">
        <f>Estação!I860</f>
        <v>4.1595009999999997</v>
      </c>
      <c r="J649" s="1">
        <f>Estação!J860</f>
        <v>34</v>
      </c>
      <c r="K649" s="1">
        <f>Estação!K860</f>
        <v>14</v>
      </c>
      <c r="L649" s="111"/>
      <c r="M649" s="111"/>
      <c r="N649" s="111"/>
      <c r="O649" s="111"/>
      <c r="P649" s="111"/>
      <c r="Q649" s="111"/>
      <c r="R649" s="111"/>
    </row>
    <row r="650" spans="1:18">
      <c r="A650" s="22">
        <v>44193.000034722223</v>
      </c>
      <c r="B650" s="111"/>
      <c r="C650" s="1">
        <v>36</v>
      </c>
      <c r="D650" s="1">
        <f>Estação!D869</f>
        <v>23.933731000000002</v>
      </c>
      <c r="E650" s="1">
        <f>Estação!E869</f>
        <v>8.3445000000000005E-2</v>
      </c>
      <c r="F650" s="1">
        <f>Estação!F869</f>
        <v>1.0750500000000001</v>
      </c>
      <c r="G650" s="1">
        <f>Estação!G869</f>
        <v>0.55454599999999998</v>
      </c>
      <c r="H650" s="1">
        <f>Estação!H869</f>
        <v>1.629597</v>
      </c>
      <c r="I650" s="1">
        <f>Estação!I869</f>
        <v>4.8876989999999996</v>
      </c>
      <c r="J650" s="1">
        <f>Estação!J869</f>
        <v>35</v>
      </c>
      <c r="K650" s="1">
        <f>Estação!K869</f>
        <v>12</v>
      </c>
      <c r="L650" s="111"/>
      <c r="M650" s="111"/>
      <c r="N650" s="111"/>
      <c r="O650" s="111"/>
      <c r="P650" s="111"/>
      <c r="Q650" s="111"/>
      <c r="R650" s="111"/>
    </row>
    <row r="651" spans="1:18">
      <c r="A651" s="22">
        <v>44193.041701388887</v>
      </c>
      <c r="B651" s="111"/>
      <c r="C651" s="1">
        <v>36</v>
      </c>
      <c r="D651" s="1">
        <f>Estação!D870</f>
        <v>25.219570000000001</v>
      </c>
      <c r="E651" s="1">
        <f>Estação!E870</f>
        <v>0.116912</v>
      </c>
      <c r="F651" s="1">
        <f>Estação!F870</f>
        <v>1.224704</v>
      </c>
      <c r="G651" s="1">
        <f>Estação!G870</f>
        <v>0.29827799999999999</v>
      </c>
      <c r="H651" s="1">
        <f>Estação!H870</f>
        <v>1.5229820000000001</v>
      </c>
      <c r="I651" s="1">
        <f>Estação!I870</f>
        <v>3.2497150000000001</v>
      </c>
      <c r="J651" s="1">
        <f>Estação!J870</f>
        <v>32</v>
      </c>
      <c r="K651" s="1">
        <f>Estação!K870</f>
        <v>11</v>
      </c>
      <c r="L651" s="111"/>
      <c r="M651" s="111"/>
      <c r="N651" s="111"/>
      <c r="O651" s="111"/>
      <c r="P651" s="111"/>
      <c r="Q651" s="111"/>
      <c r="R651" s="111"/>
    </row>
    <row r="652" spans="1:18">
      <c r="A652" s="22">
        <v>44193.083368055559</v>
      </c>
      <c r="B652" s="111"/>
      <c r="C652" s="1">
        <v>36</v>
      </c>
      <c r="D652" s="1">
        <f>Estação!D871</f>
        <v>25.528987999999998</v>
      </c>
      <c r="E652" s="1">
        <f>Estação!E871</f>
        <v>7.9798999999999995E-2</v>
      </c>
      <c r="F652" s="1">
        <f>Estação!F871</f>
        <v>0.98053100000000004</v>
      </c>
      <c r="G652" s="1">
        <f>Estação!G871</f>
        <v>0.346972</v>
      </c>
      <c r="H652" s="1">
        <f>Estação!H871</f>
        <v>1.3275030000000001</v>
      </c>
      <c r="I652" s="1">
        <f>Estação!I871</f>
        <v>3.462078</v>
      </c>
      <c r="J652" s="1">
        <f>Estação!J871</f>
        <v>27</v>
      </c>
      <c r="K652" s="1">
        <f>Estação!K871</f>
        <v>8</v>
      </c>
      <c r="L652" s="111"/>
      <c r="M652" s="111"/>
      <c r="N652" s="111"/>
      <c r="O652" s="111"/>
      <c r="P652" s="111"/>
      <c r="Q652" s="111"/>
      <c r="R652" s="111"/>
    </row>
    <row r="653" spans="1:18">
      <c r="A653" s="22">
        <v>44193.125034722223</v>
      </c>
      <c r="B653" s="111"/>
      <c r="C653" s="1">
        <v>36</v>
      </c>
      <c r="D653" s="1">
        <f>Estação!D872</f>
        <v>26.029586999999999</v>
      </c>
      <c r="E653" s="1">
        <f>Estação!E872</f>
        <v>9.5338999999999993E-2</v>
      </c>
      <c r="F653" s="1">
        <f>Estação!F872</f>
        <v>1.0728960000000001</v>
      </c>
      <c r="G653" s="1">
        <f>Estação!G872</f>
        <v>6.7049999999999998E-2</v>
      </c>
      <c r="H653" s="1">
        <f>Estação!H872</f>
        <v>1.1399459999999999</v>
      </c>
      <c r="I653" s="1">
        <f>Estação!I872</f>
        <v>3.3368609999999999</v>
      </c>
      <c r="J653" s="1">
        <f>Estação!J872</f>
        <v>32</v>
      </c>
      <c r="K653" s="1">
        <f>Estação!K872</f>
        <v>10</v>
      </c>
      <c r="L653" s="111"/>
      <c r="M653" s="111"/>
      <c r="N653" s="111"/>
      <c r="O653" s="111"/>
      <c r="P653" s="111"/>
      <c r="Q653" s="111"/>
      <c r="R653" s="111"/>
    </row>
    <row r="654" spans="1:18">
      <c r="A654" s="22">
        <v>44193.166701388887</v>
      </c>
      <c r="B654" s="111"/>
      <c r="C654" s="1">
        <v>36</v>
      </c>
      <c r="D654" s="1">
        <f>Estação!D873</f>
        <v>25.233910000000002</v>
      </c>
      <c r="E654" s="1">
        <f>Estação!E873</f>
        <v>9.8270999999999997E-2</v>
      </c>
      <c r="F654" s="1">
        <f>Estação!F873</f>
        <v>0.89114000000000004</v>
      </c>
      <c r="G654" s="1">
        <f>Estação!G873</f>
        <v>0.28629300000000002</v>
      </c>
      <c r="H654" s="1">
        <f>Estação!H873</f>
        <v>1.177433</v>
      </c>
      <c r="I654" s="1">
        <f>Estação!I873</f>
        <v>2.727093</v>
      </c>
      <c r="J654" s="1">
        <f>Estação!J873</f>
        <v>27</v>
      </c>
      <c r="K654" s="1">
        <f>Estação!K873</f>
        <v>13</v>
      </c>
      <c r="L654" s="111"/>
      <c r="M654" s="111"/>
      <c r="N654" s="111"/>
      <c r="O654" s="111"/>
      <c r="P654" s="111"/>
      <c r="Q654" s="111"/>
      <c r="R654" s="111"/>
    </row>
    <row r="655" spans="1:18">
      <c r="A655" s="22">
        <v>44193.208368055559</v>
      </c>
      <c r="B655" s="111"/>
      <c r="C655" s="1">
        <v>36</v>
      </c>
      <c r="D655" s="1">
        <f>Estação!D874</f>
        <v>22.686789999999998</v>
      </c>
      <c r="E655" s="1">
        <f>Estação!E874</f>
        <v>0.121034</v>
      </c>
      <c r="F655" s="1">
        <f>Estação!F874</f>
        <v>1.026745</v>
      </c>
      <c r="G655" s="1">
        <f>Estação!G874</f>
        <v>0.95734600000000003</v>
      </c>
      <c r="H655" s="1">
        <f>Estação!H874</f>
        <v>1.984091</v>
      </c>
      <c r="I655" s="1">
        <f>Estação!I874</f>
        <v>3.769164</v>
      </c>
      <c r="J655" s="1">
        <f>Estação!J874</f>
        <v>29</v>
      </c>
      <c r="K655" s="1">
        <f>Estação!K874</f>
        <v>11</v>
      </c>
      <c r="L655" s="111"/>
      <c r="M655" s="111"/>
      <c r="N655" s="111"/>
      <c r="O655" s="111"/>
      <c r="P655" s="111"/>
      <c r="Q655" s="111"/>
      <c r="R655" s="111"/>
    </row>
    <row r="656" spans="1:18">
      <c r="A656" s="22">
        <v>44193.250034722223</v>
      </c>
      <c r="B656" s="111"/>
      <c r="C656" s="1">
        <v>36</v>
      </c>
      <c r="D656" s="1">
        <f>Estação!D875</f>
        <v>22.232351000000001</v>
      </c>
      <c r="E656" s="1">
        <f>Estação!E875</f>
        <v>0.13417499999999999</v>
      </c>
      <c r="F656" s="1">
        <f>Estação!F875</f>
        <v>1.3239719999999999</v>
      </c>
      <c r="G656" s="1">
        <f>Estação!G875</f>
        <v>2.7252209999999999</v>
      </c>
      <c r="H656" s="1">
        <f>Estação!H875</f>
        <v>4.0491919999999997</v>
      </c>
      <c r="I656" s="1">
        <f>Estação!I875</f>
        <v>2.6931539999999998</v>
      </c>
      <c r="J656" s="1">
        <f>Estação!J875</f>
        <v>32</v>
      </c>
      <c r="K656" s="1">
        <f>Estação!K875</f>
        <v>14</v>
      </c>
      <c r="L656" s="111"/>
      <c r="M656" s="111"/>
      <c r="N656" s="111"/>
      <c r="O656" s="111"/>
      <c r="P656" s="111"/>
      <c r="Q656" s="111"/>
      <c r="R656" s="111"/>
    </row>
    <row r="657" spans="1:18">
      <c r="A657" s="22">
        <v>44193.291701388887</v>
      </c>
      <c r="B657" s="111"/>
      <c r="C657" s="1">
        <v>36</v>
      </c>
      <c r="D657" s="1">
        <f>Estação!D876</f>
        <v>14.984131</v>
      </c>
      <c r="E657" s="1">
        <f>Estação!E876</f>
        <v>0.29179699999999997</v>
      </c>
      <c r="F657" s="1">
        <f>Estação!F876</f>
        <v>4.3899150000000002</v>
      </c>
      <c r="G657" s="1">
        <f>Estação!G876</f>
        <v>8.4238850000000003</v>
      </c>
      <c r="H657" s="1">
        <f>Estação!H876</f>
        <v>12.813801</v>
      </c>
      <c r="I657" s="1">
        <f>Estação!I876</f>
        <v>2.4858099999999999</v>
      </c>
      <c r="J657" s="1">
        <f>Estação!J876</f>
        <v>45</v>
      </c>
      <c r="K657" s="1">
        <f>Estação!K876</f>
        <v>18</v>
      </c>
      <c r="L657" s="111"/>
      <c r="M657" s="111"/>
      <c r="N657" s="111"/>
      <c r="O657" s="111"/>
      <c r="P657" s="111"/>
      <c r="Q657" s="111"/>
      <c r="R657" s="111"/>
    </row>
    <row r="658" spans="1:18">
      <c r="A658" s="22">
        <v>44193.333368055559</v>
      </c>
      <c r="B658" s="115"/>
      <c r="C658" s="1">
        <v>36</v>
      </c>
      <c r="D658" s="1">
        <f>Estação!D877</f>
        <v>23.116737000000001</v>
      </c>
      <c r="E658" s="1">
        <f>Estação!E877</f>
        <v>0.17618800000000001</v>
      </c>
      <c r="F658" s="1">
        <f>Estação!F877</f>
        <v>2.6146760000000002</v>
      </c>
      <c r="G658" s="1">
        <f>Estação!G877</f>
        <v>3.506227</v>
      </c>
      <c r="H658" s="1">
        <f>Estação!H877</f>
        <v>6.1209030000000002</v>
      </c>
      <c r="I658" s="1">
        <f>Estação!I877</f>
        <v>3.3247040000000001</v>
      </c>
      <c r="J658" s="1">
        <f>Estação!J877</f>
        <v>41</v>
      </c>
      <c r="K658" s="1">
        <f>Estação!K877</f>
        <v>15</v>
      </c>
      <c r="L658" s="115"/>
      <c r="M658" s="115"/>
      <c r="N658" s="115"/>
      <c r="O658" s="115"/>
      <c r="P658" s="115"/>
      <c r="Q658" s="115"/>
      <c r="R658" s="115"/>
    </row>
    <row r="659" spans="1:18">
      <c r="A659" s="22">
        <v>44193.375034722223</v>
      </c>
      <c r="B659" s="113"/>
      <c r="C659" s="1">
        <v>36</v>
      </c>
      <c r="D659" s="1">
        <f>Estação!D878</f>
        <v>26.694901000000002</v>
      </c>
      <c r="E659" s="1">
        <f>Estação!E878</f>
        <v>0.11594400000000001</v>
      </c>
      <c r="F659" s="1">
        <f>Estação!F878</f>
        <v>2.4170039999999999</v>
      </c>
      <c r="G659" s="1">
        <f>Estação!G878</f>
        <v>2.3569179999999998</v>
      </c>
      <c r="H659" s="1">
        <f>Estação!H878</f>
        <v>4.7739219999999998</v>
      </c>
      <c r="I659" s="1">
        <f>Estação!I878</f>
        <v>3.1031599999999999</v>
      </c>
      <c r="J659" s="1">
        <f>Estação!J878</f>
        <v>33</v>
      </c>
      <c r="K659" s="1">
        <f>Estação!K878</f>
        <v>14</v>
      </c>
      <c r="L659" s="113"/>
      <c r="M659" s="113"/>
      <c r="N659" s="113"/>
      <c r="O659" s="113"/>
      <c r="P659" s="113"/>
      <c r="Q659" s="113"/>
      <c r="R659" s="113"/>
    </row>
    <row r="660" spans="1:18">
      <c r="A660" s="22">
        <v>44193.416701388887</v>
      </c>
      <c r="B660" s="1">
        <f>Estação!C879</f>
        <v>27.2</v>
      </c>
      <c r="C660" s="1">
        <v>36</v>
      </c>
      <c r="D660" s="1">
        <f>Estação!D879</f>
        <v>27.03</v>
      </c>
      <c r="E660" s="1">
        <f>Estação!E879</f>
        <v>0.17</v>
      </c>
      <c r="F660" s="1">
        <f>Estação!F879</f>
        <v>1.87</v>
      </c>
      <c r="G660" s="1">
        <f>Estação!G879</f>
        <v>2.11</v>
      </c>
      <c r="H660" s="1">
        <f>Estação!H879</f>
        <v>3.98</v>
      </c>
      <c r="I660" s="1">
        <f>Estação!I879</f>
        <v>3.75</v>
      </c>
      <c r="J660" s="1">
        <f>Estação!J879</f>
        <v>36</v>
      </c>
      <c r="K660" s="1">
        <f>Estação!K879</f>
        <v>15</v>
      </c>
      <c r="L660" s="1">
        <f>Estação!L879</f>
        <v>29.7</v>
      </c>
      <c r="M660" s="1">
        <f>Estação!M879</f>
        <v>55.5</v>
      </c>
      <c r="N660" s="1">
        <f>Estação!N879</f>
        <v>1010.6</v>
      </c>
      <c r="O660" s="1">
        <f>Estação!O879</f>
        <v>853</v>
      </c>
      <c r="P660" s="1">
        <f>Estação!P879</f>
        <v>5.75</v>
      </c>
      <c r="Q660" s="1">
        <f>Estação!Q879</f>
        <v>76.12</v>
      </c>
      <c r="R660" s="1">
        <f>Estação!R879</f>
        <v>0</v>
      </c>
    </row>
    <row r="661" spans="1:18">
      <c r="A661" s="22">
        <v>44193.458368055559</v>
      </c>
      <c r="B661" s="1">
        <f>Estação!C880</f>
        <v>26.9</v>
      </c>
      <c r="C661" s="1">
        <v>36</v>
      </c>
      <c r="D661" s="1">
        <f>Estação!D880</f>
        <v>28.26</v>
      </c>
      <c r="E661" s="1">
        <f>Estação!E880</f>
        <v>0.18</v>
      </c>
      <c r="F661" s="1">
        <f>Estação!F880</f>
        <v>1.86</v>
      </c>
      <c r="G661" s="1">
        <f>Estação!G880</f>
        <v>2.0499999999999998</v>
      </c>
      <c r="H661" s="1">
        <f>Estação!H880</f>
        <v>3.91</v>
      </c>
      <c r="I661" s="1">
        <f>Estação!I880</f>
        <v>5.42</v>
      </c>
      <c r="J661" s="1">
        <f>Estação!J880</f>
        <v>36</v>
      </c>
      <c r="K661" s="1">
        <f>Estação!K880</f>
        <v>11</v>
      </c>
      <c r="L661" s="1">
        <f>Estação!L880</f>
        <v>30.1</v>
      </c>
      <c r="M661" s="1">
        <f>Estação!M880</f>
        <v>51.3</v>
      </c>
      <c r="N661" s="1">
        <f>Estação!N880</f>
        <v>1010</v>
      </c>
      <c r="O661" s="1">
        <f>Estação!O880</f>
        <v>791</v>
      </c>
      <c r="P661" s="1">
        <f>Estação!P880</f>
        <v>5.42</v>
      </c>
      <c r="Q661" s="1">
        <f>Estação!Q880</f>
        <v>73.31</v>
      </c>
      <c r="R661" s="1">
        <f>Estação!R880</f>
        <v>0</v>
      </c>
    </row>
    <row r="662" spans="1:18">
      <c r="A662" s="22">
        <v>44193.500034722223</v>
      </c>
      <c r="B662" s="1">
        <f>Estação!C881</f>
        <v>26.7</v>
      </c>
      <c r="C662" s="1">
        <v>36</v>
      </c>
      <c r="D662" s="1">
        <f>Estação!D881</f>
        <v>30.07</v>
      </c>
      <c r="E662" s="1">
        <f>Estação!E881</f>
        <v>0.18</v>
      </c>
      <c r="F662" s="1">
        <f>Estação!F881</f>
        <v>2.17</v>
      </c>
      <c r="G662" s="1">
        <f>Estação!G881</f>
        <v>2.38</v>
      </c>
      <c r="H662" s="1">
        <f>Estação!H881</f>
        <v>4.55</v>
      </c>
      <c r="I662" s="1">
        <f>Estação!I881</f>
        <v>5.34</v>
      </c>
      <c r="J662" s="1">
        <f>Estação!J881</f>
        <v>33</v>
      </c>
      <c r="K662" s="1">
        <f>Estação!K881</f>
        <v>17</v>
      </c>
      <c r="L662" s="1">
        <f>Estação!L881</f>
        <v>30.4</v>
      </c>
      <c r="M662" s="1">
        <f>Estação!M881</f>
        <v>47.5</v>
      </c>
      <c r="N662" s="1">
        <f>Estação!N881</f>
        <v>1009.4</v>
      </c>
      <c r="O662" s="1">
        <f>Estação!O881</f>
        <v>868</v>
      </c>
      <c r="P662" s="1">
        <f>Estação!P881</f>
        <v>5.48</v>
      </c>
      <c r="Q662" s="1">
        <f>Estação!Q881</f>
        <v>65.41</v>
      </c>
      <c r="R662" s="1">
        <f>Estação!R881</f>
        <v>0</v>
      </c>
    </row>
    <row r="663" spans="1:18">
      <c r="A663" s="22">
        <v>44193.541701388887</v>
      </c>
      <c r="B663" s="1">
        <f>Estação!C882</f>
        <v>26.1</v>
      </c>
      <c r="C663" s="1">
        <v>36</v>
      </c>
      <c r="D663" s="1">
        <f>Estação!D882</f>
        <v>30.79</v>
      </c>
      <c r="E663" s="1">
        <f>Estação!E882</f>
        <v>0.2</v>
      </c>
      <c r="F663" s="1">
        <f>Estação!F882</f>
        <v>2.08</v>
      </c>
      <c r="G663" s="1">
        <f>Estação!G882</f>
        <v>1.66</v>
      </c>
      <c r="H663" s="1">
        <f>Estação!H882</f>
        <v>3.74</v>
      </c>
      <c r="I663" s="1">
        <f>Estação!I882</f>
        <v>5.58</v>
      </c>
      <c r="J663" s="1">
        <f>Estação!J882</f>
        <v>27</v>
      </c>
      <c r="K663" s="1">
        <f>Estação!K882</f>
        <v>14</v>
      </c>
      <c r="L663" s="1">
        <f>Estação!L882</f>
        <v>30.6</v>
      </c>
      <c r="M663" s="1">
        <f>Estação!M882</f>
        <v>49.9</v>
      </c>
      <c r="N663" s="1">
        <f>Estação!N882</f>
        <v>1008.5</v>
      </c>
      <c r="O663" s="1">
        <f>Estação!O882</f>
        <v>719</v>
      </c>
      <c r="P663" s="1">
        <f>Estação!P882</f>
        <v>5.07</v>
      </c>
      <c r="Q663" s="1">
        <f>Estação!Q882</f>
        <v>59.53</v>
      </c>
      <c r="R663" s="1">
        <f>Estação!R882</f>
        <v>0</v>
      </c>
    </row>
    <row r="664" spans="1:18">
      <c r="A664" s="22">
        <v>44193.583368055559</v>
      </c>
      <c r="B664" s="1">
        <f>Estação!C883</f>
        <v>26.3</v>
      </c>
      <c r="C664" s="1">
        <v>36</v>
      </c>
      <c r="D664" s="1">
        <f>Estação!D883</f>
        <v>30.36</v>
      </c>
      <c r="E664" s="1">
        <f>Estação!E883</f>
        <v>0.2</v>
      </c>
      <c r="F664" s="1">
        <f>Estação!F883</f>
        <v>1.81</v>
      </c>
      <c r="G664" s="1">
        <f>Estação!G883</f>
        <v>1.72</v>
      </c>
      <c r="H664" s="1">
        <f>Estação!H883</f>
        <v>3.53</v>
      </c>
      <c r="I664" s="1">
        <f>Estação!I883</f>
        <v>3.41</v>
      </c>
      <c r="J664" s="1">
        <f>Estação!J883</f>
        <v>31</v>
      </c>
      <c r="K664" s="1">
        <f>Estação!K883</f>
        <v>14</v>
      </c>
      <c r="L664" s="1">
        <f>Estação!L883</f>
        <v>30.4</v>
      </c>
      <c r="M664" s="1">
        <f>Estação!M883</f>
        <v>53.9</v>
      </c>
      <c r="N664" s="1">
        <f>Estação!N883</f>
        <v>1007.8</v>
      </c>
      <c r="O664" s="1">
        <f>Estação!O883</f>
        <v>336</v>
      </c>
      <c r="P664" s="1">
        <f>Estação!P883</f>
        <v>5.33</v>
      </c>
      <c r="Q664" s="1">
        <f>Estação!Q883</f>
        <v>50.09</v>
      </c>
      <c r="R664" s="1">
        <f>Estação!R883</f>
        <v>0</v>
      </c>
    </row>
    <row r="665" spans="1:18">
      <c r="A665" s="22">
        <v>44193.625034722223</v>
      </c>
      <c r="B665" s="1">
        <f>Estação!C884</f>
        <v>26.2</v>
      </c>
      <c r="C665" s="1">
        <v>36</v>
      </c>
      <c r="D665" s="1">
        <f>Estação!D884</f>
        <v>28.6</v>
      </c>
      <c r="E665" s="1">
        <f>Estação!E884</f>
        <v>0.19</v>
      </c>
      <c r="F665" s="1">
        <f>Estação!F884</f>
        <v>1.84</v>
      </c>
      <c r="G665" s="1">
        <f>Estação!G884</f>
        <v>1.64</v>
      </c>
      <c r="H665" s="1">
        <f>Estação!H884</f>
        <v>3.48</v>
      </c>
      <c r="I665" s="1">
        <f>Estação!I884</f>
        <v>3.57</v>
      </c>
      <c r="J665" s="1">
        <f>Estação!J884</f>
        <v>31</v>
      </c>
      <c r="K665" s="1">
        <f>Estação!K884</f>
        <v>16</v>
      </c>
      <c r="L665" s="1">
        <f>Estação!L884</f>
        <v>30.4</v>
      </c>
      <c r="M665" s="1">
        <f>Estação!M884</f>
        <v>53</v>
      </c>
      <c r="N665" s="1">
        <f>Estação!N884</f>
        <v>1007.1</v>
      </c>
      <c r="O665" s="1">
        <f>Estação!O884</f>
        <v>249</v>
      </c>
      <c r="P665" s="1">
        <f>Estação!P884</f>
        <v>5.23</v>
      </c>
      <c r="Q665" s="1">
        <f>Estação!Q884</f>
        <v>52.77</v>
      </c>
      <c r="R665" s="1">
        <f>Estação!R884</f>
        <v>0</v>
      </c>
    </row>
    <row r="666" spans="1:18">
      <c r="A666" s="22">
        <v>44193.666701388887</v>
      </c>
      <c r="B666" s="1">
        <f>Estação!C885</f>
        <v>26.6</v>
      </c>
      <c r="C666" s="1">
        <v>36</v>
      </c>
      <c r="D666" s="1">
        <f>Estação!D885</f>
        <v>28.79</v>
      </c>
      <c r="E666" s="1">
        <f>Estação!E885</f>
        <v>0.19</v>
      </c>
      <c r="F666" s="1">
        <f>Estação!F885</f>
        <v>1.86</v>
      </c>
      <c r="G666" s="1">
        <f>Estação!G885</f>
        <v>2.0499999999999998</v>
      </c>
      <c r="H666" s="1">
        <f>Estação!H885</f>
        <v>3.91</v>
      </c>
      <c r="I666" s="1">
        <f>Estação!I885</f>
        <v>3.53</v>
      </c>
      <c r="J666" s="1">
        <f>Estação!J885</f>
        <v>30</v>
      </c>
      <c r="K666" s="1">
        <f>Estação!K885</f>
        <v>15</v>
      </c>
      <c r="L666" s="1">
        <f>Estação!L885</f>
        <v>30.4</v>
      </c>
      <c r="M666" s="1">
        <f>Estação!M885</f>
        <v>52.6</v>
      </c>
      <c r="N666" s="1">
        <f>Estação!N885</f>
        <v>1006.7</v>
      </c>
      <c r="O666" s="1">
        <f>Estação!O885</f>
        <v>424</v>
      </c>
      <c r="P666" s="1">
        <f>Estação!P885</f>
        <v>4.09</v>
      </c>
      <c r="Q666" s="1">
        <f>Estação!Q885</f>
        <v>42.98</v>
      </c>
      <c r="R666" s="1">
        <f>Estação!R885</f>
        <v>0</v>
      </c>
    </row>
    <row r="667" spans="1:18">
      <c r="A667" s="22">
        <v>44193.708368055559</v>
      </c>
      <c r="B667" s="1">
        <f>Estação!C886</f>
        <v>26.5</v>
      </c>
      <c r="C667" s="1">
        <v>36</v>
      </c>
      <c r="D667" s="1">
        <f>Estação!D886</f>
        <v>26.5</v>
      </c>
      <c r="E667" s="1">
        <f>Estação!E886</f>
        <v>0.22</v>
      </c>
      <c r="F667" s="1">
        <f>Estação!F886</f>
        <v>1.94</v>
      </c>
      <c r="G667" s="1">
        <f>Estação!G886</f>
        <v>2.4900000000000002</v>
      </c>
      <c r="H667" s="1">
        <f>Estação!H886</f>
        <v>4.43</v>
      </c>
      <c r="I667" s="1">
        <f>Estação!I886</f>
        <v>4</v>
      </c>
      <c r="J667" s="1">
        <f>Estação!J886</f>
        <v>31</v>
      </c>
      <c r="K667" s="1">
        <f>Estação!K886</f>
        <v>13</v>
      </c>
      <c r="L667" s="1">
        <f>Estação!L886</f>
        <v>29</v>
      </c>
      <c r="M667" s="1">
        <f>Estação!M886</f>
        <v>61.3</v>
      </c>
      <c r="N667" s="1">
        <f>Estação!N886</f>
        <v>1007</v>
      </c>
      <c r="O667" s="1">
        <f>Estação!O886</f>
        <v>130</v>
      </c>
      <c r="P667" s="1">
        <f>Estação!P886</f>
        <v>4.6399999999999997</v>
      </c>
      <c r="Q667" s="1">
        <f>Estação!Q886</f>
        <v>40.92</v>
      </c>
      <c r="R667" s="1">
        <f>Estação!R886</f>
        <v>0</v>
      </c>
    </row>
    <row r="668" spans="1:18">
      <c r="A668" s="22">
        <v>44193.750034722223</v>
      </c>
      <c r="B668" s="1">
        <f>Estação!C887</f>
        <v>26.3</v>
      </c>
      <c r="C668" s="1">
        <v>36</v>
      </c>
      <c r="D668" s="1">
        <f>Estação!D887</f>
        <v>23.03</v>
      </c>
      <c r="E668" s="1">
        <f>Estação!E887</f>
        <v>0.28999999999999998</v>
      </c>
      <c r="F668" s="1">
        <f>Estação!F887</f>
        <v>1.91</v>
      </c>
      <c r="G668" s="1">
        <f>Estação!G887</f>
        <v>2.82</v>
      </c>
      <c r="H668" s="1">
        <f>Estação!H887</f>
        <v>4.7300000000000004</v>
      </c>
      <c r="I668" s="1">
        <f>Estação!I887</f>
        <v>3.97</v>
      </c>
      <c r="J668" s="1">
        <f>Estação!J887</f>
        <v>34</v>
      </c>
      <c r="K668" s="1">
        <f>Estação!K887</f>
        <v>14</v>
      </c>
      <c r="L668" s="1">
        <f>Estação!L887</f>
        <v>27.9</v>
      </c>
      <c r="M668" s="1">
        <f>Estação!M887</f>
        <v>69</v>
      </c>
      <c r="N668" s="1">
        <f>Estação!N887</f>
        <v>1007.7</v>
      </c>
      <c r="O668" s="1">
        <f>Estação!O887</f>
        <v>17</v>
      </c>
      <c r="P668" s="1">
        <f>Estação!P887</f>
        <v>4.32</v>
      </c>
      <c r="Q668" s="1">
        <f>Estação!Q887</f>
        <v>47.67</v>
      </c>
      <c r="R668" s="1">
        <f>Estação!R887</f>
        <v>0</v>
      </c>
    </row>
    <row r="669" spans="1:18">
      <c r="A669" s="22">
        <v>44193.791701388887</v>
      </c>
      <c r="B669" s="1">
        <f>Estação!C888</f>
        <v>26.6</v>
      </c>
      <c r="C669" s="1">
        <v>36</v>
      </c>
      <c r="D669" s="1">
        <f>Estação!D888</f>
        <v>20.74</v>
      </c>
      <c r="E669" s="1">
        <f>Estação!E888</f>
        <v>0.25</v>
      </c>
      <c r="F669" s="1">
        <f>Estação!F888</f>
        <v>1.26</v>
      </c>
      <c r="G669" s="1">
        <f>Estação!G888</f>
        <v>3.5</v>
      </c>
      <c r="H669" s="1">
        <f>Estação!H888</f>
        <v>4.7699999999999996</v>
      </c>
      <c r="I669" s="1">
        <f>Estação!I888</f>
        <v>3.63</v>
      </c>
      <c r="J669" s="1">
        <f>Estação!J888</f>
        <v>43</v>
      </c>
      <c r="K669" s="1">
        <f>Estação!K888</f>
        <v>19</v>
      </c>
      <c r="L669" s="1">
        <f>Estação!L888</f>
        <v>27.7</v>
      </c>
      <c r="M669" s="1">
        <f>Estação!M888</f>
        <v>71.3</v>
      </c>
      <c r="N669" s="1">
        <f>Estação!N888</f>
        <v>1008.2</v>
      </c>
      <c r="O669" s="1">
        <f>Estação!O888</f>
        <v>3</v>
      </c>
      <c r="P669" s="1">
        <f>Estação!P888</f>
        <v>3.41</v>
      </c>
      <c r="Q669" s="1">
        <f>Estação!Q888</f>
        <v>52.3</v>
      </c>
      <c r="R669" s="1">
        <f>Estação!R888</f>
        <v>0</v>
      </c>
    </row>
    <row r="670" spans="1:18">
      <c r="A670" s="22">
        <v>44193.833368055559</v>
      </c>
      <c r="B670" s="1">
        <f>Estação!C889</f>
        <v>26.5</v>
      </c>
      <c r="C670" s="1">
        <v>36</v>
      </c>
      <c r="D670" s="1">
        <f>Estação!D889</f>
        <v>20.18</v>
      </c>
      <c r="E670" s="1">
        <f>Estação!E889</f>
        <v>0.27</v>
      </c>
      <c r="F670" s="1">
        <f>Estação!F889</f>
        <v>1.34</v>
      </c>
      <c r="G670" s="1">
        <f>Estação!G889</f>
        <v>4.33</v>
      </c>
      <c r="H670" s="1">
        <f>Estação!H889</f>
        <v>5.67</v>
      </c>
      <c r="I670" s="1">
        <f>Estação!I889</f>
        <v>3.37</v>
      </c>
      <c r="J670" s="1">
        <f>Estação!J889</f>
        <v>43</v>
      </c>
      <c r="K670" s="1">
        <f>Estação!K889</f>
        <v>22</v>
      </c>
      <c r="L670" s="1">
        <f>Estação!L889</f>
        <v>27.6</v>
      </c>
      <c r="M670" s="1">
        <f>Estação!M889</f>
        <v>71.900000000000006</v>
      </c>
      <c r="N670" s="1">
        <f>Estação!N889</f>
        <v>1009</v>
      </c>
      <c r="O670" s="1">
        <f>Estação!O889</f>
        <v>3</v>
      </c>
      <c r="P670" s="1">
        <f>Estação!P889</f>
        <v>3.37</v>
      </c>
      <c r="Q670" s="1">
        <f>Estação!Q889</f>
        <v>58.85</v>
      </c>
      <c r="R670" s="1">
        <f>Estação!R889</f>
        <v>0</v>
      </c>
    </row>
    <row r="671" spans="1:18">
      <c r="A671" s="22">
        <v>44193.875034722223</v>
      </c>
      <c r="B671" s="1">
        <f>Estação!C890</f>
        <v>26.7</v>
      </c>
      <c r="C671" s="1">
        <v>36</v>
      </c>
      <c r="D671" s="1">
        <f>Estação!D890</f>
        <v>22.5</v>
      </c>
      <c r="E671" s="1">
        <f>Estação!E890</f>
        <v>0.2</v>
      </c>
      <c r="F671" s="1">
        <f>Estação!F890</f>
        <v>1.1499999999999999</v>
      </c>
      <c r="G671" s="1">
        <f>Estação!G890</f>
        <v>2.0299999999999998</v>
      </c>
      <c r="H671" s="1">
        <f>Estação!H890</f>
        <v>3.18</v>
      </c>
      <c r="I671" s="1">
        <f>Estação!I890</f>
        <v>3.22</v>
      </c>
      <c r="J671" s="1">
        <f>Estação!J890</f>
        <v>32</v>
      </c>
      <c r="K671" s="1">
        <f>Estação!K890</f>
        <v>14</v>
      </c>
      <c r="L671" s="1">
        <f>Estação!L890</f>
        <v>27.5</v>
      </c>
      <c r="M671" s="1">
        <f>Estação!M890</f>
        <v>71.900000000000006</v>
      </c>
      <c r="N671" s="1">
        <f>Estação!N890</f>
        <v>1009.7</v>
      </c>
      <c r="O671" s="1">
        <f>Estação!O890</f>
        <v>2</v>
      </c>
      <c r="P671" s="1">
        <f>Estação!P890</f>
        <v>3.48</v>
      </c>
      <c r="Q671" s="1">
        <f>Estação!Q890</f>
        <v>58.71</v>
      </c>
      <c r="R671" s="1">
        <f>Estação!R890</f>
        <v>0</v>
      </c>
    </row>
    <row r="672" spans="1:18">
      <c r="A672" s="22">
        <v>44193.916701388887</v>
      </c>
      <c r="B672" s="1">
        <f>Estação!C891</f>
        <v>26.7</v>
      </c>
      <c r="C672" s="1">
        <v>36</v>
      </c>
      <c r="D672" s="1">
        <f>Estação!D891</f>
        <v>23.25</v>
      </c>
      <c r="E672" s="1">
        <f>Estação!E891</f>
        <v>0.19</v>
      </c>
      <c r="F672" s="1">
        <f>Estação!F891</f>
        <v>1.1499999999999999</v>
      </c>
      <c r="G672" s="1">
        <f>Estação!G891</f>
        <v>1.75</v>
      </c>
      <c r="H672" s="1">
        <f>Estação!H891</f>
        <v>2.9</v>
      </c>
      <c r="I672" s="1">
        <f>Estação!I891</f>
        <v>2.87</v>
      </c>
      <c r="J672" s="1">
        <f>Estação!J891</f>
        <v>30</v>
      </c>
      <c r="K672" s="1">
        <f>Estação!K891</f>
        <v>13</v>
      </c>
      <c r="L672" s="1">
        <f>Estação!L891</f>
        <v>27.3</v>
      </c>
      <c r="M672" s="1">
        <f>Estação!M891</f>
        <v>73.2</v>
      </c>
      <c r="N672" s="1">
        <f>Estação!N891</f>
        <v>1009.8</v>
      </c>
      <c r="O672" s="1">
        <f>Estação!O891</f>
        <v>3</v>
      </c>
      <c r="P672" s="1">
        <f>Estação!P891</f>
        <v>3.4</v>
      </c>
      <c r="Q672" s="1">
        <f>Estação!Q891</f>
        <v>55.86</v>
      </c>
      <c r="R672" s="1">
        <f>Estação!R891</f>
        <v>0</v>
      </c>
    </row>
    <row r="673" spans="1:18">
      <c r="A673" s="22">
        <v>44193.958368055559</v>
      </c>
      <c r="B673" s="1">
        <f>Estação!C892</f>
        <v>26.8</v>
      </c>
      <c r="C673" s="1">
        <v>36</v>
      </c>
      <c r="D673" s="1">
        <f>Estação!D892</f>
        <v>24.27</v>
      </c>
      <c r="E673" s="1">
        <f>Estação!E892</f>
        <v>0.18</v>
      </c>
      <c r="F673" s="1">
        <f>Estação!F892</f>
        <v>1.1000000000000001</v>
      </c>
      <c r="G673" s="1">
        <f>Estação!G892</f>
        <v>1.05</v>
      </c>
      <c r="H673" s="1">
        <f>Estação!H892</f>
        <v>2.15</v>
      </c>
      <c r="I673" s="1">
        <f>Estação!I892</f>
        <v>2.74</v>
      </c>
      <c r="J673" s="1">
        <f>Estação!J892</f>
        <v>36</v>
      </c>
      <c r="K673" s="1">
        <f>Estação!K892</f>
        <v>11</v>
      </c>
      <c r="L673" s="1">
        <f>Estação!L892</f>
        <v>27.3</v>
      </c>
      <c r="M673" s="1">
        <f>Estação!M892</f>
        <v>73.2</v>
      </c>
      <c r="N673" s="1">
        <f>Estação!N892</f>
        <v>1009.5</v>
      </c>
      <c r="O673" s="1">
        <f>Estação!O892</f>
        <v>3</v>
      </c>
      <c r="P673" s="1">
        <f>Estação!P892</f>
        <v>3.61</v>
      </c>
      <c r="Q673" s="1">
        <f>Estação!Q892</f>
        <v>61.16</v>
      </c>
      <c r="R673" s="1">
        <f>Estação!R892</f>
        <v>0</v>
      </c>
    </row>
    <row r="674" spans="1:18">
      <c r="A674" s="22">
        <v>44194.000034722223</v>
      </c>
      <c r="B674" s="1">
        <f>Estação!C901</f>
        <v>26.7</v>
      </c>
      <c r="C674" s="1">
        <v>36</v>
      </c>
      <c r="D674" s="1">
        <f>Estação!D901</f>
        <v>24.72</v>
      </c>
      <c r="E674" s="1">
        <f>Estação!E901</f>
        <v>0.17</v>
      </c>
      <c r="F674" s="1">
        <f>Estação!F901</f>
        <v>0.83</v>
      </c>
      <c r="G674" s="1">
        <f>Estação!G901</f>
        <v>0.74</v>
      </c>
      <c r="H674" s="1">
        <f>Estação!H901</f>
        <v>1.57</v>
      </c>
      <c r="I674" s="1">
        <f>Estação!I901</f>
        <v>2.82</v>
      </c>
      <c r="J674" s="1">
        <f>Estação!J901</f>
        <v>35</v>
      </c>
      <c r="K674" s="1">
        <f>Estação!K901</f>
        <v>14</v>
      </c>
      <c r="L674" s="1">
        <f>Estação!L901</f>
        <v>27.2</v>
      </c>
      <c r="M674" s="1">
        <f>Estação!M901</f>
        <v>72.599999999999994</v>
      </c>
      <c r="N674" s="1">
        <f>Estação!N901</f>
        <v>1008.7</v>
      </c>
      <c r="O674" s="1">
        <f>Estação!O901</f>
        <v>3</v>
      </c>
      <c r="P674" s="1">
        <f>Estação!P901</f>
        <v>3.8</v>
      </c>
      <c r="Q674" s="1">
        <f>Estação!Q901</f>
        <v>65.599999999999994</v>
      </c>
      <c r="R674" s="1">
        <f>Estação!R901</f>
        <v>0</v>
      </c>
    </row>
    <row r="675" spans="1:18">
      <c r="A675" s="22">
        <v>44194.041701388887</v>
      </c>
      <c r="B675" s="1">
        <f>Estação!C902</f>
        <v>26.8</v>
      </c>
      <c r="C675" s="1">
        <v>36</v>
      </c>
      <c r="D675" s="1">
        <f>Estação!D902</f>
        <v>24.73</v>
      </c>
      <c r="E675" s="1">
        <f>Estação!E902</f>
        <v>0.1</v>
      </c>
      <c r="F675" s="1">
        <f>Estação!F902</f>
        <v>1.17</v>
      </c>
      <c r="G675" s="1">
        <f>Estação!G902</f>
        <v>0.56999999999999995</v>
      </c>
      <c r="H675" s="1">
        <f>Estação!H902</f>
        <v>1.73</v>
      </c>
      <c r="I675" s="1">
        <f>Estação!I902</f>
        <v>3.69</v>
      </c>
      <c r="J675" s="1">
        <f>Estação!J902</f>
        <v>37</v>
      </c>
      <c r="K675" s="1">
        <f>Estação!K902</f>
        <v>12</v>
      </c>
      <c r="L675" s="1">
        <f>Estação!L902</f>
        <v>27.2</v>
      </c>
      <c r="M675" s="1">
        <f>Estação!M902</f>
        <v>72.3</v>
      </c>
      <c r="N675" s="1">
        <f>Estação!N902</f>
        <v>1008.1</v>
      </c>
      <c r="O675" s="1">
        <f>Estação!O902</f>
        <v>3</v>
      </c>
      <c r="P675" s="1">
        <f>Estação!P902</f>
        <v>3.76</v>
      </c>
      <c r="Q675" s="1">
        <f>Estação!Q902</f>
        <v>64.89</v>
      </c>
      <c r="R675" s="1">
        <f>Estação!R902</f>
        <v>0</v>
      </c>
    </row>
    <row r="676" spans="1:18">
      <c r="A676" s="22">
        <v>44194.083368055559</v>
      </c>
      <c r="B676" s="1">
        <f>Estação!C903</f>
        <v>26.7</v>
      </c>
      <c r="C676" s="1">
        <v>36</v>
      </c>
      <c r="D676" s="1">
        <f>Estação!D903</f>
        <v>25.87</v>
      </c>
      <c r="E676" s="1">
        <f>Estação!E903</f>
        <v>0.09</v>
      </c>
      <c r="F676" s="1">
        <f>Estação!F903</f>
        <v>1.06</v>
      </c>
      <c r="G676" s="1">
        <f>Estação!G903</f>
        <v>0.31</v>
      </c>
      <c r="H676" s="1">
        <f>Estação!H903</f>
        <v>1.37</v>
      </c>
      <c r="I676" s="1">
        <f>Estação!I903</f>
        <v>3.6</v>
      </c>
      <c r="J676" s="1">
        <f>Estação!J903</f>
        <v>37</v>
      </c>
      <c r="K676" s="1">
        <f>Estação!K903</f>
        <v>12</v>
      </c>
      <c r="L676" s="1">
        <f>Estação!L903</f>
        <v>27.1</v>
      </c>
      <c r="M676" s="1">
        <f>Estação!M903</f>
        <v>69.5</v>
      </c>
      <c r="N676" s="1">
        <f>Estação!N903</f>
        <v>1007.9</v>
      </c>
      <c r="O676" s="1">
        <f>Estação!O903</f>
        <v>3</v>
      </c>
      <c r="P676" s="1">
        <f>Estação!P903</f>
        <v>3.16</v>
      </c>
      <c r="Q676" s="1">
        <f>Estação!Q903</f>
        <v>68.02</v>
      </c>
      <c r="R676" s="1">
        <f>Estação!R903</f>
        <v>0</v>
      </c>
    </row>
    <row r="677" spans="1:18">
      <c r="A677" s="22">
        <v>44194.125034722223</v>
      </c>
      <c r="B677" s="1">
        <f>Estação!C904</f>
        <v>26.7</v>
      </c>
      <c r="C677" s="1">
        <v>36</v>
      </c>
      <c r="D677" s="1">
        <f>Estação!D904</f>
        <v>27</v>
      </c>
      <c r="E677" s="1">
        <f>Estação!E904</f>
        <v>0.08</v>
      </c>
      <c r="F677" s="1">
        <f>Estação!F904</f>
        <v>0.95</v>
      </c>
      <c r="G677" s="1">
        <f>Estação!G904</f>
        <v>0.35</v>
      </c>
      <c r="H677" s="1">
        <f>Estação!H904</f>
        <v>1.31</v>
      </c>
      <c r="I677" s="1">
        <f>Estação!I904</f>
        <v>3.87</v>
      </c>
      <c r="J677" s="1">
        <f>Estação!J904</f>
        <v>37</v>
      </c>
      <c r="K677" s="1">
        <f>Estação!K904</f>
        <v>13</v>
      </c>
      <c r="L677" s="1">
        <f>Estação!L904</f>
        <v>27.1</v>
      </c>
      <c r="M677" s="1">
        <f>Estação!M904</f>
        <v>67.400000000000006</v>
      </c>
      <c r="N677" s="1">
        <f>Estação!N904</f>
        <v>1007.6</v>
      </c>
      <c r="O677" s="1">
        <f>Estação!O904</f>
        <v>3</v>
      </c>
      <c r="P677" s="1">
        <f>Estação!P904</f>
        <v>3.46</v>
      </c>
      <c r="Q677" s="1">
        <f>Estação!Q904</f>
        <v>77.5</v>
      </c>
      <c r="R677" s="1">
        <f>Estação!R904</f>
        <v>0</v>
      </c>
    </row>
    <row r="678" spans="1:18">
      <c r="A678" s="22">
        <v>44194.166701388887</v>
      </c>
      <c r="B678" s="1">
        <f>Estação!C905</f>
        <v>26.7</v>
      </c>
      <c r="C678" s="1">
        <v>36</v>
      </c>
      <c r="D678" s="1">
        <f>Estação!D905</f>
        <v>26.6</v>
      </c>
      <c r="E678" s="1">
        <f>Estação!E905</f>
        <v>0.09</v>
      </c>
      <c r="F678" s="1">
        <f>Estação!F905</f>
        <v>1.1299999999999999</v>
      </c>
      <c r="G678" s="1">
        <f>Estação!G905</f>
        <v>0.47</v>
      </c>
      <c r="H678" s="1">
        <f>Estação!H905</f>
        <v>1.6</v>
      </c>
      <c r="I678" s="1">
        <f>Estação!I905</f>
        <v>3.82</v>
      </c>
      <c r="J678" s="1">
        <f>Estação!J905</f>
        <v>37</v>
      </c>
      <c r="K678" s="1">
        <f>Estação!K905</f>
        <v>9</v>
      </c>
      <c r="L678" s="1">
        <f>Estação!L905</f>
        <v>26.9</v>
      </c>
      <c r="M678" s="1">
        <f>Estação!M905</f>
        <v>68.599999999999994</v>
      </c>
      <c r="N678" s="1">
        <f>Estação!N905</f>
        <v>1007.5</v>
      </c>
      <c r="O678" s="1">
        <f>Estação!O905</f>
        <v>3</v>
      </c>
      <c r="P678" s="1">
        <f>Estação!P905</f>
        <v>3.78</v>
      </c>
      <c r="Q678" s="1">
        <f>Estação!Q905</f>
        <v>77.44</v>
      </c>
      <c r="R678" s="1">
        <f>Estação!R905</f>
        <v>0</v>
      </c>
    </row>
    <row r="679" spans="1:18">
      <c r="A679" s="22">
        <v>44194.208368055559</v>
      </c>
      <c r="B679" s="1">
        <f>Estação!C906</f>
        <v>26.8</v>
      </c>
      <c r="C679" s="1">
        <v>36</v>
      </c>
      <c r="D679" s="1">
        <f>Estação!D906</f>
        <v>26.47</v>
      </c>
      <c r="E679" s="1">
        <f>Estação!E906</f>
        <v>0.1</v>
      </c>
      <c r="F679" s="1">
        <f>Estação!F906</f>
        <v>1.04</v>
      </c>
      <c r="G679" s="1">
        <f>Estação!G906</f>
        <v>0.74</v>
      </c>
      <c r="H679" s="1">
        <f>Estação!H906</f>
        <v>1.78</v>
      </c>
      <c r="I679" s="1">
        <f>Estação!I906</f>
        <v>3.95</v>
      </c>
      <c r="J679" s="1">
        <f>Estação!J906</f>
        <v>32</v>
      </c>
      <c r="K679" s="1">
        <f>Estação!K906</f>
        <v>14</v>
      </c>
      <c r="L679" s="1">
        <f>Estação!L906</f>
        <v>26.8</v>
      </c>
      <c r="M679" s="1">
        <f>Estação!M906</f>
        <v>69.2</v>
      </c>
      <c r="N679" s="1">
        <f>Estação!N906</f>
        <v>1007.6</v>
      </c>
      <c r="O679" s="1">
        <f>Estação!O906</f>
        <v>3</v>
      </c>
      <c r="P679" s="1">
        <f>Estação!P906</f>
        <v>3.46</v>
      </c>
      <c r="Q679" s="1">
        <f>Estação!Q906</f>
        <v>80.849999999999994</v>
      </c>
      <c r="R679" s="1">
        <f>Estação!R906</f>
        <v>0</v>
      </c>
    </row>
    <row r="680" spans="1:18">
      <c r="A680" s="22">
        <v>44194.250034722223</v>
      </c>
      <c r="B680" s="1">
        <f>Estação!C907</f>
        <v>26.8</v>
      </c>
      <c r="C680" s="1">
        <v>36</v>
      </c>
      <c r="D680" s="1">
        <f>Estação!D907</f>
        <v>24.69</v>
      </c>
      <c r="E680" s="1">
        <f>Estação!E907</f>
        <v>0.11</v>
      </c>
      <c r="F680" s="1">
        <f>Estação!F907</f>
        <v>1.1399999999999999</v>
      </c>
      <c r="G680" s="1">
        <f>Estação!G907</f>
        <v>2.2799999999999998</v>
      </c>
      <c r="H680" s="1">
        <f>Estação!H907</f>
        <v>3.42</v>
      </c>
      <c r="I680" s="1">
        <f>Estação!I907</f>
        <v>3.85</v>
      </c>
      <c r="J680" s="1">
        <f>Estação!J907</f>
        <v>36</v>
      </c>
      <c r="K680" s="1">
        <f>Estação!K907</f>
        <v>17</v>
      </c>
      <c r="L680" s="1">
        <f>Estação!L907</f>
        <v>26.4</v>
      </c>
      <c r="M680" s="1">
        <f>Estação!M907</f>
        <v>69.2</v>
      </c>
      <c r="N680" s="1">
        <f>Estação!N907</f>
        <v>1008</v>
      </c>
      <c r="O680" s="1">
        <f>Estação!O907</f>
        <v>14</v>
      </c>
      <c r="P680" s="1">
        <f>Estação!P907</f>
        <v>3.01</v>
      </c>
      <c r="Q680" s="1">
        <f>Estação!Q907</f>
        <v>98.64</v>
      </c>
      <c r="R680" s="1">
        <f>Estação!R907</f>
        <v>0</v>
      </c>
    </row>
    <row r="681" spans="1:18">
      <c r="A681" s="22">
        <v>44194.291701388887</v>
      </c>
      <c r="B681" s="1">
        <f>Estação!C908</f>
        <v>26.7</v>
      </c>
      <c r="C681" s="1">
        <v>36</v>
      </c>
      <c r="D681" s="1">
        <f>Estação!D908</f>
        <v>15.31</v>
      </c>
      <c r="E681" s="1">
        <f>Estação!E908</f>
        <v>0.25</v>
      </c>
      <c r="F681" s="1">
        <f>Estação!F908</f>
        <v>3.47</v>
      </c>
      <c r="G681" s="1">
        <f>Estação!G908</f>
        <v>11.09</v>
      </c>
      <c r="H681" s="1">
        <f>Estação!H908</f>
        <v>14.56</v>
      </c>
      <c r="I681" s="1">
        <f>Estação!I908</f>
        <v>3.82</v>
      </c>
      <c r="J681" s="1">
        <f>Estação!J908</f>
        <v>54</v>
      </c>
      <c r="K681" s="1">
        <f>Estação!K908</f>
        <v>21</v>
      </c>
      <c r="L681" s="1">
        <f>Estação!L908</f>
        <v>26.3</v>
      </c>
      <c r="M681" s="1">
        <f>Estação!M908</f>
        <v>69.5</v>
      </c>
      <c r="N681" s="1">
        <f>Estação!N908</f>
        <v>1008.6</v>
      </c>
      <c r="O681" s="1">
        <f>Estação!O908</f>
        <v>89</v>
      </c>
      <c r="P681" s="1">
        <f>Estação!P908</f>
        <v>2.65</v>
      </c>
      <c r="Q681" s="1">
        <f>Estação!Q908</f>
        <v>125.91</v>
      </c>
      <c r="R681" s="1">
        <f>Estação!R908</f>
        <v>0</v>
      </c>
    </row>
    <row r="682" spans="1:18">
      <c r="A682" s="22">
        <v>44194.333368055559</v>
      </c>
      <c r="B682" s="1">
        <f>Estação!C909</f>
        <v>26.6</v>
      </c>
      <c r="C682" s="1">
        <v>36</v>
      </c>
      <c r="D682" s="1">
        <f>Estação!D909</f>
        <v>23.01</v>
      </c>
      <c r="E682" s="1">
        <f>Estação!E909</f>
        <v>0.21</v>
      </c>
      <c r="F682" s="1">
        <f>Estação!F909</f>
        <v>3.7</v>
      </c>
      <c r="G682" s="1">
        <f>Estação!G909</f>
        <v>6.69</v>
      </c>
      <c r="H682" s="1">
        <f>Estação!H909</f>
        <v>10.39</v>
      </c>
      <c r="I682" s="1">
        <f>Estação!I909</f>
        <v>3.75</v>
      </c>
      <c r="J682" s="1">
        <f>Estação!J909</f>
        <v>50</v>
      </c>
      <c r="K682" s="1">
        <f>Estação!K909</f>
        <v>21</v>
      </c>
      <c r="L682" s="1">
        <f>Estação!L909</f>
        <v>27.2</v>
      </c>
      <c r="M682" s="1">
        <f>Estação!M909</f>
        <v>63.7</v>
      </c>
      <c r="N682" s="1">
        <f>Estação!N909</f>
        <v>1009.2</v>
      </c>
      <c r="O682" s="1">
        <f>Estação!O909</f>
        <v>299</v>
      </c>
      <c r="P682" s="1">
        <f>Estação!P909</f>
        <v>3.69</v>
      </c>
      <c r="Q682" s="1">
        <f>Estação!Q909</f>
        <v>114.17</v>
      </c>
      <c r="R682" s="1">
        <f>Estação!R909</f>
        <v>0</v>
      </c>
    </row>
    <row r="683" spans="1:18">
      <c r="A683" s="22">
        <v>44194.375034722223</v>
      </c>
      <c r="B683" s="1">
        <f>Estação!C910</f>
        <v>26.4</v>
      </c>
      <c r="C683" s="1">
        <v>36</v>
      </c>
      <c r="D683" s="1">
        <f>Estação!D910</f>
        <v>28.36</v>
      </c>
      <c r="E683" s="1">
        <f>Estação!E910</f>
        <v>0.17</v>
      </c>
      <c r="F683" s="1">
        <f>Estação!F910</f>
        <v>2.29</v>
      </c>
      <c r="G683" s="1">
        <f>Estação!G910</f>
        <v>3.63</v>
      </c>
      <c r="H683" s="1">
        <f>Estação!H910</f>
        <v>5.92</v>
      </c>
      <c r="I683" s="1">
        <f>Estação!I910</f>
        <v>3.81</v>
      </c>
      <c r="J683" s="1">
        <f>Estação!J910</f>
        <v>39</v>
      </c>
      <c r="K683" s="1">
        <f>Estação!K910</f>
        <v>20</v>
      </c>
      <c r="L683" s="1">
        <f>Estação!L910</f>
        <v>28.4</v>
      </c>
      <c r="M683" s="1">
        <f>Estação!M910</f>
        <v>59.6</v>
      </c>
      <c r="N683" s="1">
        <f>Estação!N910</f>
        <v>1009.4</v>
      </c>
      <c r="O683" s="1">
        <f>Estação!O910</f>
        <v>440</v>
      </c>
      <c r="P683" s="1">
        <f>Estação!P910</f>
        <v>4.4000000000000004</v>
      </c>
      <c r="Q683" s="1">
        <f>Estação!Q910</f>
        <v>103.81</v>
      </c>
      <c r="R683" s="1">
        <f>Estação!R910</f>
        <v>0</v>
      </c>
    </row>
    <row r="684" spans="1:18">
      <c r="A684" s="22">
        <v>44194.416701388887</v>
      </c>
      <c r="B684" s="1">
        <f>Estação!C911</f>
        <v>26.5</v>
      </c>
      <c r="C684" s="1">
        <v>36</v>
      </c>
      <c r="D684" s="1">
        <f>Estação!D911</f>
        <v>29.43</v>
      </c>
      <c r="E684" s="1">
        <f>Estação!E911</f>
        <v>0.14000000000000001</v>
      </c>
      <c r="F684" s="1">
        <f>Estação!F911</f>
        <v>2.12</v>
      </c>
      <c r="G684" s="1">
        <f>Estação!G911</f>
        <v>2.63</v>
      </c>
      <c r="H684" s="1">
        <f>Estação!H911</f>
        <v>4.75</v>
      </c>
      <c r="I684" s="1">
        <f>Estação!I911</f>
        <v>3.82</v>
      </c>
      <c r="J684" s="1">
        <f>Estação!J911</f>
        <v>37</v>
      </c>
      <c r="K684" s="1">
        <f>Estação!K911</f>
        <v>11</v>
      </c>
      <c r="L684" s="1">
        <f>Estação!L911</f>
        <v>29.4</v>
      </c>
      <c r="M684" s="1">
        <f>Estação!M911</f>
        <v>56</v>
      </c>
      <c r="N684" s="1">
        <f>Estação!N911</f>
        <v>1009.6</v>
      </c>
      <c r="O684" s="1">
        <f>Estação!O911</f>
        <v>740</v>
      </c>
      <c r="P684" s="1">
        <f>Estação!P911</f>
        <v>4.92</v>
      </c>
      <c r="Q684" s="1">
        <f>Estação!Q911</f>
        <v>75.599999999999994</v>
      </c>
      <c r="R684" s="1">
        <f>Estação!R911</f>
        <v>0</v>
      </c>
    </row>
    <row r="685" spans="1:18">
      <c r="A685" s="22">
        <v>44194.458368055559</v>
      </c>
      <c r="B685" s="1">
        <f>Estação!C912</f>
        <v>26.6</v>
      </c>
      <c r="C685" s="1">
        <v>36</v>
      </c>
      <c r="D685" s="1">
        <f>Estação!D912</f>
        <v>29.33</v>
      </c>
      <c r="E685" s="1">
        <f>Estação!E912</f>
        <v>0.13</v>
      </c>
      <c r="F685" s="1">
        <f>Estação!F912</f>
        <v>2.06</v>
      </c>
      <c r="G685" s="1">
        <f>Estação!G912</f>
        <v>1.97</v>
      </c>
      <c r="H685" s="1">
        <f>Estação!H912</f>
        <v>4.03</v>
      </c>
      <c r="I685" s="1">
        <f>Estação!I912</f>
        <v>3.84</v>
      </c>
      <c r="J685" s="1">
        <f>Estação!J912</f>
        <v>38</v>
      </c>
      <c r="K685" s="1">
        <f>Estação!K912</f>
        <v>14</v>
      </c>
      <c r="L685" s="1">
        <f>Estação!L912</f>
        <v>29.8</v>
      </c>
      <c r="M685" s="1">
        <f>Estação!M912</f>
        <v>54.9</v>
      </c>
      <c r="N685" s="1">
        <f>Estação!N912</f>
        <v>1009.2</v>
      </c>
      <c r="O685" s="1">
        <f>Estação!O912</f>
        <v>1012</v>
      </c>
      <c r="P685" s="1">
        <f>Estação!P912</f>
        <v>5.59</v>
      </c>
      <c r="Q685" s="1">
        <f>Estação!Q912</f>
        <v>71.88</v>
      </c>
      <c r="R685" s="1">
        <f>Estação!R912</f>
        <v>0</v>
      </c>
    </row>
    <row r="686" spans="1:18">
      <c r="A686" s="22">
        <v>44194.500034722223</v>
      </c>
      <c r="B686" s="1">
        <f>Estação!C913</f>
        <v>26.5</v>
      </c>
      <c r="C686" s="1">
        <v>36</v>
      </c>
      <c r="D686" s="1">
        <f>Estação!D913</f>
        <v>28.3</v>
      </c>
      <c r="E686" s="1">
        <f>Estação!E913</f>
        <v>0.13</v>
      </c>
      <c r="F686" s="1">
        <f>Estação!F913</f>
        <v>1.94</v>
      </c>
      <c r="G686" s="1">
        <f>Estação!G913</f>
        <v>1.73</v>
      </c>
      <c r="H686" s="1">
        <f>Estação!H913</f>
        <v>3.66</v>
      </c>
      <c r="I686" s="1">
        <f>Estação!I913</f>
        <v>3.93</v>
      </c>
      <c r="J686" s="1">
        <f>Estação!J913</f>
        <v>36</v>
      </c>
      <c r="K686" s="1">
        <f>Estação!K913</f>
        <v>13</v>
      </c>
      <c r="L686" s="1">
        <f>Estação!L913</f>
        <v>30</v>
      </c>
      <c r="M686" s="1">
        <f>Estação!M913</f>
        <v>54.4</v>
      </c>
      <c r="N686" s="1">
        <f>Estação!N913</f>
        <v>1008.7</v>
      </c>
      <c r="O686" s="1">
        <f>Estação!O913</f>
        <v>1031</v>
      </c>
      <c r="P686" s="1">
        <f>Estação!P913</f>
        <v>5.38</v>
      </c>
      <c r="Q686" s="1">
        <f>Estação!Q913</f>
        <v>73.69</v>
      </c>
      <c r="R686" s="1">
        <f>Estação!R913</f>
        <v>0</v>
      </c>
    </row>
    <row r="687" spans="1:18">
      <c r="A687" s="22">
        <v>44194.541701388887</v>
      </c>
      <c r="B687" s="1">
        <f>Estação!C914</f>
        <v>26.3</v>
      </c>
      <c r="C687" s="1">
        <v>36</v>
      </c>
      <c r="D687" s="1">
        <f>Estação!D914</f>
        <v>28.05</v>
      </c>
      <c r="E687" s="1">
        <f>Estação!E914</f>
        <v>0.13</v>
      </c>
      <c r="F687" s="1">
        <f>Estação!F914</f>
        <v>1.96</v>
      </c>
      <c r="G687" s="1">
        <f>Estação!G914</f>
        <v>1.58</v>
      </c>
      <c r="H687" s="1">
        <f>Estação!H914</f>
        <v>3.54</v>
      </c>
      <c r="I687" s="1">
        <f>Estação!I914</f>
        <v>4.04</v>
      </c>
      <c r="J687" s="1">
        <f>Estação!J914</f>
        <v>30</v>
      </c>
      <c r="K687" s="1">
        <f>Estação!K914</f>
        <v>11</v>
      </c>
      <c r="L687" s="1">
        <f>Estação!L914</f>
        <v>30.2</v>
      </c>
      <c r="M687" s="1">
        <f>Estação!M914</f>
        <v>53.1</v>
      </c>
      <c r="N687" s="1">
        <f>Estação!N914</f>
        <v>1007.9</v>
      </c>
      <c r="O687" s="1">
        <f>Estação!O914</f>
        <v>726</v>
      </c>
      <c r="P687" s="1">
        <f>Estação!P914</f>
        <v>5.37</v>
      </c>
      <c r="Q687" s="1">
        <f>Estação!Q914</f>
        <v>69.97</v>
      </c>
      <c r="R687" s="1">
        <f>Estação!R914</f>
        <v>0</v>
      </c>
    </row>
    <row r="688" spans="1:18">
      <c r="A688" s="22">
        <v>44194.583368055559</v>
      </c>
      <c r="B688" s="1">
        <f>Estação!C915</f>
        <v>26.2</v>
      </c>
      <c r="C688" s="1">
        <v>36</v>
      </c>
      <c r="D688" s="1">
        <f>Estação!D915</f>
        <v>27</v>
      </c>
      <c r="E688" s="1">
        <f>Estação!E915</f>
        <v>0.12</v>
      </c>
      <c r="F688" s="1">
        <f>Estação!F915</f>
        <v>2.17</v>
      </c>
      <c r="G688" s="1">
        <f>Estação!G915</f>
        <v>1.71</v>
      </c>
      <c r="H688" s="1">
        <f>Estação!H915</f>
        <v>3.87</v>
      </c>
      <c r="I688" s="1">
        <f>Estação!I915</f>
        <v>4.1500000000000004</v>
      </c>
      <c r="J688" s="1">
        <f>Estação!J915</f>
        <v>24</v>
      </c>
      <c r="K688" s="1">
        <f>Estação!K915</f>
        <v>10</v>
      </c>
      <c r="L688" s="1">
        <f>Estação!L915</f>
        <v>30.6</v>
      </c>
      <c r="M688" s="1">
        <f>Estação!M915</f>
        <v>51.2</v>
      </c>
      <c r="N688" s="1">
        <f>Estação!N915</f>
        <v>1007</v>
      </c>
      <c r="O688" s="1">
        <f>Estação!O915</f>
        <v>265</v>
      </c>
      <c r="P688" s="1">
        <f>Estação!P915</f>
        <v>5.42</v>
      </c>
      <c r="Q688" s="1">
        <f>Estação!Q915</f>
        <v>64.3</v>
      </c>
      <c r="R688" s="1">
        <f>Estação!R915</f>
        <v>0</v>
      </c>
    </row>
    <row r="689" spans="1:18">
      <c r="A689" s="22">
        <v>44194.625034722223</v>
      </c>
      <c r="B689" s="1">
        <f>Estação!C916</f>
        <v>26.3</v>
      </c>
      <c r="C689" s="1">
        <v>36</v>
      </c>
      <c r="D689" s="1">
        <f>Estação!D916</f>
        <v>28.08</v>
      </c>
      <c r="E689" s="1">
        <f>Estação!E916</f>
        <v>0.13</v>
      </c>
      <c r="F689" s="1">
        <f>Estação!F916</f>
        <v>1.97</v>
      </c>
      <c r="G689" s="1">
        <f>Estação!G916</f>
        <v>1.92</v>
      </c>
      <c r="H689" s="1">
        <f>Estação!H916</f>
        <v>3.89</v>
      </c>
      <c r="I689" s="1">
        <f>Estação!I916</f>
        <v>4.16</v>
      </c>
      <c r="J689" s="1">
        <f>Estação!J916</f>
        <v>29</v>
      </c>
      <c r="K689" s="1">
        <f>Estação!K916</f>
        <v>12</v>
      </c>
      <c r="L689" s="1">
        <f>Estação!L916</f>
        <v>30.3</v>
      </c>
      <c r="M689" s="1">
        <f>Estação!M916</f>
        <v>52.9</v>
      </c>
      <c r="N689" s="1">
        <f>Estação!N916</f>
        <v>1006.3</v>
      </c>
      <c r="O689" s="1">
        <f>Estação!O916</f>
        <v>222</v>
      </c>
      <c r="P689" s="1">
        <f>Estação!P916</f>
        <v>4.97</v>
      </c>
      <c r="Q689" s="1">
        <f>Estação!Q916</f>
        <v>60.62</v>
      </c>
      <c r="R689" s="1">
        <f>Estação!R916</f>
        <v>0</v>
      </c>
    </row>
    <row r="690" spans="1:18">
      <c r="A690" s="22">
        <v>44194.666701388887</v>
      </c>
      <c r="B690" s="1">
        <f>Estação!C917</f>
        <v>26.4</v>
      </c>
      <c r="C690" s="1">
        <v>36</v>
      </c>
      <c r="D690" s="1">
        <f>Estação!D917</f>
        <v>28.15</v>
      </c>
      <c r="E690" s="1">
        <f>Estação!E917</f>
        <v>0.14000000000000001</v>
      </c>
      <c r="F690" s="1">
        <f>Estação!F917</f>
        <v>2.0299999999999998</v>
      </c>
      <c r="G690" s="1">
        <f>Estação!G917</f>
        <v>2.19</v>
      </c>
      <c r="H690" s="1">
        <f>Estação!H917</f>
        <v>4.22</v>
      </c>
      <c r="I690" s="1">
        <f>Estação!I917</f>
        <v>4.46</v>
      </c>
      <c r="J690" s="1">
        <f>Estação!J917</f>
        <v>20</v>
      </c>
      <c r="K690" s="1">
        <f>Estação!K917</f>
        <v>14</v>
      </c>
      <c r="L690" s="1">
        <f>Estação!L917</f>
        <v>30.1</v>
      </c>
      <c r="M690" s="1">
        <f>Estação!M917</f>
        <v>53.7</v>
      </c>
      <c r="N690" s="1">
        <f>Estação!N917</f>
        <v>1006</v>
      </c>
      <c r="O690" s="1">
        <f>Estação!O917</f>
        <v>389</v>
      </c>
      <c r="P690" s="1">
        <f>Estação!P917</f>
        <v>4.74</v>
      </c>
      <c r="Q690" s="1">
        <f>Estação!Q917</f>
        <v>52.7</v>
      </c>
      <c r="R690" s="1">
        <f>Estação!R917</f>
        <v>0</v>
      </c>
    </row>
    <row r="691" spans="1:18">
      <c r="A691" s="22">
        <v>44194.708368055559</v>
      </c>
      <c r="B691" s="1">
        <f>Estação!C918</f>
        <v>26.4</v>
      </c>
      <c r="C691" s="1">
        <v>36</v>
      </c>
      <c r="D691" s="1">
        <f>Estação!D918</f>
        <v>30.54</v>
      </c>
      <c r="E691" s="1">
        <f>Estação!E918</f>
        <v>0.16</v>
      </c>
      <c r="F691" s="1">
        <f>Estação!F918</f>
        <v>1.88</v>
      </c>
      <c r="G691" s="1">
        <f>Estação!G918</f>
        <v>2.65</v>
      </c>
      <c r="H691" s="1">
        <f>Estação!H918</f>
        <v>4.5199999999999996</v>
      </c>
      <c r="I691" s="1">
        <f>Estação!I918</f>
        <v>4.87</v>
      </c>
      <c r="J691" s="1">
        <f>Estação!J918</f>
        <v>29</v>
      </c>
      <c r="K691" s="1">
        <f>Estação!K918</f>
        <v>16</v>
      </c>
      <c r="L691" s="1">
        <f>Estação!L918</f>
        <v>29.4</v>
      </c>
      <c r="M691" s="1">
        <f>Estação!M918</f>
        <v>59.5</v>
      </c>
      <c r="N691" s="1">
        <f>Estação!N918</f>
        <v>1006.1</v>
      </c>
      <c r="O691" s="1">
        <f>Estação!O918</f>
        <v>161</v>
      </c>
      <c r="P691" s="1">
        <f>Estação!P918</f>
        <v>3.96</v>
      </c>
      <c r="Q691" s="1">
        <f>Estação!Q918</f>
        <v>41.33</v>
      </c>
      <c r="R691" s="1">
        <f>Estação!R918</f>
        <v>0</v>
      </c>
    </row>
    <row r="692" spans="1:18">
      <c r="A692" s="22">
        <v>44194.750034722223</v>
      </c>
      <c r="B692" s="1">
        <f>Estação!C919</f>
        <v>26.4</v>
      </c>
      <c r="C692" s="1">
        <v>36</v>
      </c>
      <c r="D692" s="1">
        <f>Estação!D919</f>
        <v>28.55</v>
      </c>
      <c r="E692" s="1">
        <f>Estação!E919</f>
        <v>0.2</v>
      </c>
      <c r="F692" s="1">
        <f>Estação!F919</f>
        <v>1.75</v>
      </c>
      <c r="G692" s="1">
        <f>Estação!G919</f>
        <v>2.77</v>
      </c>
      <c r="H692" s="1">
        <f>Estação!H919</f>
        <v>4.53</v>
      </c>
      <c r="I692" s="1">
        <f>Estação!I919</f>
        <v>4.9000000000000004</v>
      </c>
      <c r="J692" s="1">
        <f>Estação!J919</f>
        <v>32</v>
      </c>
      <c r="K692" s="1">
        <f>Estação!K919</f>
        <v>18</v>
      </c>
      <c r="L692" s="1">
        <f>Estação!L919</f>
        <v>28.1</v>
      </c>
      <c r="M692" s="1">
        <f>Estação!M919</f>
        <v>66.900000000000006</v>
      </c>
      <c r="N692" s="1">
        <f>Estação!N919</f>
        <v>1006.4</v>
      </c>
      <c r="O692" s="1">
        <f>Estação!O919</f>
        <v>25</v>
      </c>
      <c r="P692" s="1">
        <f>Estação!P919</f>
        <v>4.0599999999999996</v>
      </c>
      <c r="Q692" s="1">
        <f>Estação!Q919</f>
        <v>37.130000000000003</v>
      </c>
      <c r="R692" s="1">
        <f>Estação!R919</f>
        <v>0</v>
      </c>
    </row>
    <row r="693" spans="1:18">
      <c r="A693" s="22">
        <v>44194.791701388887</v>
      </c>
      <c r="B693" s="1">
        <f>Estação!C920</f>
        <v>26.5</v>
      </c>
      <c r="C693" s="1">
        <v>36</v>
      </c>
      <c r="D693" s="1">
        <f>Estação!D920</f>
        <v>26.45</v>
      </c>
      <c r="E693" s="1">
        <f>Estação!E920</f>
        <v>0.15</v>
      </c>
      <c r="F693" s="1">
        <f>Estação!F920</f>
        <v>1.43</v>
      </c>
      <c r="G693" s="1">
        <f>Estação!G920</f>
        <v>2.82</v>
      </c>
      <c r="H693" s="1">
        <f>Estação!H920</f>
        <v>4.25</v>
      </c>
      <c r="I693" s="1">
        <f>Estação!I920</f>
        <v>3.99</v>
      </c>
      <c r="J693" s="1">
        <f>Estação!J920</f>
        <v>35</v>
      </c>
      <c r="K693" s="1">
        <f>Estação!K920</f>
        <v>11</v>
      </c>
      <c r="L693" s="1">
        <f>Estação!L920</f>
        <v>27.7</v>
      </c>
      <c r="M693" s="1">
        <f>Estação!M920</f>
        <v>69.7</v>
      </c>
      <c r="N693" s="1">
        <f>Estação!N920</f>
        <v>1007.1</v>
      </c>
      <c r="O693" s="1">
        <f>Estação!O920</f>
        <v>2</v>
      </c>
      <c r="P693" s="1">
        <f>Estação!P920</f>
        <v>3.42</v>
      </c>
      <c r="Q693" s="1">
        <f>Estação!Q920</f>
        <v>39.020000000000003</v>
      </c>
      <c r="R693" s="1">
        <f>Estação!R920</f>
        <v>0</v>
      </c>
    </row>
    <row r="694" spans="1:18">
      <c r="A694" s="22">
        <v>44194.833368055559</v>
      </c>
      <c r="B694" s="1">
        <f>Estação!C921</f>
        <v>26.8</v>
      </c>
      <c r="C694" s="1">
        <v>36</v>
      </c>
      <c r="D694" s="1">
        <f>Estação!D921</f>
        <v>23.67</v>
      </c>
      <c r="E694" s="1">
        <f>Estação!E921</f>
        <v>0.13</v>
      </c>
      <c r="F694" s="1">
        <f>Estação!F921</f>
        <v>1.22</v>
      </c>
      <c r="G694" s="1">
        <f>Estação!G921</f>
        <v>2.62</v>
      </c>
      <c r="H694" s="1">
        <f>Estação!H921</f>
        <v>3.84</v>
      </c>
      <c r="I694" s="1">
        <f>Estação!I921</f>
        <v>3.96</v>
      </c>
      <c r="J694" s="1">
        <f>Estação!J921</f>
        <v>29</v>
      </c>
      <c r="K694" s="1">
        <f>Estação!K921</f>
        <v>12</v>
      </c>
      <c r="L694" s="1">
        <f>Estação!L921</f>
        <v>27.6</v>
      </c>
      <c r="M694" s="1">
        <f>Estação!M921</f>
        <v>68.8</v>
      </c>
      <c r="N694" s="1">
        <f>Estação!N921</f>
        <v>1007.8</v>
      </c>
      <c r="O694" s="1">
        <f>Estação!O921</f>
        <v>2</v>
      </c>
      <c r="P694" s="1">
        <f>Estação!P921</f>
        <v>3.01</v>
      </c>
      <c r="Q694" s="1">
        <f>Estação!Q921</f>
        <v>43.78</v>
      </c>
      <c r="R694" s="1">
        <f>Estação!R921</f>
        <v>0</v>
      </c>
    </row>
    <row r="695" spans="1:18">
      <c r="A695" s="22">
        <v>44194.875034722223</v>
      </c>
      <c r="B695" s="1">
        <f>Estação!C922</f>
        <v>26.8</v>
      </c>
      <c r="C695" s="1">
        <v>36</v>
      </c>
      <c r="D695" s="1">
        <f>Estação!D922</f>
        <v>22.47</v>
      </c>
      <c r="E695" s="1">
        <f>Estação!E922</f>
        <v>0.12</v>
      </c>
      <c r="F695" s="1">
        <f>Estação!F922</f>
        <v>1.1499999999999999</v>
      </c>
      <c r="G695" s="1">
        <f>Estação!G922</f>
        <v>2.44</v>
      </c>
      <c r="H695" s="1">
        <f>Estação!H922</f>
        <v>3.59</v>
      </c>
      <c r="I695" s="1">
        <f>Estação!I922</f>
        <v>3.99</v>
      </c>
      <c r="J695" s="1">
        <f>Estação!J922</f>
        <v>26</v>
      </c>
      <c r="K695" s="1">
        <f>Estação!K922</f>
        <v>15</v>
      </c>
      <c r="L695" s="1">
        <f>Estação!L922</f>
        <v>27.4</v>
      </c>
      <c r="M695" s="1">
        <f>Estação!M922</f>
        <v>70.3</v>
      </c>
      <c r="N695" s="1">
        <f>Estação!N922</f>
        <v>1008.2</v>
      </c>
      <c r="O695" s="1">
        <f>Estação!O922</f>
        <v>2</v>
      </c>
      <c r="P695" s="1">
        <f>Estação!P922</f>
        <v>2.62</v>
      </c>
      <c r="Q695" s="1">
        <f>Estação!Q922</f>
        <v>44.24</v>
      </c>
      <c r="R695" s="1">
        <f>Estação!R922</f>
        <v>0</v>
      </c>
    </row>
    <row r="696" spans="1:18">
      <c r="A696" s="22">
        <v>44194.916701388887</v>
      </c>
      <c r="B696" s="1">
        <f>Estação!C923</f>
        <v>26.9</v>
      </c>
      <c r="C696" s="1">
        <v>36</v>
      </c>
      <c r="D696" s="1">
        <f>Estação!D923</f>
        <v>22.06</v>
      </c>
      <c r="E696" s="1">
        <f>Estação!E923</f>
        <v>0.14000000000000001</v>
      </c>
      <c r="F696" s="1">
        <f>Estação!F923</f>
        <v>1.05</v>
      </c>
      <c r="G696" s="1">
        <f>Estação!G923</f>
        <v>3.32</v>
      </c>
      <c r="H696" s="1">
        <f>Estação!H923</f>
        <v>4.38</v>
      </c>
      <c r="I696" s="1">
        <f>Estação!I923</f>
        <v>3.83</v>
      </c>
      <c r="J696" s="1">
        <f>Estação!J923</f>
        <v>32</v>
      </c>
      <c r="K696" s="1">
        <f>Estação!K923</f>
        <v>14</v>
      </c>
      <c r="L696" s="1">
        <f>Estação!L923</f>
        <v>27.3</v>
      </c>
      <c r="M696" s="1">
        <f>Estação!M923</f>
        <v>71.5</v>
      </c>
      <c r="N696" s="1">
        <f>Estação!N923</f>
        <v>1008.4</v>
      </c>
      <c r="O696" s="1">
        <f>Estação!O923</f>
        <v>2</v>
      </c>
      <c r="P696" s="1">
        <f>Estação!P923</f>
        <v>2.21</v>
      </c>
      <c r="Q696" s="1">
        <f>Estação!Q923</f>
        <v>56.14</v>
      </c>
      <c r="R696" s="1">
        <f>Estação!R923</f>
        <v>0</v>
      </c>
    </row>
    <row r="697" spans="1:18">
      <c r="A697" s="22">
        <v>44194.958368055559</v>
      </c>
      <c r="B697" s="1">
        <f>Estação!C924</f>
        <v>26.9</v>
      </c>
      <c r="C697" s="1">
        <v>36</v>
      </c>
      <c r="D697" s="1">
        <f>Estação!D924</f>
        <v>22.31</v>
      </c>
      <c r="E697" s="1">
        <f>Estação!E924</f>
        <v>0.13</v>
      </c>
      <c r="F697" s="1">
        <f>Estação!F924</f>
        <v>1.04</v>
      </c>
      <c r="G697" s="1">
        <f>Estação!G924</f>
        <v>2.81</v>
      </c>
      <c r="H697" s="1">
        <f>Estação!H924</f>
        <v>3.85</v>
      </c>
      <c r="I697" s="1">
        <f>Estação!I924</f>
        <v>3</v>
      </c>
      <c r="J697" s="1">
        <f>Estação!J924</f>
        <v>31</v>
      </c>
      <c r="K697" s="1">
        <f>Estação!K924</f>
        <v>12</v>
      </c>
      <c r="L697" s="1">
        <f>Estação!L924</f>
        <v>27.1</v>
      </c>
      <c r="M697" s="1">
        <f>Estação!M924</f>
        <v>73.599999999999994</v>
      </c>
      <c r="N697" s="1">
        <f>Estação!N924</f>
        <v>1008.3</v>
      </c>
      <c r="O697" s="1">
        <f>Estação!O924</f>
        <v>2</v>
      </c>
      <c r="P697" s="1">
        <f>Estação!P924</f>
        <v>2.17</v>
      </c>
      <c r="Q697" s="1">
        <f>Estação!Q924</f>
        <v>55.52</v>
      </c>
      <c r="R697" s="1">
        <f>Estação!R924</f>
        <v>0</v>
      </c>
    </row>
    <row r="698" spans="1:18">
      <c r="A698" s="22">
        <v>44195.000034722223</v>
      </c>
      <c r="B698" s="1">
        <f>Estação!C933</f>
        <v>26.9</v>
      </c>
      <c r="C698" s="1">
        <v>36</v>
      </c>
      <c r="D698" s="1">
        <f>Estação!D933</f>
        <v>22.44</v>
      </c>
      <c r="E698" s="1">
        <f>Estação!E933</f>
        <v>0.12</v>
      </c>
      <c r="F698" s="1">
        <f>Estação!F933</f>
        <v>1.05</v>
      </c>
      <c r="G698" s="1">
        <f>Estação!G933</f>
        <v>1.84</v>
      </c>
      <c r="H698" s="1">
        <f>Estação!H933</f>
        <v>2.88</v>
      </c>
      <c r="I698" s="1">
        <f>Estação!I933</f>
        <v>2.99</v>
      </c>
      <c r="J698" s="1">
        <f>Estação!J933</f>
        <v>30</v>
      </c>
      <c r="K698" s="1">
        <f>Estação!K933</f>
        <v>12</v>
      </c>
      <c r="L698" s="1">
        <f>Estação!L933</f>
        <v>27</v>
      </c>
      <c r="M698" s="1">
        <f>Estação!M933</f>
        <v>75</v>
      </c>
      <c r="N698" s="1">
        <f>Estação!N933</f>
        <v>1008</v>
      </c>
      <c r="O698" s="1">
        <f>Estação!O933</f>
        <v>2</v>
      </c>
      <c r="P698" s="1">
        <f>Estação!P933</f>
        <v>2.2999999999999998</v>
      </c>
      <c r="Q698" s="1">
        <f>Estação!Q933</f>
        <v>55.49</v>
      </c>
      <c r="R698" s="1">
        <f>Estação!R933</f>
        <v>0</v>
      </c>
    </row>
    <row r="699" spans="1:18">
      <c r="A699" s="22">
        <v>44195.041701388887</v>
      </c>
      <c r="B699" s="1">
        <f>Estação!C934</f>
        <v>26.9</v>
      </c>
      <c r="C699" s="1">
        <v>36</v>
      </c>
      <c r="D699" s="1">
        <f>Estação!D934</f>
        <v>22.07</v>
      </c>
      <c r="E699" s="1">
        <f>Estação!E934</f>
        <v>0.06</v>
      </c>
      <c r="F699" s="1">
        <f>Estação!F934</f>
        <v>1.1000000000000001</v>
      </c>
      <c r="G699" s="1">
        <f>Estação!G934</f>
        <v>1.28</v>
      </c>
      <c r="H699" s="1">
        <f>Estação!H934</f>
        <v>2.38</v>
      </c>
      <c r="I699" s="111"/>
      <c r="J699" s="1">
        <f>Estação!J934</f>
        <v>30</v>
      </c>
      <c r="K699" s="1">
        <f>Estação!K934</f>
        <v>11</v>
      </c>
      <c r="L699" s="1">
        <f>Estação!L934</f>
        <v>26.9</v>
      </c>
      <c r="M699" s="1">
        <f>Estação!M934</f>
        <v>75.599999999999994</v>
      </c>
      <c r="N699" s="1">
        <f>Estação!N934</f>
        <v>1007.3</v>
      </c>
      <c r="O699" s="1">
        <f>Estação!O934</f>
        <v>2</v>
      </c>
      <c r="P699" s="1">
        <f>Estação!P934</f>
        <v>2.63</v>
      </c>
      <c r="Q699" s="1">
        <f>Estação!Q934</f>
        <v>54.43</v>
      </c>
      <c r="R699" s="1">
        <f>Estação!R934</f>
        <v>0</v>
      </c>
    </row>
    <row r="700" spans="1:18">
      <c r="A700" s="22">
        <v>44195.083368055559</v>
      </c>
      <c r="B700" s="1">
        <f>Estação!C935</f>
        <v>27</v>
      </c>
      <c r="C700" s="1">
        <v>36</v>
      </c>
      <c r="D700" s="1">
        <f>Estação!D935</f>
        <v>22.77</v>
      </c>
      <c r="E700" s="1">
        <f>Estação!E935</f>
        <v>0.03</v>
      </c>
      <c r="F700" s="1">
        <f>Estação!F935</f>
        <v>1.0900000000000001</v>
      </c>
      <c r="G700" s="1">
        <f>Estação!G935</f>
        <v>0.87</v>
      </c>
      <c r="H700" s="1">
        <f>Estação!H935</f>
        <v>1.97</v>
      </c>
      <c r="I700" s="111"/>
      <c r="J700" s="1">
        <f>Estação!J935</f>
        <v>28</v>
      </c>
      <c r="K700" s="1">
        <f>Estação!K935</f>
        <v>10</v>
      </c>
      <c r="L700" s="1">
        <f>Estação!L935</f>
        <v>26.8</v>
      </c>
      <c r="M700" s="1">
        <f>Estação!M935</f>
        <v>75.400000000000006</v>
      </c>
      <c r="N700" s="1">
        <f>Estação!N935</f>
        <v>1006.9</v>
      </c>
      <c r="O700" s="1">
        <f>Estação!O935</f>
        <v>2</v>
      </c>
      <c r="P700" s="1">
        <f>Estação!P935</f>
        <v>2.15</v>
      </c>
      <c r="Q700" s="1">
        <f>Estação!Q935</f>
        <v>59.57</v>
      </c>
      <c r="R700" s="1">
        <f>Estação!R935</f>
        <v>0</v>
      </c>
    </row>
    <row r="701" spans="1:18">
      <c r="A701" s="22">
        <v>44195.125034722223</v>
      </c>
      <c r="B701" s="1">
        <f>Estação!C936</f>
        <v>27</v>
      </c>
      <c r="C701" s="1">
        <v>36</v>
      </c>
      <c r="D701" s="1">
        <f>Estação!D936</f>
        <v>22.82</v>
      </c>
      <c r="E701" s="1">
        <f>Estação!E936</f>
        <v>0.03</v>
      </c>
      <c r="F701" s="1">
        <f>Estação!F936</f>
        <v>1.19</v>
      </c>
      <c r="G701" s="1">
        <f>Estação!G936</f>
        <v>0.56999999999999995</v>
      </c>
      <c r="H701" s="1">
        <f>Estação!H936</f>
        <v>1.76</v>
      </c>
      <c r="I701" s="111"/>
      <c r="J701" s="1">
        <f>Estação!J936</f>
        <v>29</v>
      </c>
      <c r="K701" s="1">
        <f>Estação!K936</f>
        <v>9</v>
      </c>
      <c r="L701" s="1">
        <f>Estação!L936</f>
        <v>26.8</v>
      </c>
      <c r="M701" s="1">
        <f>Estação!M936</f>
        <v>75.2</v>
      </c>
      <c r="N701" s="1">
        <f>Estação!N936</f>
        <v>1006.7</v>
      </c>
      <c r="O701" s="1">
        <f>Estação!O936</f>
        <v>3</v>
      </c>
      <c r="P701" s="1">
        <f>Estação!P936</f>
        <v>2.7</v>
      </c>
      <c r="Q701" s="1">
        <f>Estação!Q936</f>
        <v>63.25</v>
      </c>
      <c r="R701" s="1">
        <f>Estação!R936</f>
        <v>0</v>
      </c>
    </row>
    <row r="702" spans="1:18">
      <c r="A702" s="22">
        <v>44195.166701388887</v>
      </c>
      <c r="B702" s="1">
        <f>Estação!C937</f>
        <v>26.9</v>
      </c>
      <c r="C702" s="1">
        <v>36</v>
      </c>
      <c r="D702" s="1">
        <f>Estação!D937</f>
        <v>22.49</v>
      </c>
      <c r="E702" s="1">
        <f>Estação!E937</f>
        <v>0.02</v>
      </c>
      <c r="F702" s="1">
        <f>Estação!F937</f>
        <v>1.1200000000000001</v>
      </c>
      <c r="G702" s="1">
        <f>Estação!G937</f>
        <v>0.43</v>
      </c>
      <c r="H702" s="1">
        <f>Estação!H937</f>
        <v>1.55</v>
      </c>
      <c r="I702" s="1">
        <f>Estação!I937</f>
        <v>0.21</v>
      </c>
      <c r="J702" s="1">
        <f>Estação!J937</f>
        <v>27</v>
      </c>
      <c r="K702" s="1">
        <f>Estação!K937</f>
        <v>10</v>
      </c>
      <c r="L702" s="1">
        <f>Estação!L937</f>
        <v>26.8</v>
      </c>
      <c r="M702" s="1">
        <f>Estação!M937</f>
        <v>75.599999999999994</v>
      </c>
      <c r="N702" s="1">
        <f>Estação!N937</f>
        <v>1006.8</v>
      </c>
      <c r="O702" s="1">
        <f>Estação!O937</f>
        <v>2</v>
      </c>
      <c r="P702" s="1">
        <f>Estação!P937</f>
        <v>2.5</v>
      </c>
      <c r="Q702" s="1">
        <f>Estação!Q937</f>
        <v>69.709999999999994</v>
      </c>
      <c r="R702" s="1">
        <f>Estação!R937</f>
        <v>0</v>
      </c>
    </row>
    <row r="703" spans="1:18">
      <c r="A703" s="22">
        <v>44195.208368055559</v>
      </c>
      <c r="B703" s="1">
        <f>Estação!C938</f>
        <v>27</v>
      </c>
      <c r="C703" s="1">
        <v>36</v>
      </c>
      <c r="D703" s="1">
        <f>Estação!D938</f>
        <v>21.89</v>
      </c>
      <c r="E703" s="1">
        <f>Estação!E938</f>
        <v>0.02</v>
      </c>
      <c r="F703" s="1">
        <f>Estação!F938</f>
        <v>1.07</v>
      </c>
      <c r="G703" s="1">
        <f>Estação!G938</f>
        <v>0.8</v>
      </c>
      <c r="H703" s="1">
        <f>Estação!H938</f>
        <v>1.86</v>
      </c>
      <c r="I703" s="111"/>
      <c r="J703" s="1">
        <f>Estação!J938</f>
        <v>25</v>
      </c>
      <c r="K703" s="1">
        <f>Estação!K938</f>
        <v>14</v>
      </c>
      <c r="L703" s="1">
        <f>Estação!L938</f>
        <v>26.7</v>
      </c>
      <c r="M703" s="1">
        <f>Estação!M938</f>
        <v>75.7</v>
      </c>
      <c r="N703" s="1">
        <f>Estação!N938</f>
        <v>1006.9</v>
      </c>
      <c r="O703" s="1">
        <f>Estação!O938</f>
        <v>2</v>
      </c>
      <c r="P703" s="1">
        <f>Estação!P938</f>
        <v>2.2599999999999998</v>
      </c>
      <c r="Q703" s="1">
        <f>Estação!Q938</f>
        <v>68.14</v>
      </c>
      <c r="R703" s="1">
        <f>Estação!R938</f>
        <v>0</v>
      </c>
    </row>
    <row r="704" spans="1:18">
      <c r="A704" s="22">
        <v>44195.250034722223</v>
      </c>
      <c r="B704" s="1">
        <f>Estação!C939</f>
        <v>27</v>
      </c>
      <c r="C704" s="1">
        <v>36</v>
      </c>
      <c r="D704" s="1">
        <f>Estação!D939</f>
        <v>19.57</v>
      </c>
      <c r="E704" s="1">
        <f>Estação!E939</f>
        <v>0.03</v>
      </c>
      <c r="F704" s="1">
        <f>Estação!F939</f>
        <v>1.1299999999999999</v>
      </c>
      <c r="G704" s="1">
        <f>Estação!G939</f>
        <v>2.54</v>
      </c>
      <c r="H704" s="1">
        <f>Estação!H939</f>
        <v>3.68</v>
      </c>
      <c r="I704" s="111"/>
      <c r="J704" s="1">
        <f>Estação!J939</f>
        <v>24</v>
      </c>
      <c r="K704" s="1">
        <f>Estação!K939</f>
        <v>10</v>
      </c>
      <c r="L704" s="1">
        <f>Estação!L939</f>
        <v>26.6</v>
      </c>
      <c r="M704" s="1">
        <f>Estação!M939</f>
        <v>76.2</v>
      </c>
      <c r="N704" s="1">
        <f>Estação!N939</f>
        <v>1007.5</v>
      </c>
      <c r="O704" s="1">
        <f>Estação!O939</f>
        <v>14</v>
      </c>
      <c r="P704" s="1">
        <f>Estação!P939</f>
        <v>2.11</v>
      </c>
      <c r="Q704" s="1">
        <f>Estação!Q939</f>
        <v>75.38</v>
      </c>
      <c r="R704" s="1">
        <f>Estação!R939</f>
        <v>0</v>
      </c>
    </row>
    <row r="705" spans="1:18">
      <c r="A705" s="22">
        <v>44195.291701388887</v>
      </c>
      <c r="B705" s="1">
        <f>Estação!C940</f>
        <v>26.9</v>
      </c>
      <c r="C705" s="1">
        <v>36</v>
      </c>
      <c r="D705" s="1">
        <f>Estação!D940</f>
        <v>19.02</v>
      </c>
      <c r="E705" s="1">
        <f>Estação!E940</f>
        <v>7.0000000000000007E-2</v>
      </c>
      <c r="F705" s="1">
        <f>Estação!F940</f>
        <v>1.86</v>
      </c>
      <c r="G705" s="1">
        <f>Estação!G940</f>
        <v>3.84</v>
      </c>
      <c r="H705" s="1">
        <f>Estação!H940</f>
        <v>5.69</v>
      </c>
      <c r="I705" s="111"/>
      <c r="J705" s="1">
        <f>Estação!J940</f>
        <v>30</v>
      </c>
      <c r="K705" s="1">
        <f>Estação!K940</f>
        <v>13</v>
      </c>
      <c r="L705" s="1">
        <f>Estação!L940</f>
        <v>27.2</v>
      </c>
      <c r="M705" s="1">
        <f>Estação!M940</f>
        <v>73.7</v>
      </c>
      <c r="N705" s="1">
        <f>Estação!N940</f>
        <v>1008.3</v>
      </c>
      <c r="O705" s="1">
        <f>Estação!O940</f>
        <v>85</v>
      </c>
      <c r="P705" s="1">
        <f>Estação!P940</f>
        <v>2.52</v>
      </c>
      <c r="Q705" s="1">
        <f>Estação!Q940</f>
        <v>72.099999999999994</v>
      </c>
      <c r="R705" s="1">
        <f>Estação!R940</f>
        <v>0</v>
      </c>
    </row>
    <row r="706" spans="1:18">
      <c r="A706" s="22">
        <v>44195.333368055559</v>
      </c>
      <c r="B706" s="1">
        <f>Estação!C941</f>
        <v>26.7</v>
      </c>
      <c r="C706" s="1">
        <v>36</v>
      </c>
      <c r="D706" s="1">
        <f>Estação!D941</f>
        <v>16.100000000000001</v>
      </c>
      <c r="E706" s="1">
        <f>Estação!E941</f>
        <v>0.15</v>
      </c>
      <c r="F706" s="1">
        <f>Estação!F941</f>
        <v>2.96</v>
      </c>
      <c r="G706" s="1">
        <f>Estação!G941</f>
        <v>4.74</v>
      </c>
      <c r="H706" s="1">
        <f>Estação!H941</f>
        <v>7.7</v>
      </c>
      <c r="I706" s="111"/>
      <c r="J706" s="1">
        <f>Estação!J941</f>
        <v>33</v>
      </c>
      <c r="K706" s="1">
        <f>Estação!K941</f>
        <v>11</v>
      </c>
      <c r="L706" s="1">
        <f>Estação!L941</f>
        <v>27.5</v>
      </c>
      <c r="M706" s="1">
        <f>Estação!M941</f>
        <v>73.3</v>
      </c>
      <c r="N706" s="1">
        <f>Estação!N941</f>
        <v>1009.2</v>
      </c>
      <c r="O706" s="1">
        <f>Estação!O941</f>
        <v>172</v>
      </c>
      <c r="P706" s="1">
        <f>Estação!P941</f>
        <v>2.97</v>
      </c>
      <c r="Q706" s="1">
        <f>Estação!Q941</f>
        <v>99.99</v>
      </c>
      <c r="R706" s="1">
        <f>Estação!R941</f>
        <v>0</v>
      </c>
    </row>
    <row r="707" spans="1:18">
      <c r="A707" s="22">
        <v>44195.375034722223</v>
      </c>
      <c r="B707" s="111"/>
      <c r="C707" s="1">
        <v>36</v>
      </c>
      <c r="D707" s="111"/>
      <c r="E707" s="111"/>
      <c r="F707" s="111"/>
      <c r="G707" s="111"/>
      <c r="H707" s="111"/>
      <c r="I707" s="111"/>
      <c r="J707" s="111"/>
      <c r="K707" s="111"/>
      <c r="L707" s="111"/>
      <c r="M707" s="111"/>
      <c r="N707" s="111"/>
      <c r="O707" s="111"/>
      <c r="P707" s="111"/>
      <c r="Q707" s="111"/>
      <c r="R707" s="111"/>
    </row>
    <row r="708" spans="1:18">
      <c r="A708" s="22">
        <v>44195.416701388887</v>
      </c>
      <c r="B708" s="1">
        <f>Estação!C943</f>
        <v>26.5</v>
      </c>
      <c r="C708" s="1">
        <v>36</v>
      </c>
      <c r="D708" s="1">
        <f>Estação!D943</f>
        <v>22.42</v>
      </c>
      <c r="E708" s="1">
        <f>Estação!E943</f>
        <v>0.25</v>
      </c>
      <c r="F708" s="1">
        <f>Estação!F943</f>
        <v>2.36</v>
      </c>
      <c r="G708" s="1">
        <f>Estação!G943</f>
        <v>2.78</v>
      </c>
      <c r="H708" s="1">
        <f>Estação!H943</f>
        <v>5.14</v>
      </c>
      <c r="I708" s="1">
        <f>Estação!I943</f>
        <v>4.16</v>
      </c>
      <c r="J708" s="111"/>
      <c r="K708" s="1">
        <f>Estação!K943</f>
        <v>6</v>
      </c>
      <c r="L708" s="1">
        <f>Estação!L943</f>
        <v>29</v>
      </c>
      <c r="M708" s="1">
        <f>Estação!M943</f>
        <v>61.2</v>
      </c>
      <c r="N708" s="1">
        <f>Estação!N943</f>
        <v>1009.7</v>
      </c>
      <c r="O708" s="1">
        <f>Estação!O943</f>
        <v>803</v>
      </c>
      <c r="P708" s="1">
        <f>Estação!P943</f>
        <v>4.5199999999999996</v>
      </c>
      <c r="Q708" s="1">
        <f>Estação!Q943</f>
        <v>75.56</v>
      </c>
      <c r="R708" s="1">
        <f>Estação!R943</f>
        <v>0</v>
      </c>
    </row>
    <row r="709" spans="1:18">
      <c r="A709" s="22">
        <v>44195.458368055559</v>
      </c>
      <c r="B709" s="1">
        <f>Estação!C944</f>
        <v>25.8</v>
      </c>
      <c r="C709" s="1">
        <v>36</v>
      </c>
      <c r="D709" s="1">
        <f>Estação!D944</f>
        <v>22.45</v>
      </c>
      <c r="E709" s="1">
        <f>Estação!E944</f>
        <v>0.24</v>
      </c>
      <c r="F709" s="1">
        <f>Estação!F944</f>
        <v>2.19</v>
      </c>
      <c r="G709" s="1">
        <f>Estação!G944</f>
        <v>1.83</v>
      </c>
      <c r="H709" s="1">
        <f>Estação!H944</f>
        <v>4.0199999999999996</v>
      </c>
      <c r="I709" s="1">
        <f>Estação!I944</f>
        <v>1.93</v>
      </c>
      <c r="J709" s="1">
        <f>Estação!J944</f>
        <v>18</v>
      </c>
      <c r="K709" s="1">
        <f>Estação!K944</f>
        <v>5</v>
      </c>
      <c r="L709" s="1">
        <f>Estação!L944</f>
        <v>29.9</v>
      </c>
      <c r="M709" s="1">
        <f>Estação!M944</f>
        <v>55.6</v>
      </c>
      <c r="N709" s="1">
        <f>Estação!N944</f>
        <v>1009.5</v>
      </c>
      <c r="O709" s="1">
        <f>Estação!O944</f>
        <v>888</v>
      </c>
      <c r="P709" s="1">
        <f>Estação!P944</f>
        <v>4.34</v>
      </c>
      <c r="Q709" s="1">
        <f>Estação!Q944</f>
        <v>66.489999999999995</v>
      </c>
      <c r="R709" s="1">
        <f>Estação!R944</f>
        <v>0</v>
      </c>
    </row>
    <row r="710" spans="1:18">
      <c r="A710" s="22">
        <v>44195.500034722223</v>
      </c>
      <c r="B710" s="1">
        <f>Estação!C945</f>
        <v>25.8</v>
      </c>
      <c r="C710" s="1">
        <v>36</v>
      </c>
      <c r="D710" s="1">
        <f>Estação!D945</f>
        <v>22.58</v>
      </c>
      <c r="E710" s="1">
        <f>Estação!E945</f>
        <v>0.24</v>
      </c>
      <c r="F710" s="1">
        <f>Estação!F945</f>
        <v>2.1</v>
      </c>
      <c r="G710" s="1">
        <f>Estação!G945</f>
        <v>1.52</v>
      </c>
      <c r="H710" s="1">
        <f>Estação!H945</f>
        <v>3.62</v>
      </c>
      <c r="I710" s="1">
        <f>Estação!I945</f>
        <v>2.16</v>
      </c>
      <c r="J710" s="1">
        <f>Estação!J945</f>
        <v>16</v>
      </c>
      <c r="K710" s="1">
        <f>Estação!K945</f>
        <v>10</v>
      </c>
      <c r="L710" s="1">
        <f>Estação!L945</f>
        <v>30.2</v>
      </c>
      <c r="M710" s="1">
        <f>Estação!M945</f>
        <v>54.6</v>
      </c>
      <c r="N710" s="1">
        <f>Estação!N945</f>
        <v>1009</v>
      </c>
      <c r="O710" s="1">
        <f>Estação!O945</f>
        <v>1020</v>
      </c>
      <c r="P710" s="1">
        <f>Estação!P945</f>
        <v>4.5999999999999996</v>
      </c>
      <c r="Q710" s="1">
        <f>Estação!Q945</f>
        <v>63.46</v>
      </c>
      <c r="R710" s="1">
        <f>Estação!R945</f>
        <v>0</v>
      </c>
    </row>
    <row r="711" spans="1:18">
      <c r="A711" s="22">
        <v>44195.541701388887</v>
      </c>
      <c r="B711" s="1">
        <f>Estação!C946</f>
        <v>25.7</v>
      </c>
      <c r="C711" s="1">
        <v>36</v>
      </c>
      <c r="D711" s="1">
        <f>Estação!D946</f>
        <v>22.42</v>
      </c>
      <c r="E711" s="1">
        <f>Estação!E946</f>
        <v>0.28000000000000003</v>
      </c>
      <c r="F711" s="1">
        <f>Estação!F946</f>
        <v>2.02</v>
      </c>
      <c r="G711" s="1">
        <f>Estação!G946</f>
        <v>1.45</v>
      </c>
      <c r="H711" s="1">
        <f>Estação!H946</f>
        <v>3.47</v>
      </c>
      <c r="I711" s="1">
        <f>Estação!I946</f>
        <v>2.2599999999999998</v>
      </c>
      <c r="J711" s="1">
        <f>Estação!J946</f>
        <v>20</v>
      </c>
      <c r="K711" s="1">
        <f>Estação!K946</f>
        <v>6</v>
      </c>
      <c r="L711" s="1">
        <f>Estação!L946</f>
        <v>30.2</v>
      </c>
      <c r="M711" s="1">
        <f>Estação!M946</f>
        <v>56.8</v>
      </c>
      <c r="N711" s="1">
        <f>Estação!N946</f>
        <v>1008.3</v>
      </c>
      <c r="O711" s="1">
        <f>Estação!O946</f>
        <v>722</v>
      </c>
      <c r="P711" s="1">
        <f>Estação!P946</f>
        <v>4.38</v>
      </c>
      <c r="Q711" s="1">
        <f>Estação!Q946</f>
        <v>66.45</v>
      </c>
      <c r="R711" s="1">
        <f>Estação!R946</f>
        <v>0</v>
      </c>
    </row>
    <row r="712" spans="1:18">
      <c r="A712" s="22">
        <v>44195.583368055559</v>
      </c>
      <c r="B712" s="1">
        <f>Estação!C947</f>
        <v>25.6</v>
      </c>
      <c r="C712" s="1">
        <v>36</v>
      </c>
      <c r="D712" s="1">
        <f>Estação!D947</f>
        <v>22.59</v>
      </c>
      <c r="E712" s="1">
        <f>Estação!E947</f>
        <v>0.28999999999999998</v>
      </c>
      <c r="F712" s="1">
        <f>Estação!F947</f>
        <v>1.88</v>
      </c>
      <c r="G712" s="1">
        <f>Estação!G947</f>
        <v>1.41</v>
      </c>
      <c r="H712" s="1">
        <f>Estação!H947</f>
        <v>3.29</v>
      </c>
      <c r="I712" s="1">
        <f>Estação!I947</f>
        <v>2.12</v>
      </c>
      <c r="J712" s="1">
        <f>Estação!J947</f>
        <v>23</v>
      </c>
      <c r="K712" s="1">
        <f>Estação!K947</f>
        <v>6</v>
      </c>
      <c r="L712" s="1">
        <f>Estação!L947</f>
        <v>30.1</v>
      </c>
      <c r="M712" s="1">
        <f>Estação!M947</f>
        <v>58.2</v>
      </c>
      <c r="N712" s="1">
        <f>Estação!N947</f>
        <v>1007.6</v>
      </c>
      <c r="O712" s="1">
        <f>Estação!O947</f>
        <v>275</v>
      </c>
      <c r="P712" s="1">
        <f>Estação!P947</f>
        <v>4.6100000000000003</v>
      </c>
      <c r="Q712" s="1">
        <f>Estação!Q947</f>
        <v>57.27</v>
      </c>
      <c r="R712" s="1">
        <f>Estação!R947</f>
        <v>0</v>
      </c>
    </row>
    <row r="713" spans="1:18">
      <c r="A713" s="22">
        <v>44195.625034722223</v>
      </c>
      <c r="B713" s="1">
        <f>Estação!C948</f>
        <v>25.6</v>
      </c>
      <c r="C713" s="1">
        <v>36</v>
      </c>
      <c r="D713" s="1">
        <f>Estação!D948</f>
        <v>22.52</v>
      </c>
      <c r="E713" s="1">
        <f>Estação!E948</f>
        <v>0.27</v>
      </c>
      <c r="F713" s="1">
        <f>Estação!F948</f>
        <v>1.82</v>
      </c>
      <c r="G713" s="1">
        <f>Estação!G948</f>
        <v>1.4</v>
      </c>
      <c r="H713" s="1">
        <f>Estação!H948</f>
        <v>3.22</v>
      </c>
      <c r="I713" s="1">
        <f>Estação!I948</f>
        <v>2.56</v>
      </c>
      <c r="J713" s="1">
        <f>Estação!J948</f>
        <v>16</v>
      </c>
      <c r="K713" s="1">
        <f>Estação!K948</f>
        <v>8</v>
      </c>
      <c r="L713" s="1">
        <f>Estação!L948</f>
        <v>29.8</v>
      </c>
      <c r="M713" s="1">
        <f>Estação!M948</f>
        <v>58.5</v>
      </c>
      <c r="N713" s="1">
        <f>Estação!N948</f>
        <v>1007</v>
      </c>
      <c r="O713" s="1">
        <f>Estação!O948</f>
        <v>261</v>
      </c>
      <c r="P713" s="1">
        <f>Estação!P948</f>
        <v>4.7</v>
      </c>
      <c r="Q713" s="1">
        <f>Estação!Q948</f>
        <v>49.2</v>
      </c>
      <c r="R713" s="1">
        <f>Estação!R948</f>
        <v>0</v>
      </c>
    </row>
    <row r="714" spans="1:18">
      <c r="A714" s="22">
        <v>44195.666701388887</v>
      </c>
      <c r="B714" s="1">
        <f>Estação!C949</f>
        <v>26.1</v>
      </c>
      <c r="C714" s="1">
        <v>36</v>
      </c>
      <c r="D714" s="1">
        <f>Estação!D949</f>
        <v>21.66</v>
      </c>
      <c r="E714" s="1">
        <f>Estação!E949</f>
        <v>0.27</v>
      </c>
      <c r="F714" s="1">
        <f>Estação!F949</f>
        <v>1.88</v>
      </c>
      <c r="G714" s="1">
        <f>Estação!G949</f>
        <v>1.6</v>
      </c>
      <c r="H714" s="1">
        <f>Estação!H949</f>
        <v>3.48</v>
      </c>
      <c r="I714" s="1">
        <f>Estação!I949</f>
        <v>2.13</v>
      </c>
      <c r="J714" s="1">
        <f>Estação!J949</f>
        <v>22</v>
      </c>
      <c r="K714" s="1">
        <f>Estação!K949</f>
        <v>6</v>
      </c>
      <c r="L714" s="1">
        <f>Estação!L949</f>
        <v>29.4</v>
      </c>
      <c r="M714" s="1">
        <f>Estação!M949</f>
        <v>60.4</v>
      </c>
      <c r="N714" s="1">
        <f>Estação!N949</f>
        <v>1006.9</v>
      </c>
      <c r="O714" s="1">
        <f>Estação!O949</f>
        <v>383</v>
      </c>
      <c r="P714" s="1">
        <f>Estação!P949</f>
        <v>4.43</v>
      </c>
      <c r="Q714" s="1">
        <f>Estação!Q949</f>
        <v>44.26</v>
      </c>
      <c r="R714" s="1">
        <f>Estação!R949</f>
        <v>0</v>
      </c>
    </row>
    <row r="715" spans="1:18">
      <c r="A715" s="22">
        <v>44195.708368055559</v>
      </c>
      <c r="B715" s="1">
        <f>Estação!C950</f>
        <v>25.8</v>
      </c>
      <c r="C715" s="1">
        <v>36</v>
      </c>
      <c r="D715" s="1">
        <f>Estação!D950</f>
        <v>20.98</v>
      </c>
      <c r="E715" s="1">
        <f>Estação!E950</f>
        <v>0.3</v>
      </c>
      <c r="F715" s="1">
        <f>Estação!F950</f>
        <v>1.72</v>
      </c>
      <c r="G715" s="1">
        <f>Estação!G950</f>
        <v>1.89</v>
      </c>
      <c r="H715" s="1">
        <f>Estação!H950</f>
        <v>3.6</v>
      </c>
      <c r="I715" s="1">
        <f>Estação!I950</f>
        <v>2.57</v>
      </c>
      <c r="J715" s="1">
        <f>Estação!J950</f>
        <v>21</v>
      </c>
      <c r="K715" s="1">
        <f>Estação!K950</f>
        <v>8</v>
      </c>
      <c r="L715" s="1">
        <f>Estação!L950</f>
        <v>28.9</v>
      </c>
      <c r="M715" s="1">
        <f>Estação!M950</f>
        <v>62.6</v>
      </c>
      <c r="N715" s="1">
        <f>Estação!N950</f>
        <v>1006.9</v>
      </c>
      <c r="O715" s="1">
        <f>Estação!O950</f>
        <v>212</v>
      </c>
      <c r="P715" s="1">
        <f>Estação!P950</f>
        <v>3.78</v>
      </c>
      <c r="Q715" s="1">
        <f>Estação!Q950</f>
        <v>44.49</v>
      </c>
      <c r="R715" s="1">
        <f>Estação!R950</f>
        <v>0</v>
      </c>
    </row>
    <row r="716" spans="1:18">
      <c r="A716" s="22">
        <v>44195.750034722223</v>
      </c>
      <c r="B716" s="1">
        <f>Estação!C951</f>
        <v>25.7</v>
      </c>
      <c r="C716" s="1">
        <v>36</v>
      </c>
      <c r="D716" s="1">
        <f>Estação!D951</f>
        <v>19.489999999999998</v>
      </c>
      <c r="E716" s="1">
        <f>Estação!E951</f>
        <v>0.36</v>
      </c>
      <c r="F716" s="1">
        <f>Estação!F951</f>
        <v>1.96</v>
      </c>
      <c r="G716" s="1">
        <f>Estação!G951</f>
        <v>2.77</v>
      </c>
      <c r="H716" s="1">
        <f>Estação!H951</f>
        <v>4.7300000000000004</v>
      </c>
      <c r="I716" s="1">
        <f>Estação!I951</f>
        <v>3.03</v>
      </c>
      <c r="J716" s="1">
        <f>Estação!J951</f>
        <v>23</v>
      </c>
      <c r="K716" s="1">
        <f>Estação!K951</f>
        <v>8</v>
      </c>
      <c r="L716" s="1">
        <f>Estação!L951</f>
        <v>27.9</v>
      </c>
      <c r="M716" s="1">
        <f>Estação!M951</f>
        <v>67.5</v>
      </c>
      <c r="N716" s="1">
        <f>Estação!N951</f>
        <v>1007.2</v>
      </c>
      <c r="O716" s="1">
        <f>Estação!O951</f>
        <v>26</v>
      </c>
      <c r="P716" s="1">
        <f>Estação!P951</f>
        <v>3.28</v>
      </c>
      <c r="Q716" s="1">
        <f>Estação!Q951</f>
        <v>44.26</v>
      </c>
      <c r="R716" s="1">
        <f>Estação!R951</f>
        <v>0</v>
      </c>
    </row>
    <row r="717" spans="1:18">
      <c r="A717" s="22">
        <v>44195.791701388887</v>
      </c>
      <c r="B717" s="1">
        <f>Estação!C952</f>
        <v>25.8</v>
      </c>
      <c r="C717" s="1">
        <v>36</v>
      </c>
      <c r="D717" s="1">
        <f>Estação!D952</f>
        <v>17.27</v>
      </c>
      <c r="E717" s="1">
        <f>Estação!E952</f>
        <v>0.36</v>
      </c>
      <c r="F717" s="1">
        <f>Estação!F952</f>
        <v>1.39</v>
      </c>
      <c r="G717" s="1">
        <f>Estação!G952</f>
        <v>3.79</v>
      </c>
      <c r="H717" s="1">
        <f>Estação!H952</f>
        <v>5.18</v>
      </c>
      <c r="I717" s="1">
        <f>Estação!I952</f>
        <v>2.42</v>
      </c>
      <c r="J717" s="1">
        <f>Estação!J952</f>
        <v>24</v>
      </c>
      <c r="K717" s="1">
        <f>Estação!K952</f>
        <v>7</v>
      </c>
      <c r="L717" s="1">
        <f>Estação!L952</f>
        <v>27.5</v>
      </c>
      <c r="M717" s="1">
        <f>Estação!M952</f>
        <v>71.2</v>
      </c>
      <c r="N717" s="1">
        <f>Estação!N952</f>
        <v>1007.6</v>
      </c>
      <c r="O717" s="1">
        <f>Estação!O952</f>
        <v>2</v>
      </c>
      <c r="P717" s="1">
        <f>Estação!P952</f>
        <v>2.02</v>
      </c>
      <c r="Q717" s="1">
        <f>Estação!Q952</f>
        <v>43.57</v>
      </c>
      <c r="R717" s="1">
        <f>Estação!R952</f>
        <v>0</v>
      </c>
    </row>
    <row r="718" spans="1:18">
      <c r="A718" s="22">
        <v>44195.833368055559</v>
      </c>
      <c r="B718" s="1">
        <f>Estação!C953</f>
        <v>25.8</v>
      </c>
      <c r="C718" s="1">
        <v>36</v>
      </c>
      <c r="D718" s="1">
        <f>Estação!D953</f>
        <v>17.100000000000001</v>
      </c>
      <c r="E718" s="1">
        <f>Estação!E953</f>
        <v>0.43</v>
      </c>
      <c r="F718" s="1">
        <f>Estação!F953</f>
        <v>1.22</v>
      </c>
      <c r="G718" s="1">
        <f>Estação!G953</f>
        <v>4.47</v>
      </c>
      <c r="H718" s="1">
        <f>Estação!H953</f>
        <v>5.69</v>
      </c>
      <c r="I718" s="1">
        <f>Estação!I953</f>
        <v>2.14</v>
      </c>
      <c r="J718" s="1">
        <f>Estação!J953</f>
        <v>35</v>
      </c>
      <c r="K718" s="1">
        <f>Estação!K953</f>
        <v>19</v>
      </c>
      <c r="L718" s="1">
        <f>Estação!L953</f>
        <v>27.1</v>
      </c>
      <c r="M718" s="1">
        <f>Estação!M953</f>
        <v>75</v>
      </c>
      <c r="N718" s="1">
        <f>Estação!N953</f>
        <v>1008.5</v>
      </c>
      <c r="O718" s="1">
        <f>Estação!O953</f>
        <v>2</v>
      </c>
      <c r="P718" s="1">
        <f>Estação!P953</f>
        <v>2.0699999999999998</v>
      </c>
      <c r="Q718" s="1">
        <f>Estação!Q953</f>
        <v>48.55</v>
      </c>
      <c r="R718" s="1">
        <f>Estação!R953</f>
        <v>0</v>
      </c>
    </row>
    <row r="719" spans="1:18">
      <c r="A719" s="22">
        <v>44195.875034722223</v>
      </c>
      <c r="B719" s="1">
        <f>Estação!C954</f>
        <v>25.9</v>
      </c>
      <c r="C719" s="1">
        <v>36</v>
      </c>
      <c r="D719" s="1">
        <f>Estação!D954</f>
        <v>18.18</v>
      </c>
      <c r="E719" s="1">
        <f>Estação!E954</f>
        <v>0.49</v>
      </c>
      <c r="F719" s="1">
        <f>Estação!F954</f>
        <v>1.26</v>
      </c>
      <c r="G719" s="1">
        <f>Estação!G954</f>
        <v>4.1399999999999997</v>
      </c>
      <c r="H719" s="1">
        <f>Estação!H954</f>
        <v>5.4</v>
      </c>
      <c r="I719" s="1">
        <f>Estação!I954</f>
        <v>2.27</v>
      </c>
      <c r="J719" s="1">
        <f>Estação!J954</f>
        <v>26</v>
      </c>
      <c r="K719" s="1">
        <f>Estação!K954</f>
        <v>16</v>
      </c>
      <c r="L719" s="1">
        <f>Estação!L954</f>
        <v>27.1</v>
      </c>
      <c r="M719" s="1">
        <f>Estação!M954</f>
        <v>76.5</v>
      </c>
      <c r="N719" s="1">
        <f>Estação!N954</f>
        <v>1009.4</v>
      </c>
      <c r="O719" s="1">
        <f>Estação!O954</f>
        <v>2</v>
      </c>
      <c r="P719" s="1">
        <f>Estação!P954</f>
        <v>2.0499999999999998</v>
      </c>
      <c r="Q719" s="1">
        <f>Estação!Q954</f>
        <v>46.63</v>
      </c>
      <c r="R719" s="1">
        <f>Estação!R954</f>
        <v>0</v>
      </c>
    </row>
    <row r="720" spans="1:18">
      <c r="A720" s="22">
        <v>44195.916701388887</v>
      </c>
      <c r="B720" s="1">
        <f>Estação!C955</f>
        <v>26.1</v>
      </c>
      <c r="C720" s="1">
        <v>36</v>
      </c>
      <c r="D720" s="1">
        <f>Estação!D955</f>
        <v>16.61</v>
      </c>
      <c r="E720" s="1">
        <f>Estação!E955</f>
        <v>0.49</v>
      </c>
      <c r="F720" s="1">
        <f>Estação!F955</f>
        <v>1.01</v>
      </c>
      <c r="G720" s="1">
        <f>Estação!G955</f>
        <v>4.5599999999999996</v>
      </c>
      <c r="H720" s="1">
        <f>Estação!H955</f>
        <v>5.56</v>
      </c>
      <c r="I720" s="1">
        <f>Estação!I955</f>
        <v>2.27</v>
      </c>
      <c r="J720" s="1">
        <f>Estação!J955</f>
        <v>31</v>
      </c>
      <c r="K720" s="1">
        <f>Estação!K955</f>
        <v>16</v>
      </c>
      <c r="L720" s="1">
        <f>Estação!L955</f>
        <v>27.1</v>
      </c>
      <c r="M720" s="1">
        <f>Estação!M955</f>
        <v>77.099999999999994</v>
      </c>
      <c r="N720" s="1">
        <f>Estação!N955</f>
        <v>1009.7</v>
      </c>
      <c r="O720" s="1">
        <f>Estação!O955</f>
        <v>3</v>
      </c>
      <c r="P720" s="1">
        <f>Estação!P955</f>
        <v>2.2000000000000002</v>
      </c>
      <c r="Q720" s="1">
        <f>Estação!Q955</f>
        <v>52.68</v>
      </c>
      <c r="R720" s="1">
        <f>Estação!R955</f>
        <v>0</v>
      </c>
    </row>
    <row r="721" spans="1:18">
      <c r="A721" s="22">
        <v>44195.958368055559</v>
      </c>
      <c r="B721" s="1">
        <f>Estação!C956</f>
        <v>26.1</v>
      </c>
      <c r="C721" s="1">
        <v>36</v>
      </c>
      <c r="D721" s="1">
        <f>Estação!D956</f>
        <v>17.98</v>
      </c>
      <c r="E721" s="1">
        <f>Estação!E956</f>
        <v>0.43</v>
      </c>
      <c r="F721" s="1">
        <f>Estação!F956</f>
        <v>1.1499999999999999</v>
      </c>
      <c r="G721" s="1">
        <f>Estação!G956</f>
        <v>2.12</v>
      </c>
      <c r="H721" s="1">
        <f>Estação!H956</f>
        <v>3.28</v>
      </c>
      <c r="I721" s="1">
        <f>Estação!I956</f>
        <v>2.48</v>
      </c>
      <c r="J721" s="1">
        <f>Estação!J956</f>
        <v>22</v>
      </c>
      <c r="K721" s="1">
        <f>Estação!K956</f>
        <v>14</v>
      </c>
      <c r="L721" s="1">
        <f>Estação!L956</f>
        <v>27.1</v>
      </c>
      <c r="M721" s="1">
        <f>Estação!M956</f>
        <v>77.3</v>
      </c>
      <c r="N721" s="1">
        <f>Estação!N956</f>
        <v>1009.8</v>
      </c>
      <c r="O721" s="1">
        <f>Estação!O956</f>
        <v>3</v>
      </c>
      <c r="P721" s="1">
        <f>Estação!P956</f>
        <v>2.69</v>
      </c>
      <c r="Q721" s="1">
        <f>Estação!Q956</f>
        <v>59.05</v>
      </c>
      <c r="R721" s="1">
        <f>Estação!R956</f>
        <v>0</v>
      </c>
    </row>
    <row r="722" spans="1:18">
      <c r="A722" s="22">
        <v>44196.000034722223</v>
      </c>
      <c r="B722" s="1">
        <f>Estação!C965</f>
        <v>26</v>
      </c>
      <c r="C722" s="1">
        <v>36</v>
      </c>
      <c r="D722" s="1">
        <f>Estação!D965</f>
        <v>18.13</v>
      </c>
      <c r="E722" s="1">
        <f>Estação!E965</f>
        <v>0.37</v>
      </c>
      <c r="F722" s="1">
        <f>Estação!F965</f>
        <v>1.03</v>
      </c>
      <c r="G722" s="1">
        <f>Estação!G965</f>
        <v>1.65</v>
      </c>
      <c r="H722" s="1">
        <f>Estação!H965</f>
        <v>2.69</v>
      </c>
      <c r="I722" s="1">
        <f>Estação!I965</f>
        <v>2.4700000000000002</v>
      </c>
      <c r="J722" s="1">
        <f>Estação!J965</f>
        <v>28</v>
      </c>
      <c r="K722" s="1">
        <f>Estação!K965</f>
        <v>11</v>
      </c>
      <c r="L722" s="1">
        <f>Estação!L965</f>
        <v>27.1</v>
      </c>
      <c r="M722" s="1">
        <f>Estação!M965</f>
        <v>76.8</v>
      </c>
      <c r="N722" s="1">
        <f>Estação!N965</f>
        <v>1009.4</v>
      </c>
      <c r="O722" s="1">
        <f>Estação!O965</f>
        <v>3</v>
      </c>
      <c r="P722" s="1">
        <f>Estação!P965</f>
        <v>2.82</v>
      </c>
      <c r="Q722" s="1">
        <f>Estação!Q965</f>
        <v>66.150000000000006</v>
      </c>
      <c r="R722" s="1">
        <f>Estação!R965</f>
        <v>0</v>
      </c>
    </row>
    <row r="723" spans="1:18">
      <c r="A723" s="22">
        <v>44196.041701388887</v>
      </c>
      <c r="B723" s="1">
        <f>Estação!C966</f>
        <v>25.8</v>
      </c>
      <c r="C723" s="1">
        <v>36</v>
      </c>
      <c r="D723" s="1">
        <f>Estação!D966</f>
        <v>18.96</v>
      </c>
      <c r="E723" s="1">
        <f>Estação!E966</f>
        <v>0.11</v>
      </c>
      <c r="F723" s="1">
        <f>Estação!F966</f>
        <v>1.18</v>
      </c>
      <c r="G723" s="1">
        <f>Estação!G966</f>
        <v>1.53</v>
      </c>
      <c r="H723" s="1">
        <f>Estação!H966</f>
        <v>2.7</v>
      </c>
      <c r="I723" s="1">
        <f>Estação!I966</f>
        <v>1.74</v>
      </c>
      <c r="J723" s="1">
        <f>Estação!J966</f>
        <v>28</v>
      </c>
      <c r="K723" s="1">
        <f>Estação!K966</f>
        <v>7</v>
      </c>
      <c r="L723" s="1">
        <f>Estação!L966</f>
        <v>26.9</v>
      </c>
      <c r="M723" s="1">
        <f>Estação!M966</f>
        <v>76.2</v>
      </c>
      <c r="N723" s="1">
        <f>Estação!N966</f>
        <v>1008.6</v>
      </c>
      <c r="O723" s="1">
        <f>Estação!O966</f>
        <v>3</v>
      </c>
      <c r="P723" s="1">
        <f>Estação!P966</f>
        <v>2.88</v>
      </c>
      <c r="Q723" s="1">
        <f>Estação!Q966</f>
        <v>66.760000000000005</v>
      </c>
      <c r="R723" s="1">
        <f>Estação!R966</f>
        <v>0</v>
      </c>
    </row>
    <row r="724" spans="1:18">
      <c r="A724" s="22">
        <v>44196.083368055559</v>
      </c>
      <c r="B724" s="1">
        <f>Estação!C967</f>
        <v>25.7</v>
      </c>
      <c r="C724" s="1">
        <v>36</v>
      </c>
      <c r="D724" s="1">
        <f>Estação!D967</f>
        <v>17.309999999999999</v>
      </c>
      <c r="E724" s="1">
        <f>Estação!E967</f>
        <v>0.1</v>
      </c>
      <c r="F724" s="1">
        <f>Estação!F967</f>
        <v>1.03</v>
      </c>
      <c r="G724" s="1">
        <f>Estação!G967</f>
        <v>1.57</v>
      </c>
      <c r="H724" s="1">
        <f>Estação!H967</f>
        <v>2.6</v>
      </c>
      <c r="I724" s="1">
        <f>Estação!I967</f>
        <v>1.4</v>
      </c>
      <c r="J724" s="1">
        <f>Estação!J967</f>
        <v>30</v>
      </c>
      <c r="K724" s="1">
        <f>Estação!K967</f>
        <v>9</v>
      </c>
      <c r="L724" s="1">
        <f>Estação!L967</f>
        <v>26.8</v>
      </c>
      <c r="M724" s="1">
        <f>Estação!M967</f>
        <v>77.2</v>
      </c>
      <c r="N724" s="1">
        <f>Estação!N967</f>
        <v>1008.2</v>
      </c>
      <c r="O724" s="1">
        <f>Estação!O967</f>
        <v>3</v>
      </c>
      <c r="P724" s="1">
        <f>Estação!P967</f>
        <v>2.2999999999999998</v>
      </c>
      <c r="Q724" s="1">
        <f>Estação!Q967</f>
        <v>71.11</v>
      </c>
      <c r="R724" s="1">
        <f>Estação!R967</f>
        <v>0</v>
      </c>
    </row>
    <row r="725" spans="1:18">
      <c r="A725" s="22">
        <v>44196.125034722223</v>
      </c>
      <c r="B725" s="1">
        <f>Estação!C968</f>
        <v>25.9</v>
      </c>
      <c r="C725" s="1">
        <v>36</v>
      </c>
      <c r="D725" s="1">
        <f>Estação!D968</f>
        <v>18.989999999999998</v>
      </c>
      <c r="E725" s="1">
        <f>Estação!E968</f>
        <v>0.09</v>
      </c>
      <c r="F725" s="1">
        <f>Estação!F968</f>
        <v>1.1599999999999999</v>
      </c>
      <c r="G725" s="1">
        <f>Estação!G968</f>
        <v>0.75</v>
      </c>
      <c r="H725" s="1">
        <f>Estação!H968</f>
        <v>1.9</v>
      </c>
      <c r="I725" s="1">
        <f>Estação!I968</f>
        <v>1.22</v>
      </c>
      <c r="J725" s="1">
        <f>Estação!J968</f>
        <v>24</v>
      </c>
      <c r="K725" s="1">
        <f>Estação!K968</f>
        <v>10</v>
      </c>
      <c r="L725" s="1">
        <f>Estação!L968</f>
        <v>26.8</v>
      </c>
      <c r="M725" s="1">
        <f>Estação!M968</f>
        <v>76.099999999999994</v>
      </c>
      <c r="N725" s="1">
        <f>Estação!N968</f>
        <v>1008.2</v>
      </c>
      <c r="O725" s="1">
        <f>Estação!O968</f>
        <v>3</v>
      </c>
      <c r="P725" s="1">
        <f>Estação!P968</f>
        <v>2.5499999999999998</v>
      </c>
      <c r="Q725" s="1">
        <f>Estação!Q968</f>
        <v>71.97</v>
      </c>
      <c r="R725" s="1">
        <f>Estação!R968</f>
        <v>0</v>
      </c>
    </row>
    <row r="726" spans="1:18">
      <c r="A726" s="22">
        <v>44196.166701388887</v>
      </c>
      <c r="B726" s="1">
        <f>Estação!C969</f>
        <v>25.9</v>
      </c>
      <c r="C726" s="1">
        <v>36</v>
      </c>
      <c r="D726" s="1">
        <f>Estação!D969</f>
        <v>19.09</v>
      </c>
      <c r="E726" s="1">
        <f>Estação!E969</f>
        <v>0.09</v>
      </c>
      <c r="F726" s="1">
        <f>Estação!F969</f>
        <v>1.02</v>
      </c>
      <c r="G726" s="1">
        <f>Estação!G969</f>
        <v>0.51</v>
      </c>
      <c r="H726" s="1">
        <f>Estação!H969</f>
        <v>1.53</v>
      </c>
      <c r="I726" s="1">
        <f>Estação!I969</f>
        <v>1.17</v>
      </c>
      <c r="J726" s="1">
        <f>Estação!J969</f>
        <v>22</v>
      </c>
      <c r="K726" s="1">
        <f>Estação!K969</f>
        <v>9</v>
      </c>
      <c r="L726" s="1">
        <f>Estação!L969</f>
        <v>26.8</v>
      </c>
      <c r="M726" s="1">
        <f>Estação!M969</f>
        <v>76.3</v>
      </c>
      <c r="N726" s="1">
        <f>Estação!N969</f>
        <v>1008.3</v>
      </c>
      <c r="O726" s="1">
        <f>Estação!O969</f>
        <v>2</v>
      </c>
      <c r="P726" s="1">
        <f>Estação!P969</f>
        <v>2.68</v>
      </c>
      <c r="Q726" s="1">
        <f>Estação!Q969</f>
        <v>78.22</v>
      </c>
      <c r="R726" s="1">
        <f>Estação!R969</f>
        <v>0</v>
      </c>
    </row>
    <row r="727" spans="1:18">
      <c r="A727" s="22">
        <v>44196.208368055559</v>
      </c>
      <c r="B727" s="1">
        <f>Estação!C970</f>
        <v>25.9</v>
      </c>
      <c r="C727" s="1">
        <v>36</v>
      </c>
      <c r="D727" s="1">
        <f>Estação!D970</f>
        <v>19.68</v>
      </c>
      <c r="E727" s="1">
        <f>Estação!E970</f>
        <v>0.09</v>
      </c>
      <c r="F727" s="1">
        <f>Estação!F970</f>
        <v>1.1299999999999999</v>
      </c>
      <c r="G727" s="1">
        <f>Estação!G970</f>
        <v>0.5</v>
      </c>
      <c r="H727" s="1">
        <f>Estação!H970</f>
        <v>1.63</v>
      </c>
      <c r="I727" s="1">
        <f>Estação!I970</f>
        <v>1.35</v>
      </c>
      <c r="J727" s="1">
        <f>Estação!J970</f>
        <v>27</v>
      </c>
      <c r="K727" s="1">
        <f>Estação!K970</f>
        <v>13</v>
      </c>
      <c r="L727" s="1">
        <f>Estação!L970</f>
        <v>26.7</v>
      </c>
      <c r="M727" s="1">
        <f>Estação!M970</f>
        <v>75.8</v>
      </c>
      <c r="N727" s="1">
        <f>Estação!N970</f>
        <v>1008.7</v>
      </c>
      <c r="O727" s="1">
        <f>Estação!O970</f>
        <v>3</v>
      </c>
      <c r="P727" s="1">
        <f>Estação!P970</f>
        <v>2.94</v>
      </c>
      <c r="Q727" s="1">
        <f>Estação!Q970</f>
        <v>85.45</v>
      </c>
      <c r="R727" s="1">
        <f>Estação!R970</f>
        <v>0</v>
      </c>
    </row>
    <row r="728" spans="1:18">
      <c r="A728" s="22">
        <v>44196.250034722223</v>
      </c>
      <c r="B728" s="1">
        <f>Estação!C971</f>
        <v>25.9</v>
      </c>
      <c r="C728" s="1">
        <v>36</v>
      </c>
      <c r="D728" s="1">
        <f>Estação!D971</f>
        <v>17.940000000000001</v>
      </c>
      <c r="E728" s="1">
        <f>Estação!E971</f>
        <v>0.11</v>
      </c>
      <c r="F728" s="1">
        <f>Estação!F971</f>
        <v>1.23</v>
      </c>
      <c r="G728" s="1">
        <f>Estação!G971</f>
        <v>1.62</v>
      </c>
      <c r="H728" s="1">
        <f>Estação!H971</f>
        <v>2.85</v>
      </c>
      <c r="I728" s="1">
        <f>Estação!I971</f>
        <v>1.54</v>
      </c>
      <c r="J728" s="1">
        <f>Estação!J971</f>
        <v>29</v>
      </c>
      <c r="K728" s="1">
        <f>Estação!K971</f>
        <v>8</v>
      </c>
      <c r="L728" s="1">
        <f>Estação!L971</f>
        <v>26.6</v>
      </c>
      <c r="M728" s="1">
        <f>Estação!M971</f>
        <v>75.900000000000006</v>
      </c>
      <c r="N728" s="1">
        <f>Estação!N971</f>
        <v>1009.3</v>
      </c>
      <c r="O728" s="1">
        <f>Estação!O971</f>
        <v>11</v>
      </c>
      <c r="P728" s="1">
        <f>Estação!P971</f>
        <v>2.54</v>
      </c>
      <c r="Q728" s="1">
        <f>Estação!Q971</f>
        <v>92.73</v>
      </c>
      <c r="R728" s="1">
        <f>Estação!R971</f>
        <v>0</v>
      </c>
    </row>
    <row r="729" spans="1:18">
      <c r="A729" s="22">
        <v>44196.291701388887</v>
      </c>
      <c r="B729" s="1">
        <f>Estação!C972</f>
        <v>25.9</v>
      </c>
      <c r="C729" s="1">
        <v>36</v>
      </c>
      <c r="D729" s="1">
        <f>Estação!D972</f>
        <v>13.29</v>
      </c>
      <c r="E729" s="1">
        <f>Estação!E972</f>
        <v>0.18</v>
      </c>
      <c r="F729" s="1">
        <f>Estação!F972</f>
        <v>1.94</v>
      </c>
      <c r="G729" s="1">
        <f>Estação!G972</f>
        <v>3.46</v>
      </c>
      <c r="H729" s="1">
        <f>Estação!H972</f>
        <v>5.39</v>
      </c>
      <c r="I729" s="1">
        <f>Estação!I972</f>
        <v>1.53</v>
      </c>
      <c r="J729" s="1">
        <f>Estação!J972</f>
        <v>22</v>
      </c>
      <c r="K729" s="1">
        <f>Estação!K972</f>
        <v>6</v>
      </c>
      <c r="L729" s="1">
        <f>Estação!L972</f>
        <v>25.9</v>
      </c>
      <c r="M729" s="1">
        <f>Estação!M972</f>
        <v>83.9</v>
      </c>
      <c r="N729" s="1">
        <f>Estação!N972</f>
        <v>1010.1</v>
      </c>
      <c r="O729" s="1">
        <f>Estação!O972</f>
        <v>98</v>
      </c>
      <c r="P729" s="1">
        <f>Estação!P972</f>
        <v>2.61</v>
      </c>
      <c r="Q729" s="1">
        <f>Estação!Q972</f>
        <v>113.04</v>
      </c>
      <c r="R729" s="1">
        <f>Estação!R972</f>
        <v>0.8</v>
      </c>
    </row>
    <row r="730" spans="1:18">
      <c r="A730" s="22">
        <v>44196.333368055559</v>
      </c>
      <c r="B730" s="1">
        <f>Estação!C973</f>
        <v>26</v>
      </c>
      <c r="C730" s="1">
        <v>36</v>
      </c>
      <c r="D730" s="1">
        <f>Estação!D973</f>
        <v>12.25</v>
      </c>
      <c r="E730" s="1">
        <f>Estação!E973</f>
        <v>0.21</v>
      </c>
      <c r="F730" s="1">
        <f>Estação!F973</f>
        <v>3.09</v>
      </c>
      <c r="G730" s="1">
        <f>Estação!G973</f>
        <v>4.1399999999999997</v>
      </c>
      <c r="H730" s="1">
        <f>Estação!H973</f>
        <v>7.23</v>
      </c>
      <c r="I730" s="1">
        <f>Estação!I973</f>
        <v>1.48</v>
      </c>
      <c r="J730" s="1">
        <f>Estação!J973</f>
        <v>23</v>
      </c>
      <c r="K730" s="1">
        <f>Estação!K973</f>
        <v>9</v>
      </c>
      <c r="L730" s="1">
        <f>Estação!L973</f>
        <v>26.1</v>
      </c>
      <c r="M730" s="1">
        <f>Estação!M973</f>
        <v>81.8</v>
      </c>
      <c r="N730" s="1">
        <f>Estação!N973</f>
        <v>1010.6</v>
      </c>
      <c r="O730" s="1">
        <f>Estação!O973</f>
        <v>253</v>
      </c>
      <c r="P730" s="1">
        <f>Estação!P973</f>
        <v>3.11</v>
      </c>
      <c r="Q730" s="1">
        <f>Estação!Q973</f>
        <v>117.94</v>
      </c>
      <c r="R730" s="1">
        <f>Estação!R973</f>
        <v>0</v>
      </c>
    </row>
    <row r="731" spans="1:18">
      <c r="A731" s="22">
        <v>44196.375034722223</v>
      </c>
      <c r="B731" s="1">
        <f>Estação!C974</f>
        <v>25.9</v>
      </c>
      <c r="C731" s="1">
        <v>36</v>
      </c>
      <c r="D731" s="1">
        <f>Estação!D974</f>
        <v>19.899999999999999</v>
      </c>
      <c r="E731" s="1">
        <f>Estação!E974</f>
        <v>0.19</v>
      </c>
      <c r="F731" s="1">
        <f>Estação!F974</f>
        <v>2.42</v>
      </c>
      <c r="G731" s="1">
        <f>Estação!G974</f>
        <v>3.04</v>
      </c>
      <c r="H731" s="1">
        <f>Estação!H974</f>
        <v>5.46</v>
      </c>
      <c r="I731" s="1">
        <f>Estação!I974</f>
        <v>1.19</v>
      </c>
      <c r="J731" s="1">
        <f>Estação!J974</f>
        <v>24</v>
      </c>
      <c r="K731" s="1">
        <f>Estação!K974</f>
        <v>15</v>
      </c>
      <c r="L731" s="1">
        <f>Estação!L974</f>
        <v>27.8</v>
      </c>
      <c r="M731" s="1">
        <f>Estação!M974</f>
        <v>70.8</v>
      </c>
      <c r="N731" s="1">
        <f>Estação!N974</f>
        <v>1010.7</v>
      </c>
      <c r="O731" s="1">
        <f>Estação!O974</f>
        <v>426</v>
      </c>
      <c r="P731" s="1">
        <f>Estação!P974</f>
        <v>3.55</v>
      </c>
      <c r="Q731" s="1">
        <f>Estação!Q974</f>
        <v>104.07</v>
      </c>
      <c r="R731" s="1">
        <f>Estação!R974</f>
        <v>0</v>
      </c>
    </row>
    <row r="732" spans="1:18">
      <c r="A732" s="22">
        <v>44196.416701388887</v>
      </c>
      <c r="B732" s="1">
        <f>Estação!C975</f>
        <v>25.8</v>
      </c>
      <c r="C732" s="1">
        <v>36</v>
      </c>
      <c r="D732" s="1">
        <f>Estação!D975</f>
        <v>23.27</v>
      </c>
      <c r="E732" s="1">
        <f>Estação!E975</f>
        <v>0.14000000000000001</v>
      </c>
      <c r="F732" s="1">
        <f>Estação!F975</f>
        <v>1.99</v>
      </c>
      <c r="G732" s="1">
        <f>Estação!G975</f>
        <v>2.2599999999999998</v>
      </c>
      <c r="H732" s="1">
        <f>Estação!H975</f>
        <v>4.25</v>
      </c>
      <c r="I732" s="1">
        <f>Estação!I975</f>
        <v>1.29</v>
      </c>
      <c r="J732" s="1">
        <f>Estação!J975</f>
        <v>27</v>
      </c>
      <c r="K732" s="1">
        <f>Estação!K975</f>
        <v>12</v>
      </c>
      <c r="L732" s="1">
        <f>Estação!L975</f>
        <v>29.2</v>
      </c>
      <c r="M732" s="1">
        <f>Estação!M975</f>
        <v>60.3</v>
      </c>
      <c r="N732" s="1">
        <f>Estação!N975</f>
        <v>1010.7</v>
      </c>
      <c r="O732" s="1">
        <f>Estação!O975</f>
        <v>649</v>
      </c>
      <c r="P732" s="1">
        <f>Estação!P975</f>
        <v>4.32</v>
      </c>
      <c r="Q732" s="1">
        <f>Estação!Q975</f>
        <v>83.4</v>
      </c>
      <c r="R732" s="1">
        <f>Estação!R975</f>
        <v>0</v>
      </c>
    </row>
    <row r="733" spans="1:18">
      <c r="A733" s="22">
        <v>44196.458368055559</v>
      </c>
      <c r="B733" s="1">
        <f>Estação!C976</f>
        <v>25.7</v>
      </c>
      <c r="C733" s="1">
        <v>36</v>
      </c>
      <c r="D733" s="1">
        <f>Estação!D976</f>
        <v>23.97</v>
      </c>
      <c r="E733" s="1">
        <f>Estação!E976</f>
        <v>0.13</v>
      </c>
      <c r="F733" s="1">
        <f>Estação!F976</f>
        <v>1.8</v>
      </c>
      <c r="G733" s="1">
        <f>Estação!G976</f>
        <v>1.53</v>
      </c>
      <c r="H733" s="1">
        <f>Estação!H976</f>
        <v>3.32</v>
      </c>
      <c r="I733" s="1">
        <f>Estação!I976</f>
        <v>1.31</v>
      </c>
      <c r="J733" s="1">
        <f>Estação!J976</f>
        <v>21</v>
      </c>
      <c r="K733" s="1">
        <f>Estação!K976</f>
        <v>11</v>
      </c>
      <c r="L733" s="1">
        <f>Estação!L976</f>
        <v>30</v>
      </c>
      <c r="M733" s="1">
        <f>Estação!M976</f>
        <v>54.8</v>
      </c>
      <c r="N733" s="1">
        <f>Estação!N976</f>
        <v>1010.6</v>
      </c>
      <c r="O733" s="1">
        <f>Estação!O976</f>
        <v>1014</v>
      </c>
      <c r="P733" s="1">
        <f>Estação!P976</f>
        <v>4.87</v>
      </c>
      <c r="Q733" s="1">
        <f>Estação!Q976</f>
        <v>67.13</v>
      </c>
      <c r="R733" s="1">
        <f>Estação!R976</f>
        <v>0</v>
      </c>
    </row>
    <row r="734" spans="1:18">
      <c r="A734" s="22">
        <v>44196.500034722223</v>
      </c>
      <c r="B734" s="1">
        <f>Estação!C977</f>
        <v>25.7</v>
      </c>
      <c r="C734" s="1">
        <v>36</v>
      </c>
      <c r="D734" s="1">
        <f>Estação!D977</f>
        <v>23.75</v>
      </c>
      <c r="E734" s="1">
        <f>Estação!E977</f>
        <v>0.13</v>
      </c>
      <c r="F734" s="1">
        <f>Estação!F977</f>
        <v>1.92</v>
      </c>
      <c r="G734" s="1">
        <f>Estação!G977</f>
        <v>1.39</v>
      </c>
      <c r="H734" s="1">
        <f>Estação!H977</f>
        <v>3.31</v>
      </c>
      <c r="I734" s="1">
        <f>Estação!I977</f>
        <v>1.8</v>
      </c>
      <c r="J734" s="1">
        <f>Estação!J977</f>
        <v>20</v>
      </c>
      <c r="K734" s="1">
        <f>Estação!K977</f>
        <v>9</v>
      </c>
      <c r="L734" s="1">
        <f>Estação!L977</f>
        <v>30.2</v>
      </c>
      <c r="M734" s="1">
        <f>Estação!M977</f>
        <v>54.5</v>
      </c>
      <c r="N734" s="1">
        <f>Estação!N977</f>
        <v>1010.2</v>
      </c>
      <c r="O734" s="1">
        <f>Estação!O977</f>
        <v>1016</v>
      </c>
      <c r="P734" s="1">
        <f>Estação!P977</f>
        <v>4.58</v>
      </c>
      <c r="Q734" s="1">
        <f>Estação!Q977</f>
        <v>65.989999999999995</v>
      </c>
      <c r="R734" s="1">
        <f>Estação!R977</f>
        <v>0</v>
      </c>
    </row>
    <row r="735" spans="1:18">
      <c r="A735" s="22">
        <v>44196.541701388887</v>
      </c>
      <c r="B735" s="1">
        <f>Estação!C978</f>
        <v>25.7</v>
      </c>
      <c r="C735" s="1">
        <v>36</v>
      </c>
      <c r="D735" s="1">
        <f>Estação!D978</f>
        <v>23.5</v>
      </c>
      <c r="E735" s="1">
        <f>Estação!E978</f>
        <v>0.14000000000000001</v>
      </c>
      <c r="F735" s="1">
        <f>Estação!F978</f>
        <v>1.66</v>
      </c>
      <c r="G735" s="1">
        <f>Estação!G978</f>
        <v>1.24</v>
      </c>
      <c r="H735" s="1">
        <f>Estação!H978</f>
        <v>2.9</v>
      </c>
      <c r="I735" s="1">
        <f>Estação!I978</f>
        <v>1.7</v>
      </c>
      <c r="J735" s="1">
        <f>Estação!J978</f>
        <v>17</v>
      </c>
      <c r="K735" s="1">
        <f>Estação!K978</f>
        <v>9</v>
      </c>
      <c r="L735" s="1">
        <f>Estação!L978</f>
        <v>30</v>
      </c>
      <c r="M735" s="1">
        <f>Estação!M978</f>
        <v>57.4</v>
      </c>
      <c r="N735" s="1">
        <f>Estação!N978</f>
        <v>1009.7</v>
      </c>
      <c r="O735" s="1">
        <f>Estação!O978</f>
        <v>716</v>
      </c>
      <c r="P735" s="1">
        <f>Estação!P978</f>
        <v>4.5199999999999996</v>
      </c>
      <c r="Q735" s="1">
        <f>Estação!Q978</f>
        <v>66.42</v>
      </c>
      <c r="R735" s="1">
        <f>Estação!R978</f>
        <v>0</v>
      </c>
    </row>
    <row r="736" spans="1:18">
      <c r="A736" s="22">
        <v>44196.583368055559</v>
      </c>
      <c r="B736" s="1">
        <f>Estação!C979</f>
        <v>25.5</v>
      </c>
      <c r="C736" s="1">
        <v>36</v>
      </c>
      <c r="D736" s="1">
        <f>Estação!D979</f>
        <v>23.31</v>
      </c>
      <c r="E736" s="1">
        <f>Estação!E979</f>
        <v>0.15</v>
      </c>
      <c r="F736" s="1">
        <f>Estação!F979</f>
        <v>1.57</v>
      </c>
      <c r="G736" s="1">
        <f>Estação!G979</f>
        <v>1.07</v>
      </c>
      <c r="H736" s="1">
        <f>Estação!H979</f>
        <v>2.64</v>
      </c>
      <c r="I736" s="1">
        <f>Estação!I979</f>
        <v>1.89</v>
      </c>
      <c r="J736" s="1">
        <f>Estação!J979</f>
        <v>29</v>
      </c>
      <c r="K736" s="1">
        <f>Estação!K979</f>
        <v>13</v>
      </c>
      <c r="L736" s="1">
        <f>Estação!L979</f>
        <v>30.1</v>
      </c>
      <c r="M736" s="1">
        <f>Estação!M979</f>
        <v>57.3</v>
      </c>
      <c r="N736" s="1">
        <f>Estação!N979</f>
        <v>1008.8</v>
      </c>
      <c r="O736" s="1">
        <f>Estação!O979</f>
        <v>279</v>
      </c>
      <c r="P736" s="1">
        <f>Estação!P979</f>
        <v>4.53</v>
      </c>
      <c r="Q736" s="1">
        <f>Estação!Q979</f>
        <v>56.08</v>
      </c>
      <c r="R736" s="1">
        <f>Estação!R979</f>
        <v>0</v>
      </c>
    </row>
    <row r="737" spans="1:18">
      <c r="A737" s="22">
        <v>44196.625034722223</v>
      </c>
      <c r="B737" s="1">
        <f>Estação!C980</f>
        <v>25.4</v>
      </c>
      <c r="C737" s="1">
        <v>36</v>
      </c>
      <c r="D737" s="1">
        <f>Estação!D980</f>
        <v>22.91</v>
      </c>
      <c r="E737" s="1">
        <f>Estação!E980</f>
        <v>0.16</v>
      </c>
      <c r="F737" s="1">
        <f>Estação!F980</f>
        <v>1.55</v>
      </c>
      <c r="G737" s="1">
        <f>Estação!G980</f>
        <v>0.98</v>
      </c>
      <c r="H737" s="1">
        <f>Estação!H980</f>
        <v>2.5299999999999998</v>
      </c>
      <c r="I737" s="1">
        <f>Estação!I980</f>
        <v>1.95</v>
      </c>
      <c r="J737" s="1">
        <f>Estação!J980</f>
        <v>25</v>
      </c>
      <c r="K737" s="1">
        <f>Estação!K980</f>
        <v>12</v>
      </c>
      <c r="L737" s="1">
        <f>Estação!L980</f>
        <v>29.8</v>
      </c>
      <c r="M737" s="1">
        <f>Estação!M980</f>
        <v>58</v>
      </c>
      <c r="N737" s="1">
        <f>Estação!N980</f>
        <v>1008.1</v>
      </c>
      <c r="O737" s="1">
        <f>Estação!O980</f>
        <v>274</v>
      </c>
      <c r="P737" s="1">
        <f>Estação!P980</f>
        <v>4.54</v>
      </c>
      <c r="Q737" s="1">
        <f>Estação!Q980</f>
        <v>50.07</v>
      </c>
      <c r="R737" s="1">
        <f>Estação!R980</f>
        <v>0</v>
      </c>
    </row>
    <row r="738" spans="1:18">
      <c r="A738" s="22">
        <v>44196.666701388887</v>
      </c>
      <c r="B738" s="1">
        <f>Estação!C981</f>
        <v>25.7</v>
      </c>
      <c r="C738" s="1">
        <v>36</v>
      </c>
      <c r="D738" s="1">
        <f>Estação!D981</f>
        <v>22.05</v>
      </c>
      <c r="E738" s="1">
        <f>Estação!E981</f>
        <v>0.15</v>
      </c>
      <c r="F738" s="1">
        <f>Estação!F981</f>
        <v>1.41</v>
      </c>
      <c r="G738" s="1">
        <f>Estação!G981</f>
        <v>1.1399999999999999</v>
      </c>
      <c r="H738" s="1">
        <f>Estação!H981</f>
        <v>2.5499999999999998</v>
      </c>
      <c r="I738" s="1">
        <f>Estação!I981</f>
        <v>2.02</v>
      </c>
      <c r="J738" s="1">
        <f>Estação!J981</f>
        <v>23</v>
      </c>
      <c r="K738" s="1">
        <f>Estação!K981</f>
        <v>10</v>
      </c>
      <c r="L738" s="1">
        <f>Estação!L981</f>
        <v>29.5</v>
      </c>
      <c r="M738" s="1">
        <f>Estação!M981</f>
        <v>60.7</v>
      </c>
      <c r="N738" s="1">
        <f>Estação!N981</f>
        <v>1007.7</v>
      </c>
      <c r="O738" s="1">
        <f>Estação!O981</f>
        <v>381</v>
      </c>
      <c r="P738" s="1">
        <f>Estação!P981</f>
        <v>4.1900000000000004</v>
      </c>
      <c r="Q738" s="1">
        <f>Estação!Q981</f>
        <v>46.38</v>
      </c>
      <c r="R738" s="1">
        <f>Estação!R981</f>
        <v>0</v>
      </c>
    </row>
    <row r="739" spans="1:18">
      <c r="A739" s="22">
        <v>44196.708368055559</v>
      </c>
      <c r="B739" s="1">
        <f>Estação!C982</f>
        <v>25.9</v>
      </c>
      <c r="C739" s="1">
        <v>36</v>
      </c>
      <c r="D739" s="1">
        <f>Estação!D982</f>
        <v>21.67</v>
      </c>
      <c r="E739" s="1">
        <f>Estação!E982</f>
        <v>0.2</v>
      </c>
      <c r="F739" s="1">
        <f>Estação!F982</f>
        <v>1.36</v>
      </c>
      <c r="G739" s="1">
        <f>Estação!G982</f>
        <v>1.25</v>
      </c>
      <c r="H739" s="1">
        <f>Estação!H982</f>
        <v>2.62</v>
      </c>
      <c r="I739" s="1">
        <f>Estação!I982</f>
        <v>2.1</v>
      </c>
      <c r="J739" s="1">
        <f>Estação!J982</f>
        <v>32</v>
      </c>
      <c r="K739" s="1">
        <f>Estação!K982</f>
        <v>16</v>
      </c>
      <c r="L739" s="1">
        <f>Estação!L982</f>
        <v>29.1</v>
      </c>
      <c r="M739" s="1">
        <f>Estação!M982</f>
        <v>63.3</v>
      </c>
      <c r="N739" s="1">
        <f>Estação!N982</f>
        <v>1007.8</v>
      </c>
      <c r="O739" s="1">
        <f>Estação!O982</f>
        <v>193</v>
      </c>
      <c r="P739" s="1">
        <f>Estação!P982</f>
        <v>3.44</v>
      </c>
      <c r="Q739" s="1">
        <f>Estação!Q982</f>
        <v>35.78</v>
      </c>
      <c r="R739" s="1">
        <f>Estação!R982</f>
        <v>0</v>
      </c>
    </row>
    <row r="740" spans="1:18">
      <c r="A740" s="22">
        <v>44196.750034722223</v>
      </c>
      <c r="B740" s="1">
        <f>Estação!C983</f>
        <v>25.9</v>
      </c>
      <c r="C740" s="1">
        <v>36</v>
      </c>
      <c r="D740" s="1">
        <f>Estação!D983</f>
        <v>19.71</v>
      </c>
      <c r="E740" s="1">
        <f>Estação!E983</f>
        <v>0.25</v>
      </c>
      <c r="F740" s="1">
        <f>Estação!F983</f>
        <v>1.54</v>
      </c>
      <c r="G740" s="1">
        <f>Estação!G983</f>
        <v>2.61</v>
      </c>
      <c r="H740" s="1">
        <f>Estação!H983</f>
        <v>4.16</v>
      </c>
      <c r="I740" s="1">
        <f>Estação!I983</f>
        <v>2.39</v>
      </c>
      <c r="J740" s="1">
        <f>Estação!J983</f>
        <v>34</v>
      </c>
      <c r="K740" s="1">
        <f>Estação!K983</f>
        <v>23</v>
      </c>
      <c r="L740" s="1">
        <f>Estação!L983</f>
        <v>28.1</v>
      </c>
      <c r="M740" s="1">
        <f>Estação!M983</f>
        <v>69.900000000000006</v>
      </c>
      <c r="N740" s="1">
        <f>Estação!N983</f>
        <v>1008.1</v>
      </c>
      <c r="O740" s="1">
        <f>Estação!O983</f>
        <v>23</v>
      </c>
      <c r="P740" s="1">
        <f>Estação!P983</f>
        <v>3.37</v>
      </c>
      <c r="Q740" s="1">
        <f>Estação!Q983</f>
        <v>38.1</v>
      </c>
      <c r="R740" s="1">
        <f>Estação!R983</f>
        <v>0</v>
      </c>
    </row>
    <row r="741" spans="1:18">
      <c r="A741" s="22">
        <v>44196.791701388887</v>
      </c>
      <c r="B741" s="1">
        <f>Estação!C984</f>
        <v>26.1</v>
      </c>
      <c r="C741" s="1">
        <v>36</v>
      </c>
      <c r="D741" s="1">
        <f>Estação!D984</f>
        <v>18.02</v>
      </c>
      <c r="E741" s="1">
        <f>Estação!E984</f>
        <v>0.23</v>
      </c>
      <c r="F741" s="1">
        <f>Estação!F984</f>
        <v>1.25</v>
      </c>
      <c r="G741" s="1">
        <f>Estação!G984</f>
        <v>2.15</v>
      </c>
      <c r="H741" s="1">
        <f>Estação!H984</f>
        <v>3.4</v>
      </c>
      <c r="I741" s="1">
        <f>Estação!I984</f>
        <v>1.29</v>
      </c>
      <c r="J741" s="1">
        <f>Estação!J984</f>
        <v>33</v>
      </c>
      <c r="K741" s="1">
        <f>Estação!K984</f>
        <v>17</v>
      </c>
      <c r="L741" s="1">
        <f>Estação!L984</f>
        <v>27.7</v>
      </c>
      <c r="M741" s="1">
        <f>Estação!M984</f>
        <v>73.3</v>
      </c>
      <c r="N741" s="1">
        <f>Estação!N984</f>
        <v>1009.2</v>
      </c>
      <c r="O741" s="1">
        <f>Estação!O984</f>
        <v>2</v>
      </c>
      <c r="P741" s="1">
        <f>Estação!P984</f>
        <v>2.93</v>
      </c>
      <c r="Q741" s="1">
        <f>Estação!Q984</f>
        <v>26.62</v>
      </c>
      <c r="R741" s="1">
        <f>Estação!R984</f>
        <v>0</v>
      </c>
    </row>
    <row r="742" spans="1:18">
      <c r="A742" s="22">
        <v>44196.833368055559</v>
      </c>
      <c r="B742" s="1">
        <f>Estação!C985</f>
        <v>26.1</v>
      </c>
      <c r="C742" s="1">
        <v>36</v>
      </c>
      <c r="D742" s="1">
        <f>Estação!D985</f>
        <v>18.75</v>
      </c>
      <c r="E742" s="1">
        <f>Estação!E985</f>
        <v>0.21</v>
      </c>
      <c r="F742" s="1">
        <f>Estação!F985</f>
        <v>1.1399999999999999</v>
      </c>
      <c r="G742" s="1">
        <f>Estação!G985</f>
        <v>2.2799999999999998</v>
      </c>
      <c r="H742" s="1">
        <f>Estação!H985</f>
        <v>3.41</v>
      </c>
      <c r="I742" s="1">
        <f>Estação!I985</f>
        <v>1.32</v>
      </c>
      <c r="J742" s="1">
        <f>Estação!J985</f>
        <v>29</v>
      </c>
      <c r="K742" s="1">
        <f>Estação!K985</f>
        <v>17</v>
      </c>
      <c r="L742" s="1">
        <f>Estação!L985</f>
        <v>27.5</v>
      </c>
      <c r="M742" s="1">
        <f>Estação!M985</f>
        <v>74.599999999999994</v>
      </c>
      <c r="N742" s="1">
        <f>Estação!N985</f>
        <v>1009.9</v>
      </c>
      <c r="O742" s="1">
        <f>Estação!O985</f>
        <v>3</v>
      </c>
      <c r="P742" s="1">
        <f>Estação!P985</f>
        <v>3.07</v>
      </c>
      <c r="Q742" s="1">
        <f>Estação!Q985</f>
        <v>34.39</v>
      </c>
      <c r="R742" s="1">
        <f>Estação!R985</f>
        <v>0</v>
      </c>
    </row>
    <row r="743" spans="1:18">
      <c r="A743" s="22">
        <v>44196.875034722223</v>
      </c>
      <c r="B743" s="1">
        <f>Estação!C986</f>
        <v>26</v>
      </c>
      <c r="C743" s="1">
        <v>36</v>
      </c>
      <c r="D743" s="1">
        <f>Estação!D986</f>
        <v>20.329999999999998</v>
      </c>
      <c r="E743" s="1">
        <f>Estação!E986</f>
        <v>0.2</v>
      </c>
      <c r="F743" s="1">
        <f>Estação!F986</f>
        <v>1.1200000000000001</v>
      </c>
      <c r="G743" s="1">
        <f>Estação!G986</f>
        <v>1.52</v>
      </c>
      <c r="H743" s="1">
        <f>Estação!H986</f>
        <v>2.64</v>
      </c>
      <c r="I743" s="1">
        <f>Estação!I986</f>
        <v>1.1100000000000001</v>
      </c>
      <c r="J743" s="1">
        <f>Estação!J986</f>
        <v>25</v>
      </c>
      <c r="K743" s="1">
        <f>Estação!K986</f>
        <v>13</v>
      </c>
      <c r="L743" s="1">
        <f>Estação!L986</f>
        <v>27.4</v>
      </c>
      <c r="M743" s="1">
        <f>Estação!M986</f>
        <v>75.5</v>
      </c>
      <c r="N743" s="1">
        <f>Estação!N986</f>
        <v>1010.5</v>
      </c>
      <c r="O743" s="1">
        <f>Estação!O986</f>
        <v>3</v>
      </c>
      <c r="P743" s="1">
        <f>Estação!P986</f>
        <v>3.65</v>
      </c>
      <c r="Q743" s="1">
        <f>Estação!Q986</f>
        <v>43.27</v>
      </c>
      <c r="R743" s="1">
        <f>Estação!R986</f>
        <v>0</v>
      </c>
    </row>
    <row r="744" spans="1:18">
      <c r="A744" s="22">
        <v>44196.916701388887</v>
      </c>
      <c r="B744" s="1">
        <f>Estação!C987</f>
        <v>25.9</v>
      </c>
      <c r="C744" s="1">
        <v>36</v>
      </c>
      <c r="D744" s="1">
        <f>Estação!D987</f>
        <v>20.48</v>
      </c>
      <c r="E744" s="1">
        <f>Estação!E987</f>
        <v>0.19</v>
      </c>
      <c r="F744" s="1">
        <f>Estação!F987</f>
        <v>0.99</v>
      </c>
      <c r="G744" s="1">
        <f>Estação!G987</f>
        <v>1.49</v>
      </c>
      <c r="H744" s="1">
        <f>Estação!H987</f>
        <v>2.48</v>
      </c>
      <c r="I744" s="1">
        <f>Estação!I987</f>
        <v>1.1299999999999999</v>
      </c>
      <c r="J744" s="1">
        <f>Estação!J987</f>
        <v>28</v>
      </c>
      <c r="K744" s="1">
        <f>Estação!K987</f>
        <v>10</v>
      </c>
      <c r="L744" s="1">
        <f>Estação!L987</f>
        <v>27.3</v>
      </c>
      <c r="M744" s="1">
        <f>Estação!M987</f>
        <v>75.2</v>
      </c>
      <c r="N744" s="1">
        <f>Estação!N987</f>
        <v>1010.9</v>
      </c>
      <c r="O744" s="1">
        <f>Estação!O987</f>
        <v>3</v>
      </c>
      <c r="P744" s="1">
        <f>Estação!P987</f>
        <v>3.28</v>
      </c>
      <c r="Q744" s="1">
        <f>Estação!Q987</f>
        <v>45.57</v>
      </c>
      <c r="R744" s="1">
        <f>Estação!R987</f>
        <v>0</v>
      </c>
    </row>
    <row r="745" spans="1:18">
      <c r="A745" s="22">
        <v>44196.958368055559</v>
      </c>
      <c r="B745" s="1">
        <f>Estação!C988</f>
        <v>26</v>
      </c>
      <c r="C745" s="1">
        <v>36</v>
      </c>
      <c r="D745" s="1">
        <f>Estação!D988</f>
        <v>22.26</v>
      </c>
      <c r="E745" s="1">
        <f>Estação!E988</f>
        <v>0.2</v>
      </c>
      <c r="F745" s="1">
        <f>Estação!F988</f>
        <v>1.1599999999999999</v>
      </c>
      <c r="G745" s="1">
        <f>Estação!G988</f>
        <v>1.38</v>
      </c>
      <c r="H745" s="1">
        <f>Estação!H988</f>
        <v>2.5499999999999998</v>
      </c>
      <c r="I745" s="1">
        <f>Estação!I988</f>
        <v>1.2</v>
      </c>
      <c r="J745" s="1">
        <f>Estação!J988</f>
        <v>30</v>
      </c>
      <c r="K745" s="1">
        <f>Estação!K988</f>
        <v>11</v>
      </c>
      <c r="L745" s="1">
        <f>Estação!L988</f>
        <v>27.3</v>
      </c>
      <c r="M745" s="1">
        <f>Estação!M988</f>
        <v>75.8</v>
      </c>
      <c r="N745" s="1">
        <f>Estação!N988</f>
        <v>1011.1</v>
      </c>
      <c r="O745" s="1">
        <f>Estação!O988</f>
        <v>3</v>
      </c>
      <c r="P745" s="1">
        <f>Estação!P988</f>
        <v>3.11</v>
      </c>
      <c r="Q745" s="1">
        <f>Estação!Q988</f>
        <v>48.18</v>
      </c>
      <c r="R745" s="1">
        <f>Estação!R988</f>
        <v>0</v>
      </c>
    </row>
  </sheetData>
  <sheetProtection algorithmName="SHA-512" hashValue="hNSkRhbFtGp3C6tH8V7jiQMjhWjfAC9GDgqzcr/kZTYuiaw75SQqeNdvZ5swIHv6hBw0YnR5BVEw+RIE9PVDQQ==" saltValue="blFJ5WHS7zepPSYc/KEI5A==" spinCount="100000" sheet="1" objects="1" scenarios="1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A1:AN1502"/>
  <sheetViews>
    <sheetView zoomScaleNormal="100" workbookViewId="0">
      <pane ySplit="12" topLeftCell="A16" activePane="bottomLeft" state="frozen"/>
      <selection activeCell="AF36" sqref="AF36"/>
      <selection pane="bottomLeft" activeCell="AK38" sqref="AK38"/>
    </sheetView>
  </sheetViews>
  <sheetFormatPr defaultColWidth="8.85546875" defaultRowHeight="15"/>
  <cols>
    <col min="1" max="1" width="19.28515625" style="34" customWidth="1"/>
    <col min="2" max="3" width="15.42578125" style="34" customWidth="1"/>
    <col min="4" max="4" width="17.28515625" style="34" customWidth="1"/>
    <col min="5" max="5" width="15.140625" style="34" hidden="1" customWidth="1"/>
    <col min="6" max="6" width="11.28515625" style="34" hidden="1" customWidth="1"/>
    <col min="7" max="12" width="9.140625" style="34" hidden="1" customWidth="1"/>
    <col min="13" max="13" width="12.85546875" style="34" hidden="1" customWidth="1"/>
    <col min="14" max="14" width="9.140625" style="34" hidden="1" customWidth="1"/>
    <col min="15" max="15" width="12.85546875" style="34" customWidth="1"/>
    <col min="16" max="16" width="20.85546875" style="34" customWidth="1"/>
    <col min="17" max="17" width="9.140625" style="34" hidden="1" customWidth="1"/>
    <col min="18" max="20" width="9.140625" hidden="1" customWidth="1"/>
    <col min="21" max="21" width="10.28515625" hidden="1" customWidth="1"/>
    <col min="22" max="23" width="12.5703125" hidden="1" customWidth="1"/>
    <col min="24" max="24" width="15.5703125" hidden="1" customWidth="1"/>
    <col min="25" max="25" width="11.140625" hidden="1" customWidth="1"/>
    <col min="26" max="26" width="9.28515625" hidden="1" customWidth="1"/>
    <col min="27" max="27" width="9.140625" hidden="1" customWidth="1"/>
    <col min="28" max="28" width="3.42578125" customWidth="1"/>
    <col min="29" max="29" width="12" customWidth="1"/>
    <col min="30" max="30" width="4.140625" customWidth="1"/>
    <col min="31" max="31" width="11.5703125" bestFit="1" customWidth="1"/>
    <col min="32" max="32" width="4.7109375" customWidth="1"/>
    <col min="33" max="33" width="13.5703125" customWidth="1"/>
    <col min="34" max="34" width="5.5703125" customWidth="1"/>
    <col min="35" max="35" width="12.140625" bestFit="1" customWidth="1"/>
    <col min="36" max="36" width="5.140625" customWidth="1"/>
    <col min="37" max="37" width="10.42578125" customWidth="1"/>
    <col min="38" max="38" width="5" customWidth="1"/>
    <col min="40" max="40" width="7.7109375" customWidth="1"/>
  </cols>
  <sheetData>
    <row r="1" spans="1:40" ht="45" customHeight="1" thickBot="1">
      <c r="A1" s="188" t="s">
        <v>48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40" ht="15.75" thickBot="1">
      <c r="A2" s="33" t="s">
        <v>49</v>
      </c>
      <c r="AC2" s="189" t="s">
        <v>50</v>
      </c>
      <c r="AD2" s="190"/>
      <c r="AE2" s="190"/>
      <c r="AF2" s="190"/>
      <c r="AG2" s="190"/>
      <c r="AH2" s="190"/>
      <c r="AI2" s="191"/>
      <c r="AJ2" s="192">
        <v>31</v>
      </c>
      <c r="AK2" s="193"/>
      <c r="AL2" s="34"/>
      <c r="AM2" s="34"/>
    </row>
    <row r="3" spans="1:40" hidden="1">
      <c r="A3" s="35"/>
      <c r="B3" s="36" t="s">
        <v>51</v>
      </c>
      <c r="C3" s="36" t="s">
        <v>52</v>
      </c>
      <c r="D3" s="36" t="s">
        <v>53</v>
      </c>
      <c r="E3" s="36" t="s">
        <v>54</v>
      </c>
      <c r="F3" s="36" t="s">
        <v>55</v>
      </c>
      <c r="G3" s="37"/>
      <c r="P3"/>
      <c r="Q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40" ht="15" hidden="1" customHeight="1">
      <c r="A4" s="35" t="s">
        <v>56</v>
      </c>
      <c r="B4" s="38">
        <v>0</v>
      </c>
      <c r="C4" s="38">
        <v>100</v>
      </c>
      <c r="D4" s="38">
        <v>130</v>
      </c>
      <c r="E4" s="38">
        <v>160</v>
      </c>
      <c r="F4" s="38">
        <v>200</v>
      </c>
      <c r="P4"/>
      <c r="Q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40" ht="15" hidden="1" customHeight="1">
      <c r="A5" s="35" t="s">
        <v>57</v>
      </c>
      <c r="B5" s="38">
        <v>100</v>
      </c>
      <c r="C5" s="38">
        <v>130</v>
      </c>
      <c r="D5" s="38">
        <v>160</v>
      </c>
      <c r="E5" s="38">
        <v>200</v>
      </c>
      <c r="F5" s="38">
        <v>900</v>
      </c>
      <c r="P5"/>
      <c r="Q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40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Q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40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Q7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40" ht="15" customHeight="1">
      <c r="A8" s="33" t="s">
        <v>60</v>
      </c>
      <c r="R8" s="40"/>
      <c r="S8" s="194" t="s">
        <v>61</v>
      </c>
      <c r="T8" s="194"/>
      <c r="U8" s="194"/>
      <c r="V8" s="194"/>
      <c r="W8" s="194"/>
      <c r="X8" s="194"/>
      <c r="Y8" s="194"/>
      <c r="Z8" s="194"/>
      <c r="AA8" s="19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ht="15" customHeight="1" thickBot="1">
      <c r="R9" s="40"/>
      <c r="S9" s="194"/>
      <c r="T9" s="194"/>
      <c r="U9" s="194"/>
      <c r="V9" s="194"/>
      <c r="W9" s="194"/>
      <c r="X9" s="194"/>
      <c r="Y9" s="194"/>
      <c r="Z9" s="194"/>
      <c r="AA9" s="19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ht="15" customHeight="1" thickBot="1">
      <c r="A10" s="195" t="s">
        <v>62</v>
      </c>
      <c r="B10" s="197" t="s">
        <v>63</v>
      </c>
      <c r="C10" s="199" t="s">
        <v>64</v>
      </c>
      <c r="D10" s="197" t="s">
        <v>65</v>
      </c>
      <c r="O10" s="201" t="s">
        <v>66</v>
      </c>
      <c r="P10" s="201" t="s">
        <v>67</v>
      </c>
      <c r="R10" s="40"/>
      <c r="S10" s="194"/>
      <c r="T10" s="194"/>
      <c r="U10" s="194"/>
      <c r="V10" s="194"/>
      <c r="W10" s="194"/>
      <c r="X10" s="194"/>
      <c r="Y10" s="194"/>
      <c r="Z10" s="194"/>
      <c r="AA10" s="194"/>
      <c r="AB10" s="34"/>
      <c r="AC10" s="41" t="s">
        <v>51</v>
      </c>
      <c r="AD10" s="42"/>
      <c r="AE10" s="41" t="s">
        <v>68</v>
      </c>
      <c r="AF10" s="42"/>
      <c r="AG10" s="41" t="s">
        <v>69</v>
      </c>
      <c r="AH10" s="42"/>
      <c r="AI10" s="41" t="s">
        <v>70</v>
      </c>
      <c r="AJ10" s="42"/>
      <c r="AK10" s="41" t="s">
        <v>55</v>
      </c>
      <c r="AL10" s="42"/>
      <c r="AM10" s="34"/>
    </row>
    <row r="11" spans="1:40" ht="15.75" thickBot="1">
      <c r="A11" s="196"/>
      <c r="B11" s="198"/>
      <c r="C11" s="200"/>
      <c r="D11" s="198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202"/>
      <c r="P11" s="203"/>
      <c r="R11" s="40"/>
      <c r="S11" s="194"/>
      <c r="T11" s="194"/>
      <c r="U11" s="194"/>
      <c r="V11" s="194"/>
      <c r="W11" s="194"/>
      <c r="X11" s="194"/>
      <c r="Y11" s="194"/>
      <c r="Z11" s="194"/>
      <c r="AA11" s="194"/>
      <c r="AB11" s="34"/>
      <c r="AC11" s="43">
        <f>S46/AJ2</f>
        <v>1</v>
      </c>
      <c r="AD11" s="42"/>
      <c r="AE11" s="43">
        <f>U46/AJ2</f>
        <v>0</v>
      </c>
      <c r="AF11" s="42"/>
      <c r="AG11" s="43">
        <f>W46/AJ2</f>
        <v>0</v>
      </c>
      <c r="AH11" s="42"/>
      <c r="AI11" s="43">
        <f>Y46/AJ2</f>
        <v>0</v>
      </c>
      <c r="AJ11" s="42"/>
      <c r="AK11" s="43">
        <f>AA46/AJ2</f>
        <v>0</v>
      </c>
      <c r="AL11" s="42"/>
      <c r="AM11" s="34"/>
      <c r="AN11" s="34"/>
    </row>
    <row r="12" spans="1:40" ht="15.75" thickBot="1">
      <c r="A12" s="196"/>
      <c r="B12" s="44" t="s">
        <v>71</v>
      </c>
      <c r="C12" s="45" t="s">
        <v>71</v>
      </c>
      <c r="D12" s="44" t="s">
        <v>71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6" t="s">
        <v>72</v>
      </c>
      <c r="P12" s="204"/>
      <c r="R12" s="37" t="s">
        <v>73</v>
      </c>
      <c r="S12" s="37" t="s">
        <v>51</v>
      </c>
      <c r="T12" s="37" t="s">
        <v>74</v>
      </c>
      <c r="U12" s="37" t="s">
        <v>68</v>
      </c>
      <c r="V12" s="37" t="s">
        <v>75</v>
      </c>
      <c r="W12" s="37" t="s">
        <v>69</v>
      </c>
      <c r="X12" s="37" t="s">
        <v>76</v>
      </c>
      <c r="Y12" s="37" t="s">
        <v>70</v>
      </c>
      <c r="Z12" s="37" t="s">
        <v>77</v>
      </c>
      <c r="AA12" s="37" t="s">
        <v>78</v>
      </c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ht="15.75" thickBot="1">
      <c r="A13" s="47">
        <v>44166</v>
      </c>
      <c r="B13" s="48">
        <f>Parâmetros!D2*0.04*47.9982</f>
        <v>40.894466399999999</v>
      </c>
      <c r="C13" s="49">
        <f t="shared" ref="C13:C29" si="0">AVERAGE(B13:B20)</f>
        <v>41.919227969999994</v>
      </c>
      <c r="D13" s="50">
        <f>MAX(C13:C29)</f>
        <v>48.442183349999993</v>
      </c>
      <c r="E13" s="51">
        <f t="shared" ref="E13:E43" si="1">(((D13-$B$4)/($B$5-$B$4))*($B$7-$B$6))+$B$6</f>
        <v>19.37687334</v>
      </c>
      <c r="F13" s="42" t="str">
        <f>IF(AND(E13&lt;=40,E13&gt;=0),"1","0")</f>
        <v>1</v>
      </c>
      <c r="G13" s="51">
        <f t="shared" ref="G13:G43" si="2">(((D13-$C$4)/($C$5-$C$4))*($C$7-$C$6))+$C$6</f>
        <v>-26.025161645000011</v>
      </c>
      <c r="H13" s="42" t="str">
        <f>IF(AND(G13&lt;=80,G13&gt;41),"1","0")</f>
        <v>0</v>
      </c>
      <c r="I13" s="51">
        <f t="shared" ref="I13:I43" si="3">(((D13-$D$4)/($D$5-$D$4))*($D$7-$D$6))+$D$6</f>
        <v>-25.025161644999997</v>
      </c>
      <c r="J13" s="42" t="str">
        <f>IF(AND(I13&lt;=120,I13&gt;81),"1","0")</f>
        <v>0</v>
      </c>
      <c r="K13" s="51">
        <f t="shared" ref="K13:K43" si="4">(((D13-$E$4)/($E$5-$E$4))*($E$7-$E$6))+$E$6</f>
        <v>-99.326687883750026</v>
      </c>
      <c r="L13" s="42" t="str">
        <f>IF(AND(K13&lt;=200,K13&gt;121),"1","0")</f>
        <v>0</v>
      </c>
      <c r="M13" s="51">
        <f t="shared" ref="M13:M43" si="5">(((D13-$F$4)/($F$5-$F$4))*($F$7-$F$6))+$F$6</f>
        <v>158.13078900471427</v>
      </c>
      <c r="N13" s="42" t="str">
        <f>IF(AND(M13&lt;999.67673,M13&gt;201),"1","0")</f>
        <v>0</v>
      </c>
      <c r="O13" s="52">
        <f t="shared" ref="O13:O43" si="6">(E13*F13)+(G13*H13)+(I13*J13)+(K13*L13)+(M13*N13)</f>
        <v>19.37687334</v>
      </c>
      <c r="P13" s="46">
        <v>140</v>
      </c>
      <c r="R13" s="53" t="str">
        <f>IF(AND(O13&lt;40.5,O13&gt;=0),"1","0")</f>
        <v>1</v>
      </c>
      <c r="S13" s="53">
        <f t="shared" ref="S13:S43" si="7">R13*1</f>
        <v>1</v>
      </c>
      <c r="T13" s="53" t="str">
        <f>IF(AND(O13&lt;80.5,O13&gt;=40.5),"1","0")</f>
        <v>0</v>
      </c>
      <c r="U13" s="53">
        <f t="shared" ref="U13:U43" si="8">T13*1</f>
        <v>0</v>
      </c>
      <c r="V13" s="53" t="str">
        <f>IF(AND(O13&lt;120.5,O13&gt;=80.5),"1","0")</f>
        <v>0</v>
      </c>
      <c r="W13" s="53">
        <f t="shared" ref="W13:W43" si="9">V13*1</f>
        <v>0</v>
      </c>
      <c r="X13" s="53" t="str">
        <f>IF(AND(O13&lt;200.5,O13&gt;=120.5),"1","0")</f>
        <v>0</v>
      </c>
      <c r="Y13" s="53">
        <f t="shared" ref="Y13:Y43" si="10">X13*1</f>
        <v>0</v>
      </c>
      <c r="Z13" s="53" t="str">
        <f>IF(AND(O13&lt;999,O13&gt;=200.5),"1","0")</f>
        <v>0</v>
      </c>
      <c r="AA13" s="53">
        <f t="shared" ref="AA13:AA43" si="11">Z13*1</f>
        <v>0</v>
      </c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>
      <c r="A14" s="54">
        <v>44167</v>
      </c>
      <c r="B14" s="55">
        <f>Parâmetros!D3*0.04*47.9982</f>
        <v>42.104021039999999</v>
      </c>
      <c r="C14" s="56">
        <f t="shared" si="0"/>
        <v>41.808832110000004</v>
      </c>
      <c r="D14" s="57">
        <f>MAX(C30:C46)</f>
        <v>40.564878759999999</v>
      </c>
      <c r="E14" s="51">
        <f t="shared" si="1"/>
        <v>16.225951504000001</v>
      </c>
      <c r="F14" s="42" t="str">
        <f t="shared" ref="F14:F43" si="12">IF(AND(E14&lt;=40,E14&gt;=0),"1","0")</f>
        <v>1</v>
      </c>
      <c r="G14" s="51">
        <f t="shared" si="2"/>
        <v>-36.265657611999998</v>
      </c>
      <c r="H14" s="42" t="str">
        <f t="shared" ref="H14:H43" si="13">IF(AND(G14&lt;=80,G14&gt;41),"1","0")</f>
        <v>0</v>
      </c>
      <c r="I14" s="51">
        <f t="shared" si="3"/>
        <v>-35.265657611999998</v>
      </c>
      <c r="J14" s="42" t="str">
        <f t="shared" ref="J14:J43" si="14">IF(AND(I14&lt;=120,I14&gt;81),"1","0")</f>
        <v>0</v>
      </c>
      <c r="K14" s="51">
        <f t="shared" si="4"/>
        <v>-114.884364449</v>
      </c>
      <c r="L14" s="42" t="str">
        <f t="shared" ref="L14:L43" si="15">IF(AND(K14&lt;=200,K14&gt;121),"1","0")</f>
        <v>0</v>
      </c>
      <c r="M14" s="51">
        <f t="shared" si="5"/>
        <v>155.90263713497143</v>
      </c>
      <c r="N14" s="42" t="str">
        <f t="shared" ref="N14:N43" si="16">IF(AND(M14&lt;999.67673,M14&gt;201),"1","0")</f>
        <v>0</v>
      </c>
      <c r="O14" s="58">
        <f t="shared" si="6"/>
        <v>16.225951504000001</v>
      </c>
      <c r="P14" s="59">
        <v>140</v>
      </c>
      <c r="R14" s="53" t="str">
        <f t="shared" ref="R14:R43" si="17">IF(AND(O14&lt;40.5,O14&gt;=0),"1","0")</f>
        <v>1</v>
      </c>
      <c r="S14" s="53">
        <f t="shared" si="7"/>
        <v>1</v>
      </c>
      <c r="T14" s="53" t="str">
        <f t="shared" ref="T14:T43" si="18">IF(AND(O14&lt;80.5,O14&gt;=40.5),"1","0")</f>
        <v>0</v>
      </c>
      <c r="U14" s="53">
        <f t="shared" si="8"/>
        <v>0</v>
      </c>
      <c r="V14" s="53" t="str">
        <f t="shared" ref="V14:V43" si="19">IF(AND(O14&lt;120.5,O14&gt;=80.5),"1","0")</f>
        <v>0</v>
      </c>
      <c r="W14" s="53">
        <f t="shared" si="9"/>
        <v>0</v>
      </c>
      <c r="X14" s="53" t="str">
        <f t="shared" ref="X14:X43" si="20">IF(AND(O14&lt;200.5,O14&gt;=120.5),"1","0")</f>
        <v>0</v>
      </c>
      <c r="Y14" s="53">
        <f t="shared" si="10"/>
        <v>0</v>
      </c>
      <c r="Z14" s="53" t="str">
        <f t="shared" ref="Z14:Z43" si="21">IF(AND(O14&lt;999,O14&gt;=200.5),"1","0")</f>
        <v>0</v>
      </c>
      <c r="AA14" s="53">
        <f t="shared" si="11"/>
        <v>0</v>
      </c>
      <c r="AB14" s="34"/>
      <c r="AC14" s="176" t="s">
        <v>79</v>
      </c>
      <c r="AD14" s="177"/>
      <c r="AE14" s="177"/>
      <c r="AF14" s="177"/>
      <c r="AG14" s="177"/>
      <c r="AH14" s="177"/>
      <c r="AI14" s="177"/>
      <c r="AJ14" s="177"/>
      <c r="AK14" s="177"/>
      <c r="AL14" s="177"/>
      <c r="AM14" s="178"/>
      <c r="AN14" s="34"/>
    </row>
    <row r="15" spans="1:40">
      <c r="A15" s="54">
        <v>44168</v>
      </c>
      <c r="B15" s="55">
        <f>Parâmetros!D4*0.04*47.9982</f>
        <v>40.913665679999994</v>
      </c>
      <c r="C15" s="56">
        <f t="shared" si="0"/>
        <v>42.44000844</v>
      </c>
      <c r="D15" s="57">
        <f t="shared" ref="D15" si="22">MAX(C47:C63)</f>
        <v>36.850618769972996</v>
      </c>
      <c r="E15" s="51">
        <f t="shared" si="1"/>
        <v>14.740247507989199</v>
      </c>
      <c r="F15" s="42" t="str">
        <f t="shared" si="12"/>
        <v>1</v>
      </c>
      <c r="G15" s="51">
        <f t="shared" si="2"/>
        <v>-41.094195599035103</v>
      </c>
      <c r="H15" s="42" t="str">
        <f t="shared" si="13"/>
        <v>0</v>
      </c>
      <c r="I15" s="51">
        <f t="shared" si="3"/>
        <v>-40.094195599035103</v>
      </c>
      <c r="J15" s="42" t="str">
        <f t="shared" si="14"/>
        <v>0</v>
      </c>
      <c r="K15" s="51">
        <f t="shared" si="4"/>
        <v>-122.22002792930334</v>
      </c>
      <c r="L15" s="42" t="str">
        <f t="shared" si="15"/>
        <v>0</v>
      </c>
      <c r="M15" s="51">
        <f t="shared" si="5"/>
        <v>154.85203216636378</v>
      </c>
      <c r="N15" s="42" t="str">
        <f t="shared" si="16"/>
        <v>0</v>
      </c>
      <c r="O15" s="58">
        <f t="shared" si="6"/>
        <v>14.740247507989199</v>
      </c>
      <c r="P15" s="59">
        <v>140</v>
      </c>
      <c r="R15" s="53" t="str">
        <f t="shared" si="17"/>
        <v>1</v>
      </c>
      <c r="S15" s="53">
        <f t="shared" si="7"/>
        <v>1</v>
      </c>
      <c r="T15" s="53" t="str">
        <f t="shared" si="18"/>
        <v>0</v>
      </c>
      <c r="U15" s="53">
        <f t="shared" si="8"/>
        <v>0</v>
      </c>
      <c r="V15" s="53" t="str">
        <f t="shared" si="19"/>
        <v>0</v>
      </c>
      <c r="W15" s="53">
        <f t="shared" si="9"/>
        <v>0</v>
      </c>
      <c r="X15" s="53" t="str">
        <f t="shared" si="20"/>
        <v>0</v>
      </c>
      <c r="Y15" s="53">
        <f t="shared" si="10"/>
        <v>0</v>
      </c>
      <c r="Z15" s="53" t="str">
        <f t="shared" si="21"/>
        <v>0</v>
      </c>
      <c r="AA15" s="53">
        <f t="shared" si="11"/>
        <v>0</v>
      </c>
      <c r="AB15" s="34"/>
      <c r="AC15" s="179"/>
      <c r="AD15" s="180"/>
      <c r="AE15" s="180"/>
      <c r="AF15" s="180"/>
      <c r="AG15" s="180"/>
      <c r="AH15" s="180"/>
      <c r="AI15" s="180"/>
      <c r="AJ15" s="180"/>
      <c r="AK15" s="180"/>
      <c r="AL15" s="180"/>
      <c r="AM15" s="181"/>
      <c r="AN15" s="34"/>
    </row>
    <row r="16" spans="1:40">
      <c r="A16" s="54">
        <v>44169</v>
      </c>
      <c r="B16" s="55">
        <f>Parâmetros!D5*0.04*47.9982</f>
        <v>44.004749760000003</v>
      </c>
      <c r="C16" s="56">
        <f t="shared" si="0"/>
        <v>43.615964339999998</v>
      </c>
      <c r="D16" s="57">
        <f t="shared" ref="D16" si="23">MAX(C64:C80)</f>
        <v>34.078721999999999</v>
      </c>
      <c r="E16" s="51">
        <f t="shared" si="1"/>
        <v>13.6314888</v>
      </c>
      <c r="F16" s="42" t="str">
        <f t="shared" si="12"/>
        <v>1</v>
      </c>
      <c r="G16" s="51">
        <f t="shared" si="2"/>
        <v>-44.697661400000001</v>
      </c>
      <c r="H16" s="42" t="str">
        <f t="shared" si="13"/>
        <v>0</v>
      </c>
      <c r="I16" s="51">
        <f t="shared" si="3"/>
        <v>-43.697661400000001</v>
      </c>
      <c r="J16" s="42" t="str">
        <f t="shared" si="14"/>
        <v>0</v>
      </c>
      <c r="K16" s="51">
        <f t="shared" si="4"/>
        <v>-127.69452405000001</v>
      </c>
      <c r="L16" s="42" t="str">
        <f t="shared" si="15"/>
        <v>0</v>
      </c>
      <c r="M16" s="51">
        <f t="shared" si="5"/>
        <v>154.06798136571427</v>
      </c>
      <c r="N16" s="42" t="str">
        <f t="shared" si="16"/>
        <v>0</v>
      </c>
      <c r="O16" s="58">
        <f t="shared" si="6"/>
        <v>13.6314888</v>
      </c>
      <c r="P16" s="59">
        <v>140</v>
      </c>
      <c r="R16" s="53" t="str">
        <f t="shared" si="17"/>
        <v>1</v>
      </c>
      <c r="S16" s="53">
        <f t="shared" si="7"/>
        <v>1</v>
      </c>
      <c r="T16" s="53" t="str">
        <f t="shared" si="18"/>
        <v>0</v>
      </c>
      <c r="U16" s="53">
        <f t="shared" si="8"/>
        <v>0</v>
      </c>
      <c r="V16" s="53" t="str">
        <f t="shared" si="19"/>
        <v>0</v>
      </c>
      <c r="W16" s="53">
        <f t="shared" si="9"/>
        <v>0</v>
      </c>
      <c r="X16" s="53" t="str">
        <f t="shared" si="20"/>
        <v>0</v>
      </c>
      <c r="Y16" s="53">
        <f t="shared" si="10"/>
        <v>0</v>
      </c>
      <c r="Z16" s="53" t="str">
        <f t="shared" si="21"/>
        <v>0</v>
      </c>
      <c r="AA16" s="53">
        <f t="shared" si="11"/>
        <v>0</v>
      </c>
      <c r="AB16" s="34"/>
      <c r="AC16" s="179"/>
      <c r="AD16" s="180"/>
      <c r="AE16" s="180"/>
      <c r="AF16" s="180"/>
      <c r="AG16" s="180"/>
      <c r="AH16" s="180"/>
      <c r="AI16" s="180"/>
      <c r="AJ16" s="180"/>
      <c r="AK16" s="180"/>
      <c r="AL16" s="180"/>
      <c r="AM16" s="181"/>
      <c r="AN16" s="34"/>
    </row>
    <row r="17" spans="1:40">
      <c r="A17" s="54">
        <v>44170</v>
      </c>
      <c r="B17" s="55">
        <f>Parâmetros!D6*0.04*47.9982</f>
        <v>46.116670559999996</v>
      </c>
      <c r="C17" s="56">
        <f t="shared" si="0"/>
        <v>44.544729509999996</v>
      </c>
      <c r="D17" s="57">
        <f t="shared" ref="D17" si="24">MAX(C81:C97)</f>
        <v>37.856180340000002</v>
      </c>
      <c r="E17" s="51">
        <f t="shared" si="1"/>
        <v>15.142472136</v>
      </c>
      <c r="F17" s="42" t="str">
        <f t="shared" si="12"/>
        <v>1</v>
      </c>
      <c r="G17" s="51">
        <f t="shared" si="2"/>
        <v>-39.786965558000006</v>
      </c>
      <c r="H17" s="42" t="str">
        <f t="shared" si="13"/>
        <v>0</v>
      </c>
      <c r="I17" s="51">
        <f t="shared" si="3"/>
        <v>-38.786965557999991</v>
      </c>
      <c r="J17" s="42" t="str">
        <f t="shared" si="14"/>
        <v>0</v>
      </c>
      <c r="K17" s="51">
        <f t="shared" si="4"/>
        <v>-120.23404382849998</v>
      </c>
      <c r="L17" s="42" t="str">
        <f t="shared" si="15"/>
        <v>0</v>
      </c>
      <c r="M17" s="51">
        <f t="shared" si="5"/>
        <v>155.13646243902858</v>
      </c>
      <c r="N17" s="42" t="str">
        <f t="shared" si="16"/>
        <v>0</v>
      </c>
      <c r="O17" s="58">
        <f t="shared" si="6"/>
        <v>15.142472136</v>
      </c>
      <c r="P17" s="59">
        <v>140</v>
      </c>
      <c r="R17" s="53" t="str">
        <f t="shared" si="17"/>
        <v>1</v>
      </c>
      <c r="S17" s="53">
        <f t="shared" si="7"/>
        <v>1</v>
      </c>
      <c r="T17" s="53" t="str">
        <f t="shared" si="18"/>
        <v>0</v>
      </c>
      <c r="U17" s="53">
        <f t="shared" si="8"/>
        <v>0</v>
      </c>
      <c r="V17" s="53" t="str">
        <f t="shared" si="19"/>
        <v>0</v>
      </c>
      <c r="W17" s="53">
        <f t="shared" si="9"/>
        <v>0</v>
      </c>
      <c r="X17" s="53" t="str">
        <f t="shared" si="20"/>
        <v>0</v>
      </c>
      <c r="Y17" s="53">
        <f t="shared" si="10"/>
        <v>0</v>
      </c>
      <c r="Z17" s="53" t="str">
        <f t="shared" si="21"/>
        <v>0</v>
      </c>
      <c r="AA17" s="53">
        <f t="shared" si="11"/>
        <v>0</v>
      </c>
      <c r="AB17" s="34"/>
      <c r="AC17" s="179"/>
      <c r="AD17" s="180"/>
      <c r="AE17" s="180"/>
      <c r="AF17" s="180"/>
      <c r="AG17" s="180"/>
      <c r="AH17" s="180"/>
      <c r="AI17" s="180"/>
      <c r="AJ17" s="180"/>
      <c r="AK17" s="180"/>
      <c r="AL17" s="180"/>
      <c r="AM17" s="181"/>
      <c r="AN17" s="34"/>
    </row>
    <row r="18" spans="1:40">
      <c r="A18" s="54">
        <v>44171</v>
      </c>
      <c r="B18" s="55">
        <f>Parâmetros!D7*0.04*47.9982</f>
        <v>42.89119152</v>
      </c>
      <c r="C18" s="56">
        <f t="shared" si="0"/>
        <v>44.986312949999999</v>
      </c>
      <c r="D18" s="57">
        <f t="shared" ref="D18" si="25">MAX(C98:C114)</f>
        <v>39.764108789999995</v>
      </c>
      <c r="E18" s="51">
        <f t="shared" si="1"/>
        <v>15.905643515999998</v>
      </c>
      <c r="F18" s="42" t="str">
        <f t="shared" si="12"/>
        <v>1</v>
      </c>
      <c r="G18" s="51">
        <f t="shared" si="2"/>
        <v>-37.306658573000007</v>
      </c>
      <c r="H18" s="42" t="str">
        <f t="shared" si="13"/>
        <v>0</v>
      </c>
      <c r="I18" s="51">
        <f t="shared" si="3"/>
        <v>-36.306658573000007</v>
      </c>
      <c r="J18" s="42" t="str">
        <f t="shared" si="14"/>
        <v>0</v>
      </c>
      <c r="K18" s="51">
        <f t="shared" si="4"/>
        <v>-116.46588513975001</v>
      </c>
      <c r="L18" s="42" t="str">
        <f t="shared" si="15"/>
        <v>0</v>
      </c>
      <c r="M18" s="51">
        <f t="shared" si="5"/>
        <v>155.67613362917143</v>
      </c>
      <c r="N18" s="42" t="str">
        <f t="shared" si="16"/>
        <v>0</v>
      </c>
      <c r="O18" s="58">
        <f t="shared" si="6"/>
        <v>15.905643515999998</v>
      </c>
      <c r="P18" s="59">
        <v>140</v>
      </c>
      <c r="R18" s="53" t="str">
        <f t="shared" si="17"/>
        <v>1</v>
      </c>
      <c r="S18" s="53">
        <f t="shared" si="7"/>
        <v>1</v>
      </c>
      <c r="T18" s="53" t="str">
        <f t="shared" si="18"/>
        <v>0</v>
      </c>
      <c r="U18" s="53">
        <f t="shared" si="8"/>
        <v>0</v>
      </c>
      <c r="V18" s="53" t="str">
        <f t="shared" si="19"/>
        <v>0</v>
      </c>
      <c r="W18" s="53">
        <f t="shared" si="9"/>
        <v>0</v>
      </c>
      <c r="X18" s="53" t="str">
        <f t="shared" si="20"/>
        <v>0</v>
      </c>
      <c r="Y18" s="53">
        <f t="shared" si="10"/>
        <v>0</v>
      </c>
      <c r="Z18" s="53" t="str">
        <f t="shared" si="21"/>
        <v>0</v>
      </c>
      <c r="AA18" s="53">
        <f t="shared" si="11"/>
        <v>0</v>
      </c>
      <c r="AB18" s="34"/>
      <c r="AC18" s="179"/>
      <c r="AD18" s="180"/>
      <c r="AE18" s="180"/>
      <c r="AF18" s="180"/>
      <c r="AG18" s="180"/>
      <c r="AH18" s="180"/>
      <c r="AI18" s="180"/>
      <c r="AJ18" s="180"/>
      <c r="AK18" s="180"/>
      <c r="AL18" s="180"/>
      <c r="AM18" s="181"/>
      <c r="AN18" s="34"/>
    </row>
    <row r="19" spans="1:40" ht="15.75" thickBot="1">
      <c r="A19" s="54">
        <v>44172</v>
      </c>
      <c r="B19" s="55">
        <f>Parâmetros!D8*0.04*47.9982</f>
        <v>39.838506000000002</v>
      </c>
      <c r="C19" s="56">
        <f t="shared" si="0"/>
        <v>45.60068991</v>
      </c>
      <c r="D19" s="57">
        <f t="shared" ref="D19" si="26">MAX(C115:C131)</f>
        <v>33.485944230000001</v>
      </c>
      <c r="E19" s="51">
        <f t="shared" si="1"/>
        <v>13.394377692000001</v>
      </c>
      <c r="F19" s="42" t="str">
        <f t="shared" si="12"/>
        <v>1</v>
      </c>
      <c r="G19" s="51">
        <f t="shared" si="2"/>
        <v>-45.468272500999987</v>
      </c>
      <c r="H19" s="42" t="str">
        <f t="shared" si="13"/>
        <v>0</v>
      </c>
      <c r="I19" s="51">
        <f t="shared" si="3"/>
        <v>-44.468272500999987</v>
      </c>
      <c r="J19" s="42" t="str">
        <f t="shared" si="14"/>
        <v>0</v>
      </c>
      <c r="K19" s="51">
        <f t="shared" si="4"/>
        <v>-128.86526014575</v>
      </c>
      <c r="L19" s="42" t="str">
        <f t="shared" si="15"/>
        <v>0</v>
      </c>
      <c r="M19" s="51">
        <f t="shared" si="5"/>
        <v>153.90030993934286</v>
      </c>
      <c r="N19" s="42" t="str">
        <f t="shared" si="16"/>
        <v>0</v>
      </c>
      <c r="O19" s="58">
        <f t="shared" si="6"/>
        <v>13.394377692000001</v>
      </c>
      <c r="P19" s="59">
        <v>140</v>
      </c>
      <c r="R19" s="53" t="str">
        <f t="shared" si="17"/>
        <v>1</v>
      </c>
      <c r="S19" s="53">
        <f t="shared" si="7"/>
        <v>1</v>
      </c>
      <c r="T19" s="53" t="str">
        <f t="shared" si="18"/>
        <v>0</v>
      </c>
      <c r="U19" s="53">
        <f t="shared" si="8"/>
        <v>0</v>
      </c>
      <c r="V19" s="53" t="str">
        <f t="shared" si="19"/>
        <v>0</v>
      </c>
      <c r="W19" s="53">
        <f t="shared" si="9"/>
        <v>0</v>
      </c>
      <c r="X19" s="53" t="str">
        <f t="shared" si="20"/>
        <v>0</v>
      </c>
      <c r="Y19" s="53">
        <f t="shared" si="10"/>
        <v>0</v>
      </c>
      <c r="Z19" s="53" t="str">
        <f t="shared" si="21"/>
        <v>0</v>
      </c>
      <c r="AA19" s="53">
        <f t="shared" si="11"/>
        <v>0</v>
      </c>
      <c r="AB19" s="34"/>
      <c r="AC19" s="182"/>
      <c r="AD19" s="183"/>
      <c r="AE19" s="183"/>
      <c r="AF19" s="183"/>
      <c r="AG19" s="183"/>
      <c r="AH19" s="183"/>
      <c r="AI19" s="183"/>
      <c r="AJ19" s="183"/>
      <c r="AK19" s="183"/>
      <c r="AL19" s="183"/>
      <c r="AM19" s="184"/>
      <c r="AN19" s="34"/>
    </row>
    <row r="20" spans="1:40" ht="15.75" thickBot="1">
      <c r="A20" s="54">
        <v>44173</v>
      </c>
      <c r="B20" s="55">
        <f>Parâmetros!D9*0.04*47.9982</f>
        <v>38.590552799999998</v>
      </c>
      <c r="C20" s="56">
        <f t="shared" si="0"/>
        <v>46.632651209999999</v>
      </c>
      <c r="D20" s="57">
        <f t="shared" ref="D20" si="27">MAX(C132:C148)</f>
        <v>39.088797395126996</v>
      </c>
      <c r="E20" s="51">
        <f t="shared" si="1"/>
        <v>15.635518958050799</v>
      </c>
      <c r="F20" s="42" t="str">
        <f t="shared" si="12"/>
        <v>1</v>
      </c>
      <c r="G20" s="51">
        <f t="shared" si="2"/>
        <v>-38.184563386334901</v>
      </c>
      <c r="H20" s="42" t="str">
        <f t="shared" si="13"/>
        <v>0</v>
      </c>
      <c r="I20" s="51">
        <f t="shared" si="3"/>
        <v>-37.184563386334915</v>
      </c>
      <c r="J20" s="42" t="str">
        <f t="shared" si="14"/>
        <v>0</v>
      </c>
      <c r="K20" s="51">
        <f t="shared" si="4"/>
        <v>-117.7996251446242</v>
      </c>
      <c r="L20" s="42" t="str">
        <f t="shared" si="15"/>
        <v>0</v>
      </c>
      <c r="M20" s="51">
        <f t="shared" si="5"/>
        <v>155.48511697747878</v>
      </c>
      <c r="N20" s="42" t="str">
        <f t="shared" si="16"/>
        <v>0</v>
      </c>
      <c r="O20" s="58">
        <f t="shared" si="6"/>
        <v>15.635518958050799</v>
      </c>
      <c r="P20" s="59">
        <v>140</v>
      </c>
      <c r="R20" s="53" t="str">
        <f t="shared" si="17"/>
        <v>1</v>
      </c>
      <c r="S20" s="53">
        <f t="shared" si="7"/>
        <v>1</v>
      </c>
      <c r="T20" s="53" t="str">
        <f t="shared" si="18"/>
        <v>0</v>
      </c>
      <c r="U20" s="53">
        <f t="shared" si="8"/>
        <v>0</v>
      </c>
      <c r="V20" s="53" t="str">
        <f t="shared" si="19"/>
        <v>0</v>
      </c>
      <c r="W20" s="53">
        <f t="shared" si="9"/>
        <v>0</v>
      </c>
      <c r="X20" s="53" t="str">
        <f t="shared" si="20"/>
        <v>0</v>
      </c>
      <c r="Y20" s="53">
        <f t="shared" si="10"/>
        <v>0</v>
      </c>
      <c r="Z20" s="53" t="str">
        <f t="shared" si="21"/>
        <v>0</v>
      </c>
      <c r="AA20" s="53">
        <f t="shared" si="11"/>
        <v>0</v>
      </c>
      <c r="AB20" s="34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34"/>
    </row>
    <row r="21" spans="1:40" ht="15.75" customHeight="1" thickBot="1">
      <c r="A21" s="54">
        <v>44174</v>
      </c>
      <c r="B21" s="55">
        <f>Parâmetros!D10*0.04*47.9982</f>
        <v>40.011299520000001</v>
      </c>
      <c r="C21" s="56">
        <f t="shared" si="0"/>
        <v>47.691011519999996</v>
      </c>
      <c r="D21" s="57">
        <f t="shared" ref="D21" si="28">MAX(C149:C165)</f>
        <v>41.496843809999994</v>
      </c>
      <c r="E21" s="51">
        <f t="shared" si="1"/>
        <v>16.598737523999997</v>
      </c>
      <c r="F21" s="42" t="str">
        <f t="shared" si="12"/>
        <v>1</v>
      </c>
      <c r="G21" s="51">
        <f t="shared" si="2"/>
        <v>-35.054103047000012</v>
      </c>
      <c r="H21" s="42" t="str">
        <f t="shared" si="13"/>
        <v>0</v>
      </c>
      <c r="I21" s="51">
        <f t="shared" si="3"/>
        <v>-34.054103046999998</v>
      </c>
      <c r="J21" s="42" t="str">
        <f t="shared" si="14"/>
        <v>0</v>
      </c>
      <c r="K21" s="51">
        <f t="shared" si="4"/>
        <v>-113.04373347525001</v>
      </c>
      <c r="L21" s="42" t="str">
        <f t="shared" si="15"/>
        <v>0</v>
      </c>
      <c r="M21" s="51">
        <f t="shared" si="5"/>
        <v>156.16625010625714</v>
      </c>
      <c r="N21" s="42" t="str">
        <f t="shared" si="16"/>
        <v>0</v>
      </c>
      <c r="O21" s="58">
        <f t="shared" si="6"/>
        <v>16.598737523999997</v>
      </c>
      <c r="P21" s="59">
        <v>140</v>
      </c>
      <c r="R21" s="53" t="str">
        <f t="shared" si="17"/>
        <v>1</v>
      </c>
      <c r="S21" s="53">
        <f t="shared" si="7"/>
        <v>1</v>
      </c>
      <c r="T21" s="53" t="str">
        <f t="shared" si="18"/>
        <v>0</v>
      </c>
      <c r="U21" s="53">
        <f t="shared" si="8"/>
        <v>0</v>
      </c>
      <c r="V21" s="53" t="str">
        <f t="shared" si="19"/>
        <v>0</v>
      </c>
      <c r="W21" s="53">
        <f t="shared" si="9"/>
        <v>0</v>
      </c>
      <c r="X21" s="53" t="str">
        <f t="shared" si="20"/>
        <v>0</v>
      </c>
      <c r="Y21" s="53">
        <f t="shared" si="10"/>
        <v>0</v>
      </c>
      <c r="Z21" s="53" t="str">
        <f t="shared" si="21"/>
        <v>0</v>
      </c>
      <c r="AA21" s="53">
        <f t="shared" si="11"/>
        <v>0</v>
      </c>
      <c r="AB21" s="34"/>
      <c r="AC21" s="185" t="s">
        <v>80</v>
      </c>
      <c r="AD21" s="186"/>
      <c r="AE21" s="186"/>
      <c r="AF21" s="186"/>
      <c r="AG21" s="186"/>
      <c r="AH21" s="186"/>
      <c r="AI21" s="186"/>
      <c r="AJ21" s="186"/>
      <c r="AK21" s="186"/>
      <c r="AL21" s="186"/>
      <c r="AM21" s="187"/>
      <c r="AN21" s="34"/>
    </row>
    <row r="22" spans="1:40">
      <c r="A22" s="54">
        <v>44175</v>
      </c>
      <c r="B22" s="55">
        <f>Parâmetros!D11*0.04*47.9982</f>
        <v>47.153431679999997</v>
      </c>
      <c r="C22" s="56">
        <f t="shared" si="0"/>
        <v>48.442183349999993</v>
      </c>
      <c r="D22" s="57">
        <f t="shared" ref="D22" si="29">MAX(C166:C182)</f>
        <v>40.568078639999996</v>
      </c>
      <c r="E22" s="51">
        <f t="shared" si="1"/>
        <v>16.227231455999998</v>
      </c>
      <c r="F22" s="42" t="str">
        <f t="shared" si="12"/>
        <v>1</v>
      </c>
      <c r="G22" s="51">
        <f t="shared" si="2"/>
        <v>-36.261497767999998</v>
      </c>
      <c r="H22" s="42" t="str">
        <f t="shared" si="13"/>
        <v>0</v>
      </c>
      <c r="I22" s="51">
        <f t="shared" si="3"/>
        <v>-35.261497767999998</v>
      </c>
      <c r="J22" s="42" t="str">
        <f t="shared" si="14"/>
        <v>0</v>
      </c>
      <c r="K22" s="51">
        <f t="shared" si="4"/>
        <v>-114.87804468600001</v>
      </c>
      <c r="L22" s="42" t="str">
        <f t="shared" si="15"/>
        <v>0</v>
      </c>
      <c r="M22" s="51">
        <f t="shared" si="5"/>
        <v>155.90354224388571</v>
      </c>
      <c r="N22" s="42" t="str">
        <f t="shared" si="16"/>
        <v>0</v>
      </c>
      <c r="O22" s="58">
        <f t="shared" si="6"/>
        <v>16.227231455999998</v>
      </c>
      <c r="P22" s="59">
        <v>140</v>
      </c>
      <c r="R22" s="53" t="str">
        <f t="shared" si="17"/>
        <v>1</v>
      </c>
      <c r="S22" s="53">
        <f t="shared" si="7"/>
        <v>1</v>
      </c>
      <c r="T22" s="53" t="str">
        <f t="shared" si="18"/>
        <v>0</v>
      </c>
      <c r="U22" s="53">
        <f t="shared" si="8"/>
        <v>0</v>
      </c>
      <c r="V22" s="53" t="str">
        <f t="shared" si="19"/>
        <v>0</v>
      </c>
      <c r="W22" s="53">
        <f t="shared" si="9"/>
        <v>0</v>
      </c>
      <c r="X22" s="53" t="str">
        <f t="shared" si="20"/>
        <v>0</v>
      </c>
      <c r="Y22" s="53">
        <f t="shared" si="10"/>
        <v>0</v>
      </c>
      <c r="Z22" s="53" t="str">
        <f t="shared" si="21"/>
        <v>0</v>
      </c>
      <c r="AA22" s="53">
        <f t="shared" si="11"/>
        <v>0</v>
      </c>
      <c r="AB22" s="34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34"/>
    </row>
    <row r="23" spans="1:40">
      <c r="A23" s="54">
        <v>44176</v>
      </c>
      <c r="B23" s="55">
        <f>Parâmetros!D12*0.04*47.9982</f>
        <v>50.321312879999994</v>
      </c>
      <c r="C23" s="56">
        <f t="shared" si="0"/>
        <v>47.902203599999993</v>
      </c>
      <c r="D23" s="57">
        <f t="shared" ref="D23" si="30">MAX(C183:C199)</f>
        <v>41.391247769999993</v>
      </c>
      <c r="E23" s="51">
        <f t="shared" si="1"/>
        <v>16.556499107999997</v>
      </c>
      <c r="F23" s="42" t="str">
        <f t="shared" si="12"/>
        <v>1</v>
      </c>
      <c r="G23" s="51">
        <f t="shared" si="2"/>
        <v>-35.191377899000017</v>
      </c>
      <c r="H23" s="42" t="str">
        <f t="shared" si="13"/>
        <v>0</v>
      </c>
      <c r="I23" s="51">
        <f t="shared" si="3"/>
        <v>-34.191377899000003</v>
      </c>
      <c r="J23" s="42" t="str">
        <f t="shared" si="14"/>
        <v>0</v>
      </c>
      <c r="K23" s="51">
        <f t="shared" si="4"/>
        <v>-113.25228565425002</v>
      </c>
      <c r="L23" s="42" t="str">
        <f t="shared" si="15"/>
        <v>0</v>
      </c>
      <c r="M23" s="51">
        <f t="shared" si="5"/>
        <v>156.13638151208573</v>
      </c>
      <c r="N23" s="42" t="str">
        <f t="shared" si="16"/>
        <v>0</v>
      </c>
      <c r="O23" s="58">
        <f t="shared" si="6"/>
        <v>16.556499107999997</v>
      </c>
      <c r="P23" s="59">
        <v>140</v>
      </c>
      <c r="R23" s="53" t="str">
        <f t="shared" si="17"/>
        <v>1</v>
      </c>
      <c r="S23" s="53">
        <f t="shared" si="7"/>
        <v>1</v>
      </c>
      <c r="T23" s="53" t="str">
        <f t="shared" si="18"/>
        <v>0</v>
      </c>
      <c r="U23" s="53">
        <f t="shared" si="8"/>
        <v>0</v>
      </c>
      <c r="V23" s="53" t="str">
        <f t="shared" si="19"/>
        <v>0</v>
      </c>
      <c r="W23" s="53">
        <f t="shared" si="9"/>
        <v>0</v>
      </c>
      <c r="X23" s="53" t="str">
        <f t="shared" si="20"/>
        <v>0</v>
      </c>
      <c r="Y23" s="53">
        <f t="shared" si="10"/>
        <v>0</v>
      </c>
      <c r="Z23" s="53" t="str">
        <f t="shared" si="21"/>
        <v>0</v>
      </c>
      <c r="AA23" s="53">
        <f t="shared" si="11"/>
        <v>0</v>
      </c>
      <c r="AB23" s="34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34"/>
    </row>
    <row r="24" spans="1:40">
      <c r="A24" s="54">
        <v>44177</v>
      </c>
      <c r="B24" s="55">
        <f>Parâmetros!D13*0.04*47.9982</f>
        <v>51.43487111999999</v>
      </c>
      <c r="C24" s="56">
        <f t="shared" si="0"/>
        <v>46.560653909999992</v>
      </c>
      <c r="D24" s="57">
        <f t="shared" ref="D24" si="31">MAX(C200:C216)</f>
        <v>55.305925949999995</v>
      </c>
      <c r="E24" s="51">
        <f t="shared" si="1"/>
        <v>22.122370379999996</v>
      </c>
      <c r="F24" s="42" t="str">
        <f t="shared" si="12"/>
        <v>1</v>
      </c>
      <c r="G24" s="51">
        <f t="shared" si="2"/>
        <v>-17.102296265000007</v>
      </c>
      <c r="H24" s="42" t="str">
        <f t="shared" si="13"/>
        <v>0</v>
      </c>
      <c r="I24" s="51">
        <f t="shared" si="3"/>
        <v>-16.102296265000007</v>
      </c>
      <c r="J24" s="42" t="str">
        <f t="shared" si="14"/>
        <v>0</v>
      </c>
      <c r="K24" s="51">
        <f t="shared" si="4"/>
        <v>-85.770796248750031</v>
      </c>
      <c r="L24" s="42" t="str">
        <f t="shared" si="15"/>
        <v>0</v>
      </c>
      <c r="M24" s="51">
        <f t="shared" si="5"/>
        <v>160.07224762585713</v>
      </c>
      <c r="N24" s="42" t="str">
        <f t="shared" si="16"/>
        <v>0</v>
      </c>
      <c r="O24" s="58">
        <f t="shared" si="6"/>
        <v>22.122370379999996</v>
      </c>
      <c r="P24" s="59">
        <v>140</v>
      </c>
      <c r="R24" s="53" t="str">
        <f t="shared" si="17"/>
        <v>1</v>
      </c>
      <c r="S24" s="53">
        <f t="shared" si="7"/>
        <v>1</v>
      </c>
      <c r="T24" s="53" t="str">
        <f t="shared" si="18"/>
        <v>0</v>
      </c>
      <c r="U24" s="53">
        <f t="shared" si="8"/>
        <v>0</v>
      </c>
      <c r="V24" s="53" t="str">
        <f t="shared" si="19"/>
        <v>0</v>
      </c>
      <c r="W24" s="53">
        <f t="shared" si="9"/>
        <v>0</v>
      </c>
      <c r="X24" s="53" t="str">
        <f t="shared" si="20"/>
        <v>0</v>
      </c>
      <c r="Y24" s="53">
        <f t="shared" si="10"/>
        <v>0</v>
      </c>
      <c r="Z24" s="53" t="str">
        <f t="shared" si="21"/>
        <v>0</v>
      </c>
      <c r="AA24" s="53">
        <f t="shared" si="11"/>
        <v>0</v>
      </c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>
      <c r="A25" s="54">
        <v>44178</v>
      </c>
      <c r="B25" s="55">
        <f>Parâmetros!D14*0.04*47.9982</f>
        <v>49.64933808</v>
      </c>
      <c r="C25" s="56">
        <f t="shared" si="0"/>
        <v>45.617489279999994</v>
      </c>
      <c r="D25" s="57">
        <f t="shared" ref="D25" si="32">MAX(C217:C233)</f>
        <v>53.985975449999998</v>
      </c>
      <c r="E25" s="51">
        <f t="shared" si="1"/>
        <v>21.594390180000001</v>
      </c>
      <c r="F25" s="42" t="str">
        <f t="shared" si="12"/>
        <v>1</v>
      </c>
      <c r="G25" s="51">
        <f t="shared" si="2"/>
        <v>-18.818231914999998</v>
      </c>
      <c r="H25" s="42" t="str">
        <f t="shared" si="13"/>
        <v>0</v>
      </c>
      <c r="I25" s="51">
        <f t="shared" si="3"/>
        <v>-17.818231914999998</v>
      </c>
      <c r="J25" s="42" t="str">
        <f t="shared" si="14"/>
        <v>0</v>
      </c>
      <c r="K25" s="51">
        <f t="shared" si="4"/>
        <v>-88.377698486250011</v>
      </c>
      <c r="L25" s="42" t="str">
        <f t="shared" si="15"/>
        <v>0</v>
      </c>
      <c r="M25" s="51">
        <f t="shared" si="5"/>
        <v>159.69889019871428</v>
      </c>
      <c r="N25" s="42" t="str">
        <f t="shared" si="16"/>
        <v>0</v>
      </c>
      <c r="O25" s="58">
        <f t="shared" si="6"/>
        <v>21.594390180000001</v>
      </c>
      <c r="P25" s="59">
        <v>140</v>
      </c>
      <c r="R25" s="53" t="str">
        <f t="shared" si="17"/>
        <v>1</v>
      </c>
      <c r="S25" s="53">
        <f t="shared" si="7"/>
        <v>1</v>
      </c>
      <c r="T25" s="53" t="str">
        <f t="shared" si="18"/>
        <v>0</v>
      </c>
      <c r="U25" s="53">
        <f t="shared" si="8"/>
        <v>0</v>
      </c>
      <c r="V25" s="53" t="str">
        <f t="shared" si="19"/>
        <v>0</v>
      </c>
      <c r="W25" s="53">
        <f t="shared" si="9"/>
        <v>0</v>
      </c>
      <c r="X25" s="53" t="str">
        <f t="shared" si="20"/>
        <v>0</v>
      </c>
      <c r="Y25" s="53">
        <f t="shared" si="10"/>
        <v>0</v>
      </c>
      <c r="Z25" s="53" t="str">
        <f t="shared" si="21"/>
        <v>0</v>
      </c>
      <c r="AA25" s="53">
        <f t="shared" si="11"/>
        <v>0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>
      <c r="A26" s="54">
        <v>44179</v>
      </c>
      <c r="B26" s="55">
        <f>Parâmetros!D15*0.04*47.9982</f>
        <v>47.806207199999996</v>
      </c>
      <c r="C26" s="56">
        <f t="shared" si="0"/>
        <v>44.163143819999995</v>
      </c>
      <c r="D26" s="57">
        <f t="shared" ref="D26" si="33">MAX(C234:C250)</f>
        <v>48.262190099999998</v>
      </c>
      <c r="E26" s="51">
        <f t="shared" si="1"/>
        <v>19.30487604</v>
      </c>
      <c r="F26" s="42" t="str">
        <f t="shared" si="12"/>
        <v>1</v>
      </c>
      <c r="G26" s="51">
        <f t="shared" si="2"/>
        <v>-26.259152870000008</v>
      </c>
      <c r="H26" s="42" t="str">
        <f t="shared" si="13"/>
        <v>0</v>
      </c>
      <c r="I26" s="51">
        <f t="shared" si="3"/>
        <v>-25.259152869999994</v>
      </c>
      <c r="J26" s="42" t="str">
        <f t="shared" si="14"/>
        <v>0</v>
      </c>
      <c r="K26" s="51">
        <f t="shared" si="4"/>
        <v>-99.682174552500015</v>
      </c>
      <c r="L26" s="42" t="str">
        <f t="shared" si="15"/>
        <v>0</v>
      </c>
      <c r="M26" s="51">
        <f t="shared" si="5"/>
        <v>158.07987662828572</v>
      </c>
      <c r="N26" s="42" t="str">
        <f t="shared" si="16"/>
        <v>0</v>
      </c>
      <c r="O26" s="58">
        <f t="shared" si="6"/>
        <v>19.30487604</v>
      </c>
      <c r="P26" s="59">
        <v>140</v>
      </c>
      <c r="R26" s="53" t="str">
        <f t="shared" si="17"/>
        <v>1</v>
      </c>
      <c r="S26" s="53">
        <f t="shared" si="7"/>
        <v>1</v>
      </c>
      <c r="T26" s="53" t="str">
        <f t="shared" si="18"/>
        <v>0</v>
      </c>
      <c r="U26" s="53">
        <f t="shared" si="8"/>
        <v>0</v>
      </c>
      <c r="V26" s="53" t="str">
        <f t="shared" si="19"/>
        <v>0</v>
      </c>
      <c r="W26" s="53">
        <f t="shared" si="9"/>
        <v>0</v>
      </c>
      <c r="X26" s="53" t="str">
        <f t="shared" si="20"/>
        <v>0</v>
      </c>
      <c r="Y26" s="53">
        <f t="shared" si="10"/>
        <v>0</v>
      </c>
      <c r="Z26" s="53" t="str">
        <f t="shared" si="21"/>
        <v>0</v>
      </c>
      <c r="AA26" s="53">
        <f t="shared" si="11"/>
        <v>0</v>
      </c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>
      <c r="A27" s="54">
        <v>44180</v>
      </c>
      <c r="B27" s="55">
        <f>Parâmetros!D16*0.04*47.9982</f>
        <v>48.094196399999994</v>
      </c>
      <c r="C27" s="56">
        <f t="shared" si="0"/>
        <v>43.078384499999991</v>
      </c>
      <c r="D27" s="57">
        <f t="shared" ref="D27" si="34">MAX(C251:C267)</f>
        <v>44.458332749999997</v>
      </c>
      <c r="E27" s="51">
        <f t="shared" si="1"/>
        <v>17.7833331</v>
      </c>
      <c r="F27" s="42" t="str">
        <f t="shared" si="12"/>
        <v>1</v>
      </c>
      <c r="G27" s="51">
        <f t="shared" si="2"/>
        <v>-31.204167425000009</v>
      </c>
      <c r="H27" s="42" t="str">
        <f t="shared" si="13"/>
        <v>0</v>
      </c>
      <c r="I27" s="51">
        <f t="shared" si="3"/>
        <v>-30.204167425000009</v>
      </c>
      <c r="J27" s="42" t="str">
        <f t="shared" si="14"/>
        <v>0</v>
      </c>
      <c r="K27" s="51">
        <f t="shared" si="4"/>
        <v>-107.19479281874999</v>
      </c>
      <c r="L27" s="42" t="str">
        <f t="shared" si="15"/>
        <v>0</v>
      </c>
      <c r="M27" s="51">
        <f t="shared" si="5"/>
        <v>157.00392840642857</v>
      </c>
      <c r="N27" s="42" t="str">
        <f t="shared" si="16"/>
        <v>0</v>
      </c>
      <c r="O27" s="58">
        <f t="shared" si="6"/>
        <v>17.7833331</v>
      </c>
      <c r="P27" s="59">
        <v>140</v>
      </c>
      <c r="R27" s="53" t="str">
        <f t="shared" si="17"/>
        <v>1</v>
      </c>
      <c r="S27" s="53">
        <f t="shared" si="7"/>
        <v>1</v>
      </c>
      <c r="T27" s="53" t="str">
        <f t="shared" si="18"/>
        <v>0</v>
      </c>
      <c r="U27" s="53">
        <f t="shared" si="8"/>
        <v>0</v>
      </c>
      <c r="V27" s="53" t="str">
        <f t="shared" si="19"/>
        <v>0</v>
      </c>
      <c r="W27" s="53">
        <f t="shared" si="9"/>
        <v>0</v>
      </c>
      <c r="X27" s="53" t="str">
        <f t="shared" si="20"/>
        <v>0</v>
      </c>
      <c r="Y27" s="53">
        <f t="shared" si="10"/>
        <v>0</v>
      </c>
      <c r="Z27" s="53" t="str">
        <f t="shared" si="21"/>
        <v>0</v>
      </c>
      <c r="AA27" s="53">
        <f t="shared" si="11"/>
        <v>0</v>
      </c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</row>
    <row r="28" spans="1:40">
      <c r="A28" s="54">
        <v>44181</v>
      </c>
      <c r="B28" s="55">
        <f>Parâmetros!D17*0.04*47.9982</f>
        <v>47.05743528</v>
      </c>
      <c r="C28" s="56">
        <f t="shared" si="0"/>
        <v>42.44960807999999</v>
      </c>
      <c r="D28" s="57">
        <f t="shared" ref="D28" si="35">MAX(C268:C284)</f>
        <v>41.336049839999994</v>
      </c>
      <c r="E28" s="51">
        <f t="shared" si="1"/>
        <v>16.534419935999999</v>
      </c>
      <c r="F28" s="42" t="str">
        <f t="shared" si="12"/>
        <v>1</v>
      </c>
      <c r="G28" s="51">
        <f t="shared" si="2"/>
        <v>-35.263135208000008</v>
      </c>
      <c r="H28" s="42" t="str">
        <f t="shared" si="13"/>
        <v>0</v>
      </c>
      <c r="I28" s="51">
        <f t="shared" si="3"/>
        <v>-34.263135208000008</v>
      </c>
      <c r="J28" s="42" t="str">
        <f t="shared" si="14"/>
        <v>0</v>
      </c>
      <c r="K28" s="51">
        <f t="shared" si="4"/>
        <v>-113.36130156600004</v>
      </c>
      <c r="L28" s="42" t="str">
        <f t="shared" si="15"/>
        <v>0</v>
      </c>
      <c r="M28" s="51">
        <f t="shared" si="5"/>
        <v>156.12076838331427</v>
      </c>
      <c r="N28" s="42" t="str">
        <f t="shared" si="16"/>
        <v>0</v>
      </c>
      <c r="O28" s="58">
        <f t="shared" si="6"/>
        <v>16.534419935999999</v>
      </c>
      <c r="P28" s="59">
        <v>140</v>
      </c>
      <c r="R28" s="53" t="str">
        <f t="shared" si="17"/>
        <v>1</v>
      </c>
      <c r="S28" s="53">
        <f t="shared" si="7"/>
        <v>1</v>
      </c>
      <c r="T28" s="53" t="str">
        <f t="shared" si="18"/>
        <v>0</v>
      </c>
      <c r="U28" s="53">
        <f t="shared" si="8"/>
        <v>0</v>
      </c>
      <c r="V28" s="53" t="str">
        <f t="shared" si="19"/>
        <v>0</v>
      </c>
      <c r="W28" s="53">
        <f t="shared" si="9"/>
        <v>0</v>
      </c>
      <c r="X28" s="53" t="str">
        <f t="shared" si="20"/>
        <v>0</v>
      </c>
      <c r="Y28" s="53">
        <f t="shared" si="10"/>
        <v>0</v>
      </c>
      <c r="Z28" s="53" t="str">
        <f t="shared" si="21"/>
        <v>0</v>
      </c>
      <c r="AA28" s="53">
        <f t="shared" si="11"/>
        <v>0</v>
      </c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</row>
    <row r="29" spans="1:40">
      <c r="A29" s="54">
        <v>44182</v>
      </c>
      <c r="B29" s="55">
        <f>Parâmetros!D18*0.04*47.9982</f>
        <v>46.020674159999999</v>
      </c>
      <c r="C29" s="56">
        <f t="shared" si="0"/>
        <v>41.996025089999996</v>
      </c>
      <c r="D29" s="57">
        <f t="shared" ref="D29" si="36">MAX(C285:C301)</f>
        <v>38.957087214444002</v>
      </c>
      <c r="E29" s="51">
        <f t="shared" si="1"/>
        <v>15.582834885777601</v>
      </c>
      <c r="F29" s="42" t="str">
        <f t="shared" si="12"/>
        <v>1</v>
      </c>
      <c r="G29" s="51">
        <f t="shared" si="2"/>
        <v>-38.355786621222791</v>
      </c>
      <c r="H29" s="42" t="str">
        <f t="shared" si="13"/>
        <v>0</v>
      </c>
      <c r="I29" s="51">
        <f t="shared" si="3"/>
        <v>-37.355786621222791</v>
      </c>
      <c r="J29" s="42" t="str">
        <f t="shared" si="14"/>
        <v>0</v>
      </c>
      <c r="K29" s="51">
        <f t="shared" si="4"/>
        <v>-118.0597527514731</v>
      </c>
      <c r="L29" s="42" t="str">
        <f t="shared" si="15"/>
        <v>0</v>
      </c>
      <c r="M29" s="51">
        <f t="shared" si="5"/>
        <v>155.44786181208559</v>
      </c>
      <c r="N29" s="42" t="str">
        <f t="shared" si="16"/>
        <v>0</v>
      </c>
      <c r="O29" s="58">
        <f t="shared" si="6"/>
        <v>15.582834885777601</v>
      </c>
      <c r="P29" s="59">
        <v>140</v>
      </c>
      <c r="R29" s="53" t="str">
        <f t="shared" si="17"/>
        <v>1</v>
      </c>
      <c r="S29" s="53">
        <f t="shared" si="7"/>
        <v>1</v>
      </c>
      <c r="T29" s="53" t="str">
        <f t="shared" si="18"/>
        <v>0</v>
      </c>
      <c r="U29" s="53">
        <f t="shared" si="8"/>
        <v>0</v>
      </c>
      <c r="V29" s="53" t="str">
        <f t="shared" si="19"/>
        <v>0</v>
      </c>
      <c r="W29" s="53">
        <f t="shared" si="9"/>
        <v>0</v>
      </c>
      <c r="X29" s="53" t="str">
        <f t="shared" si="20"/>
        <v>0</v>
      </c>
      <c r="Y29" s="53">
        <f t="shared" si="10"/>
        <v>0</v>
      </c>
      <c r="Z29" s="53" t="str">
        <f t="shared" si="21"/>
        <v>0</v>
      </c>
      <c r="AA29" s="53">
        <f t="shared" si="11"/>
        <v>0</v>
      </c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</row>
    <row r="30" spans="1:40">
      <c r="A30" s="54">
        <v>44183</v>
      </c>
      <c r="B30" s="55">
        <f>Parâmetros!D19*0.04*47.9982</f>
        <v>42.833593679999993</v>
      </c>
      <c r="C30" s="56">
        <f t="shared" ref="C30:C46" si="37">AVERAGE(B37:B44)</f>
        <v>40.48888161</v>
      </c>
      <c r="D30" s="57">
        <f t="shared" ref="D30" si="38">MAX(C302:C318)</f>
        <v>39.576915809999996</v>
      </c>
      <c r="E30" s="51">
        <f t="shared" si="1"/>
        <v>15.830766323999999</v>
      </c>
      <c r="F30" s="42" t="str">
        <f t="shared" si="12"/>
        <v>1</v>
      </c>
      <c r="G30" s="51">
        <f t="shared" si="2"/>
        <v>-37.550009446999994</v>
      </c>
      <c r="H30" s="42" t="str">
        <f t="shared" si="13"/>
        <v>0</v>
      </c>
      <c r="I30" s="51">
        <f t="shared" si="3"/>
        <v>-36.550009446999994</v>
      </c>
      <c r="J30" s="42" t="str">
        <f t="shared" si="14"/>
        <v>0</v>
      </c>
      <c r="K30" s="51">
        <f t="shared" si="4"/>
        <v>-116.83559127524998</v>
      </c>
      <c r="L30" s="42" t="str">
        <f t="shared" si="15"/>
        <v>0</v>
      </c>
      <c r="M30" s="51">
        <f t="shared" si="5"/>
        <v>155.62318475768572</v>
      </c>
      <c r="N30" s="42" t="str">
        <f t="shared" si="16"/>
        <v>0</v>
      </c>
      <c r="O30" s="58">
        <f t="shared" si="6"/>
        <v>15.830766323999999</v>
      </c>
      <c r="P30" s="59">
        <v>140</v>
      </c>
      <c r="R30" s="53" t="str">
        <f t="shared" si="17"/>
        <v>1</v>
      </c>
      <c r="S30" s="53">
        <f t="shared" si="7"/>
        <v>1</v>
      </c>
      <c r="T30" s="53" t="str">
        <f t="shared" si="18"/>
        <v>0</v>
      </c>
      <c r="U30" s="53">
        <f t="shared" si="8"/>
        <v>0</v>
      </c>
      <c r="V30" s="53" t="str">
        <f t="shared" si="19"/>
        <v>0</v>
      </c>
      <c r="W30" s="53">
        <f t="shared" si="9"/>
        <v>0</v>
      </c>
      <c r="X30" s="53" t="str">
        <f t="shared" si="20"/>
        <v>0</v>
      </c>
      <c r="Y30" s="53">
        <f t="shared" si="10"/>
        <v>0</v>
      </c>
      <c r="Z30" s="53" t="str">
        <f t="shared" si="21"/>
        <v>0</v>
      </c>
      <c r="AA30" s="53">
        <f t="shared" si="11"/>
        <v>0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>
      <c r="A31" s="54">
        <v>44184</v>
      </c>
      <c r="B31" s="55">
        <f>Parâmetros!D20*0.04*47.9982</f>
        <v>39.588915360000001</v>
      </c>
      <c r="C31" s="56">
        <f t="shared" si="37"/>
        <v>40.191292769999997</v>
      </c>
      <c r="D31" s="57">
        <f t="shared" ref="D31" si="39">MAX(C319:C335)</f>
        <v>44.611926990000001</v>
      </c>
      <c r="E31" s="51">
        <f t="shared" si="1"/>
        <v>17.844770795999999</v>
      </c>
      <c r="F31" s="42" t="str">
        <f t="shared" si="12"/>
        <v>1</v>
      </c>
      <c r="G31" s="51">
        <f t="shared" si="2"/>
        <v>-31.004494913000002</v>
      </c>
      <c r="H31" s="42" t="str">
        <f t="shared" si="13"/>
        <v>0</v>
      </c>
      <c r="I31" s="51">
        <f t="shared" si="3"/>
        <v>-30.004494912999988</v>
      </c>
      <c r="J31" s="42" t="str">
        <f t="shared" si="14"/>
        <v>0</v>
      </c>
      <c r="K31" s="51">
        <f t="shared" si="4"/>
        <v>-106.89144419474999</v>
      </c>
      <c r="L31" s="42" t="str">
        <f t="shared" si="15"/>
        <v>0</v>
      </c>
      <c r="M31" s="51">
        <f t="shared" si="5"/>
        <v>157.04737363431428</v>
      </c>
      <c r="N31" s="42" t="str">
        <f t="shared" si="16"/>
        <v>0</v>
      </c>
      <c r="O31" s="58">
        <f t="shared" si="6"/>
        <v>17.844770795999999</v>
      </c>
      <c r="P31" s="59">
        <v>140</v>
      </c>
      <c r="R31" s="53" t="str">
        <f t="shared" si="17"/>
        <v>1</v>
      </c>
      <c r="S31" s="53">
        <f t="shared" si="7"/>
        <v>1</v>
      </c>
      <c r="T31" s="53" t="str">
        <f t="shared" si="18"/>
        <v>0</v>
      </c>
      <c r="U31" s="53">
        <f t="shared" si="8"/>
        <v>0</v>
      </c>
      <c r="V31" s="53" t="str">
        <f t="shared" si="19"/>
        <v>0</v>
      </c>
      <c r="W31" s="53">
        <f t="shared" si="9"/>
        <v>0</v>
      </c>
      <c r="X31" s="53" t="str">
        <f t="shared" si="20"/>
        <v>0</v>
      </c>
      <c r="Y31" s="53">
        <f t="shared" si="10"/>
        <v>0</v>
      </c>
      <c r="Z31" s="53" t="str">
        <f t="shared" si="21"/>
        <v>0</v>
      </c>
      <c r="AA31" s="53">
        <f t="shared" si="11"/>
        <v>0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>
      <c r="A32" s="54">
        <v>44185</v>
      </c>
      <c r="B32" s="55">
        <f>Parâmetros!D21*0.04*47.9982</f>
        <v>43.889554079999996</v>
      </c>
      <c r="C32" s="56">
        <f t="shared" si="37"/>
        <v>40.054497900000001</v>
      </c>
      <c r="D32" s="57">
        <f t="shared" ref="D32" si="40">MAX(C336:C352)</f>
        <v>47.986200450000005</v>
      </c>
      <c r="E32" s="51">
        <f t="shared" si="1"/>
        <v>19.194480180000003</v>
      </c>
      <c r="F32" s="42" t="str">
        <f t="shared" si="12"/>
        <v>1</v>
      </c>
      <c r="G32" s="51">
        <f t="shared" si="2"/>
        <v>-26.617939414999995</v>
      </c>
      <c r="H32" s="42" t="str">
        <f t="shared" si="13"/>
        <v>0</v>
      </c>
      <c r="I32" s="51">
        <f t="shared" si="3"/>
        <v>-25.617939414999981</v>
      </c>
      <c r="J32" s="42" t="str">
        <f t="shared" si="14"/>
        <v>0</v>
      </c>
      <c r="K32" s="51">
        <f t="shared" si="4"/>
        <v>-100.22725411124998</v>
      </c>
      <c r="L32" s="42" t="str">
        <f t="shared" si="15"/>
        <v>0</v>
      </c>
      <c r="M32" s="51">
        <f t="shared" si="5"/>
        <v>158.00181098442857</v>
      </c>
      <c r="N32" s="42" t="str">
        <f t="shared" si="16"/>
        <v>0</v>
      </c>
      <c r="O32" s="58">
        <f t="shared" si="6"/>
        <v>19.194480180000003</v>
      </c>
      <c r="P32" s="59">
        <v>140</v>
      </c>
      <c r="R32" s="53" t="str">
        <f t="shared" si="17"/>
        <v>1</v>
      </c>
      <c r="S32" s="53">
        <f t="shared" si="7"/>
        <v>1</v>
      </c>
      <c r="T32" s="53" t="str">
        <f t="shared" si="18"/>
        <v>0</v>
      </c>
      <c r="U32" s="53">
        <f t="shared" si="8"/>
        <v>0</v>
      </c>
      <c r="V32" s="53" t="str">
        <f t="shared" si="19"/>
        <v>0</v>
      </c>
      <c r="W32" s="53">
        <f t="shared" si="9"/>
        <v>0</v>
      </c>
      <c r="X32" s="53" t="str">
        <f t="shared" si="20"/>
        <v>0</v>
      </c>
      <c r="Y32" s="53">
        <f t="shared" si="10"/>
        <v>0</v>
      </c>
      <c r="Z32" s="53" t="str">
        <f t="shared" si="21"/>
        <v>0</v>
      </c>
      <c r="AA32" s="53">
        <f t="shared" si="11"/>
        <v>0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>
      <c r="A33" s="54">
        <v>44186</v>
      </c>
      <c r="B33" s="55">
        <f>Parâmetros!D22*0.04*47.9982</f>
        <v>38.014574400000001</v>
      </c>
      <c r="C33" s="56">
        <f t="shared" si="37"/>
        <v>40.162493850000004</v>
      </c>
      <c r="D33" s="57">
        <f t="shared" ref="D33" si="41">MAX(C353:C369)</f>
        <v>41.098458749999999</v>
      </c>
      <c r="E33" s="51">
        <f t="shared" si="1"/>
        <v>16.439383499999998</v>
      </c>
      <c r="F33" s="42" t="str">
        <f t="shared" si="12"/>
        <v>1</v>
      </c>
      <c r="G33" s="51">
        <f t="shared" si="2"/>
        <v>-35.572003624999994</v>
      </c>
      <c r="H33" s="42" t="str">
        <f t="shared" si="13"/>
        <v>0</v>
      </c>
      <c r="I33" s="51">
        <f t="shared" si="3"/>
        <v>-34.572003625000022</v>
      </c>
      <c r="J33" s="42" t="str">
        <f t="shared" si="14"/>
        <v>0</v>
      </c>
      <c r="K33" s="51">
        <f t="shared" si="4"/>
        <v>-113.83054396875002</v>
      </c>
      <c r="L33" s="42" t="str">
        <f t="shared" si="15"/>
        <v>0</v>
      </c>
      <c r="M33" s="51">
        <f t="shared" si="5"/>
        <v>156.05356404642856</v>
      </c>
      <c r="N33" s="42" t="str">
        <f t="shared" si="16"/>
        <v>0</v>
      </c>
      <c r="O33" s="58">
        <f t="shared" si="6"/>
        <v>16.439383499999998</v>
      </c>
      <c r="P33" s="59">
        <v>140</v>
      </c>
      <c r="R33" s="53" t="str">
        <f t="shared" si="17"/>
        <v>1</v>
      </c>
      <c r="S33" s="53">
        <f t="shared" si="7"/>
        <v>1</v>
      </c>
      <c r="T33" s="53" t="str">
        <f t="shared" si="18"/>
        <v>0</v>
      </c>
      <c r="U33" s="53">
        <f t="shared" si="8"/>
        <v>0</v>
      </c>
      <c r="V33" s="53" t="str">
        <f t="shared" si="19"/>
        <v>0</v>
      </c>
      <c r="W33" s="53">
        <f t="shared" si="9"/>
        <v>0</v>
      </c>
      <c r="X33" s="53" t="str">
        <f t="shared" si="20"/>
        <v>0</v>
      </c>
      <c r="Y33" s="53">
        <f t="shared" si="10"/>
        <v>0</v>
      </c>
      <c r="Z33" s="53" t="str">
        <f t="shared" si="21"/>
        <v>0</v>
      </c>
      <c r="AA33" s="53">
        <f t="shared" si="11"/>
        <v>0</v>
      </c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>
      <c r="A34" s="54">
        <v>44187</v>
      </c>
      <c r="B34" s="55">
        <f>Parâmetros!D23*0.04*47.9982</f>
        <v>39.128132639999997</v>
      </c>
      <c r="C34" s="56">
        <f t="shared" si="37"/>
        <v>40.361686379999995</v>
      </c>
      <c r="D34" s="57">
        <f t="shared" ref="D34" si="42">MAX(C370:C386)</f>
        <v>46.493456429999995</v>
      </c>
      <c r="E34" s="51">
        <f t="shared" si="1"/>
        <v>18.597382571999997</v>
      </c>
      <c r="F34" s="42" t="str">
        <f t="shared" si="12"/>
        <v>1</v>
      </c>
      <c r="G34" s="51">
        <f t="shared" si="2"/>
        <v>-28.558506641000008</v>
      </c>
      <c r="H34" s="42" t="str">
        <f t="shared" si="13"/>
        <v>0</v>
      </c>
      <c r="I34" s="51">
        <f t="shared" si="3"/>
        <v>-27.558506641000008</v>
      </c>
      <c r="J34" s="42" t="str">
        <f t="shared" si="14"/>
        <v>0</v>
      </c>
      <c r="K34" s="51">
        <f t="shared" si="4"/>
        <v>-103.17542355075</v>
      </c>
      <c r="L34" s="42" t="str">
        <f t="shared" si="15"/>
        <v>0</v>
      </c>
      <c r="M34" s="51">
        <f t="shared" si="5"/>
        <v>157.57957767591427</v>
      </c>
      <c r="N34" s="42" t="str">
        <f t="shared" si="16"/>
        <v>0</v>
      </c>
      <c r="O34" s="58">
        <f t="shared" si="6"/>
        <v>18.597382571999997</v>
      </c>
      <c r="P34" s="59">
        <v>140</v>
      </c>
      <c r="R34" s="53" t="str">
        <f t="shared" si="17"/>
        <v>1</v>
      </c>
      <c r="S34" s="53">
        <f t="shared" si="7"/>
        <v>1</v>
      </c>
      <c r="T34" s="53" t="str">
        <f t="shared" si="18"/>
        <v>0</v>
      </c>
      <c r="U34" s="53">
        <f t="shared" si="8"/>
        <v>0</v>
      </c>
      <c r="V34" s="53" t="str">
        <f t="shared" si="19"/>
        <v>0</v>
      </c>
      <c r="W34" s="53">
        <f t="shared" si="9"/>
        <v>0</v>
      </c>
      <c r="X34" s="53" t="str">
        <f t="shared" si="20"/>
        <v>0</v>
      </c>
      <c r="Y34" s="53">
        <f t="shared" si="10"/>
        <v>0</v>
      </c>
      <c r="Z34" s="53" t="str">
        <f t="shared" si="21"/>
        <v>0</v>
      </c>
      <c r="AA34" s="53">
        <f t="shared" si="11"/>
        <v>0</v>
      </c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>
      <c r="A35" s="54">
        <v>44188</v>
      </c>
      <c r="B35" s="55">
        <f>Parâmetros!D24*0.04*47.9982</f>
        <v>43.063985039999999</v>
      </c>
      <c r="C35" s="56">
        <f t="shared" si="37"/>
        <v>40.215291870000001</v>
      </c>
      <c r="D35" s="57">
        <f t="shared" ref="D35" si="43">MAX(C387:C403)</f>
        <v>45.389497829999996</v>
      </c>
      <c r="E35" s="51">
        <f t="shared" si="1"/>
        <v>18.155799131999999</v>
      </c>
      <c r="F35" s="42" t="str">
        <f t="shared" si="12"/>
        <v>1</v>
      </c>
      <c r="G35" s="51">
        <f t="shared" si="2"/>
        <v>-29.993652821000012</v>
      </c>
      <c r="H35" s="42" t="str">
        <f t="shared" si="13"/>
        <v>0</v>
      </c>
      <c r="I35" s="51">
        <f t="shared" si="3"/>
        <v>-28.993652821000012</v>
      </c>
      <c r="J35" s="42" t="str">
        <f t="shared" si="14"/>
        <v>0</v>
      </c>
      <c r="K35" s="51">
        <f t="shared" si="4"/>
        <v>-105.35574178575001</v>
      </c>
      <c r="L35" s="42" t="str">
        <f t="shared" si="15"/>
        <v>0</v>
      </c>
      <c r="M35" s="51">
        <f t="shared" si="5"/>
        <v>157.26731510048572</v>
      </c>
      <c r="N35" s="42" t="str">
        <f t="shared" si="16"/>
        <v>0</v>
      </c>
      <c r="O35" s="58">
        <f t="shared" si="6"/>
        <v>18.155799131999999</v>
      </c>
      <c r="P35" s="59">
        <v>140</v>
      </c>
      <c r="R35" s="53" t="str">
        <f t="shared" si="17"/>
        <v>1</v>
      </c>
      <c r="S35" s="53">
        <f t="shared" si="7"/>
        <v>1</v>
      </c>
      <c r="T35" s="53" t="str">
        <f t="shared" si="18"/>
        <v>0</v>
      </c>
      <c r="U35" s="53">
        <f t="shared" si="8"/>
        <v>0</v>
      </c>
      <c r="V35" s="53" t="str">
        <f t="shared" si="19"/>
        <v>0</v>
      </c>
      <c r="W35" s="53">
        <f t="shared" si="9"/>
        <v>0</v>
      </c>
      <c r="X35" s="53" t="str">
        <f t="shared" si="20"/>
        <v>0</v>
      </c>
      <c r="Y35" s="53">
        <f t="shared" si="10"/>
        <v>0</v>
      </c>
      <c r="Z35" s="53" t="str">
        <f t="shared" si="21"/>
        <v>0</v>
      </c>
      <c r="AA35" s="53">
        <f t="shared" si="11"/>
        <v>0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>
      <c r="A36" s="54">
        <v>44189</v>
      </c>
      <c r="B36" s="55">
        <f>Parâmetros!D25*0.04*47.9982</f>
        <v>43.428771359999999</v>
      </c>
      <c r="C36" s="56">
        <f t="shared" si="37"/>
        <v>40.159408251428566</v>
      </c>
      <c r="D36" s="57">
        <f t="shared" ref="D36" si="44">MAX(C404:C420)</f>
        <v>44.191942739999988</v>
      </c>
      <c r="E36" s="51">
        <f t="shared" si="1"/>
        <v>17.676777095999995</v>
      </c>
      <c r="F36" s="42" t="str">
        <f t="shared" si="12"/>
        <v>1</v>
      </c>
      <c r="G36" s="51">
        <f t="shared" si="2"/>
        <v>-31.550474438000009</v>
      </c>
      <c r="H36" s="42" t="str">
        <f t="shared" si="13"/>
        <v>0</v>
      </c>
      <c r="I36" s="51">
        <f t="shared" si="3"/>
        <v>-30.550474438000023</v>
      </c>
      <c r="J36" s="42" t="str">
        <f t="shared" si="14"/>
        <v>0</v>
      </c>
      <c r="K36" s="51">
        <f t="shared" si="4"/>
        <v>-107.72091308850003</v>
      </c>
      <c r="L36" s="42" t="str">
        <f t="shared" si="15"/>
        <v>0</v>
      </c>
      <c r="M36" s="51">
        <f t="shared" si="5"/>
        <v>156.92857808931427</v>
      </c>
      <c r="N36" s="42" t="str">
        <f t="shared" si="16"/>
        <v>0</v>
      </c>
      <c r="O36" s="58">
        <f t="shared" si="6"/>
        <v>17.676777095999995</v>
      </c>
      <c r="P36" s="59">
        <v>140</v>
      </c>
      <c r="R36" s="53" t="str">
        <f t="shared" si="17"/>
        <v>1</v>
      </c>
      <c r="S36" s="53">
        <f t="shared" si="7"/>
        <v>1</v>
      </c>
      <c r="T36" s="53" t="str">
        <f t="shared" si="18"/>
        <v>0</v>
      </c>
      <c r="U36" s="53">
        <f t="shared" si="8"/>
        <v>0</v>
      </c>
      <c r="V36" s="53" t="str">
        <f t="shared" si="19"/>
        <v>0</v>
      </c>
      <c r="W36" s="53">
        <f t="shared" si="9"/>
        <v>0</v>
      </c>
      <c r="X36" s="53" t="str">
        <f t="shared" si="20"/>
        <v>0</v>
      </c>
      <c r="Y36" s="53">
        <f t="shared" si="10"/>
        <v>0</v>
      </c>
      <c r="Z36" s="53" t="str">
        <f t="shared" si="21"/>
        <v>0</v>
      </c>
      <c r="AA36" s="53">
        <f t="shared" si="11"/>
        <v>0</v>
      </c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>
      <c r="A37" s="54">
        <v>44190</v>
      </c>
      <c r="B37" s="55">
        <f>Parâmetros!D26*0.04*47.9982</f>
        <v>41.912028239999998</v>
      </c>
      <c r="C37" s="56">
        <f t="shared" si="37"/>
        <v>40.564878759999999</v>
      </c>
      <c r="D37" s="57">
        <f t="shared" ref="D37" si="45">MAX(C421:C437)</f>
        <v>48.854833955021995</v>
      </c>
      <c r="E37" s="51">
        <f t="shared" si="1"/>
        <v>19.541933582008795</v>
      </c>
      <c r="F37" s="42" t="str">
        <f t="shared" si="12"/>
        <v>1</v>
      </c>
      <c r="G37" s="51">
        <f t="shared" si="2"/>
        <v>-25.488715858471409</v>
      </c>
      <c r="H37" s="42" t="str">
        <f t="shared" si="13"/>
        <v>0</v>
      </c>
      <c r="I37" s="51">
        <f t="shared" si="3"/>
        <v>-24.488715858471409</v>
      </c>
      <c r="J37" s="42" t="str">
        <f t="shared" si="14"/>
        <v>0</v>
      </c>
      <c r="K37" s="51">
        <f t="shared" si="4"/>
        <v>-98.511702938831547</v>
      </c>
      <c r="L37" s="42" t="str">
        <f t="shared" si="15"/>
        <v>0</v>
      </c>
      <c r="M37" s="51">
        <f t="shared" si="5"/>
        <v>158.24751017584907</v>
      </c>
      <c r="N37" s="42" t="str">
        <f t="shared" si="16"/>
        <v>0</v>
      </c>
      <c r="O37" s="58">
        <f t="shared" si="6"/>
        <v>19.541933582008795</v>
      </c>
      <c r="P37" s="59">
        <v>140</v>
      </c>
      <c r="R37" s="53" t="str">
        <f t="shared" si="17"/>
        <v>1</v>
      </c>
      <c r="S37" s="53">
        <f t="shared" si="7"/>
        <v>1</v>
      </c>
      <c r="T37" s="53" t="str">
        <f t="shared" si="18"/>
        <v>0</v>
      </c>
      <c r="U37" s="53">
        <f t="shared" si="8"/>
        <v>0</v>
      </c>
      <c r="V37" s="53" t="str">
        <f t="shared" si="19"/>
        <v>0</v>
      </c>
      <c r="W37" s="53">
        <f t="shared" si="9"/>
        <v>0</v>
      </c>
      <c r="X37" s="53" t="str">
        <f t="shared" si="20"/>
        <v>0</v>
      </c>
      <c r="Y37" s="53">
        <f t="shared" si="10"/>
        <v>0</v>
      </c>
      <c r="Z37" s="53" t="str">
        <f t="shared" si="21"/>
        <v>0</v>
      </c>
      <c r="AA37" s="53">
        <f t="shared" si="11"/>
        <v>0</v>
      </c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>
      <c r="A38" s="54">
        <v>44191</v>
      </c>
      <c r="B38" s="55">
        <f>Parâmetros!D27*0.04*47.9982</f>
        <v>41.62403904</v>
      </c>
      <c r="C38" s="56">
        <f t="shared" si="37"/>
        <v>40.228891359999999</v>
      </c>
      <c r="D38" s="57">
        <f t="shared" ref="D38" si="46">MAX(C438:C454)</f>
        <v>52.434674345972994</v>
      </c>
      <c r="E38" s="51">
        <f t="shared" si="1"/>
        <v>20.973869738389197</v>
      </c>
      <c r="F38" s="42" t="str">
        <f t="shared" si="12"/>
        <v>1</v>
      </c>
      <c r="G38" s="51">
        <f t="shared" si="2"/>
        <v>-20.834923350235108</v>
      </c>
      <c r="H38" s="42" t="str">
        <f t="shared" si="13"/>
        <v>0</v>
      </c>
      <c r="I38" s="51">
        <f t="shared" si="3"/>
        <v>-19.834923350235101</v>
      </c>
      <c r="J38" s="42" t="str">
        <f t="shared" si="14"/>
        <v>0</v>
      </c>
      <c r="K38" s="51">
        <f t="shared" si="4"/>
        <v>-91.441518166703332</v>
      </c>
      <c r="L38" s="42" t="str">
        <f t="shared" si="15"/>
        <v>0</v>
      </c>
      <c r="M38" s="51">
        <f t="shared" si="5"/>
        <v>159.26009360071808</v>
      </c>
      <c r="N38" s="42" t="str">
        <f t="shared" si="16"/>
        <v>0</v>
      </c>
      <c r="O38" s="58">
        <f t="shared" si="6"/>
        <v>20.973869738389197</v>
      </c>
      <c r="P38" s="59">
        <v>140</v>
      </c>
      <c r="R38" s="53" t="str">
        <f t="shared" si="17"/>
        <v>1</v>
      </c>
      <c r="S38" s="53">
        <f t="shared" si="7"/>
        <v>1</v>
      </c>
      <c r="T38" s="53" t="str">
        <f t="shared" si="18"/>
        <v>0</v>
      </c>
      <c r="U38" s="53">
        <f t="shared" si="8"/>
        <v>0</v>
      </c>
      <c r="V38" s="53" t="str">
        <f t="shared" si="19"/>
        <v>0</v>
      </c>
      <c r="W38" s="53">
        <f t="shared" si="9"/>
        <v>0</v>
      </c>
      <c r="X38" s="53" t="str">
        <f t="shared" si="20"/>
        <v>0</v>
      </c>
      <c r="Y38" s="53">
        <f t="shared" si="10"/>
        <v>0</v>
      </c>
      <c r="Z38" s="53" t="str">
        <f t="shared" si="21"/>
        <v>0</v>
      </c>
      <c r="AA38" s="53">
        <f t="shared" si="11"/>
        <v>0</v>
      </c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>
      <c r="A39" s="54">
        <v>44192</v>
      </c>
      <c r="B39" s="55">
        <f>Parâmetros!D28*0.04*47.9982</f>
        <v>41.950426800000002</v>
      </c>
      <c r="C39" s="56">
        <f t="shared" si="37"/>
        <v>39.166531200000001</v>
      </c>
      <c r="D39" s="57">
        <f t="shared" ref="D39" si="47">MAX(C455:C471)</f>
        <v>44.49582294406499</v>
      </c>
      <c r="E39" s="51">
        <f t="shared" si="1"/>
        <v>17.798329177625995</v>
      </c>
      <c r="F39" s="42" t="str">
        <f t="shared" si="12"/>
        <v>1</v>
      </c>
      <c r="G39" s="51">
        <f t="shared" si="2"/>
        <v>-31.155430172715512</v>
      </c>
      <c r="H39" s="42" t="str">
        <f t="shared" si="13"/>
        <v>0</v>
      </c>
      <c r="I39" s="51">
        <f t="shared" si="3"/>
        <v>-30.155430172715512</v>
      </c>
      <c r="J39" s="42" t="str">
        <f t="shared" si="14"/>
        <v>0</v>
      </c>
      <c r="K39" s="51">
        <f t="shared" si="4"/>
        <v>-107.12074968547162</v>
      </c>
      <c r="L39" s="42" t="str">
        <f t="shared" si="15"/>
        <v>0</v>
      </c>
      <c r="M39" s="51">
        <f t="shared" si="5"/>
        <v>157.01453277560694</v>
      </c>
      <c r="N39" s="42" t="str">
        <f t="shared" si="16"/>
        <v>0</v>
      </c>
      <c r="O39" s="58">
        <f t="shared" si="6"/>
        <v>17.798329177625995</v>
      </c>
      <c r="P39" s="59">
        <v>140</v>
      </c>
      <c r="R39" s="53" t="str">
        <f t="shared" si="17"/>
        <v>1</v>
      </c>
      <c r="S39" s="53">
        <f t="shared" si="7"/>
        <v>1</v>
      </c>
      <c r="T39" s="53" t="str">
        <f t="shared" si="18"/>
        <v>0</v>
      </c>
      <c r="U39" s="53">
        <f t="shared" si="8"/>
        <v>0</v>
      </c>
      <c r="V39" s="53" t="str">
        <f t="shared" si="19"/>
        <v>0</v>
      </c>
      <c r="W39" s="53">
        <f t="shared" si="9"/>
        <v>0</v>
      </c>
      <c r="X39" s="53" t="str">
        <f t="shared" si="20"/>
        <v>0</v>
      </c>
      <c r="Y39" s="53">
        <f t="shared" si="10"/>
        <v>0</v>
      </c>
      <c r="Z39" s="53" t="str">
        <f t="shared" si="21"/>
        <v>0</v>
      </c>
      <c r="AA39" s="53">
        <f t="shared" si="11"/>
        <v>0</v>
      </c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>
      <c r="A40" s="54">
        <v>44193</v>
      </c>
      <c r="B40" s="55">
        <f>Parâmetros!D29*0.04*47.9982</f>
        <v>41.355249119999996</v>
      </c>
      <c r="C40" s="56">
        <f t="shared" si="37"/>
        <v>37.953776679999997</v>
      </c>
      <c r="D40" s="57">
        <f t="shared" ref="D40" si="48">MAX(C472:C488)</f>
        <v>55.34070088589101</v>
      </c>
      <c r="E40" s="51">
        <f t="shared" si="1"/>
        <v>22.136280354356405</v>
      </c>
      <c r="F40" s="42" t="str">
        <f t="shared" si="12"/>
        <v>1</v>
      </c>
      <c r="G40" s="51">
        <f t="shared" si="2"/>
        <v>-17.057088848341692</v>
      </c>
      <c r="H40" s="42" t="str">
        <f t="shared" si="13"/>
        <v>0</v>
      </c>
      <c r="I40" s="51">
        <f t="shared" si="3"/>
        <v>-16.057088848341692</v>
      </c>
      <c r="J40" s="42" t="str">
        <f t="shared" si="14"/>
        <v>0</v>
      </c>
      <c r="K40" s="51">
        <f t="shared" si="4"/>
        <v>-85.702115750365266</v>
      </c>
      <c r="L40" s="42" t="str">
        <f t="shared" si="15"/>
        <v>0</v>
      </c>
      <c r="M40" s="51">
        <f t="shared" si="5"/>
        <v>160.08208396486631</v>
      </c>
      <c r="N40" s="42" t="str">
        <f t="shared" si="16"/>
        <v>0</v>
      </c>
      <c r="O40" s="58">
        <f t="shared" si="6"/>
        <v>22.136280354356405</v>
      </c>
      <c r="P40" s="59">
        <v>140</v>
      </c>
      <c r="R40" s="53" t="str">
        <f t="shared" si="17"/>
        <v>1</v>
      </c>
      <c r="S40" s="53">
        <f t="shared" si="7"/>
        <v>1</v>
      </c>
      <c r="T40" s="53" t="str">
        <f t="shared" si="18"/>
        <v>0</v>
      </c>
      <c r="U40" s="53">
        <f t="shared" si="8"/>
        <v>0</v>
      </c>
      <c r="V40" s="53" t="str">
        <f t="shared" si="19"/>
        <v>0</v>
      </c>
      <c r="W40" s="53">
        <f t="shared" si="9"/>
        <v>0</v>
      </c>
      <c r="X40" s="53" t="str">
        <f t="shared" si="20"/>
        <v>0</v>
      </c>
      <c r="Y40" s="53">
        <f t="shared" si="10"/>
        <v>0</v>
      </c>
      <c r="Z40" s="53" t="str">
        <f t="shared" si="21"/>
        <v>0</v>
      </c>
      <c r="AA40" s="53">
        <f t="shared" si="11"/>
        <v>0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>
      <c r="A41" s="54">
        <v>44194</v>
      </c>
      <c r="B41" s="55">
        <f>Parâmetros!D30*0.04*47.9982</f>
        <v>41.892828959999996</v>
      </c>
      <c r="C41" s="56">
        <f t="shared" si="37"/>
        <v>35.179480720000001</v>
      </c>
      <c r="D41" s="57">
        <f t="shared" ref="D41" si="49">MAX(C489:C505)</f>
        <v>54.929140079999996</v>
      </c>
      <c r="E41" s="51">
        <f t="shared" si="1"/>
        <v>21.971656031999999</v>
      </c>
      <c r="F41" s="42" t="str">
        <f t="shared" si="12"/>
        <v>1</v>
      </c>
      <c r="G41" s="51">
        <f t="shared" si="2"/>
        <v>-17.592117896000005</v>
      </c>
      <c r="H41" s="42" t="str">
        <f t="shared" si="13"/>
        <v>0</v>
      </c>
      <c r="I41" s="51">
        <f t="shared" si="3"/>
        <v>-16.592117896000005</v>
      </c>
      <c r="J41" s="42" t="str">
        <f t="shared" si="14"/>
        <v>0</v>
      </c>
      <c r="K41" s="51">
        <f t="shared" si="4"/>
        <v>-86.514948341999997</v>
      </c>
      <c r="L41" s="42" t="str">
        <f t="shared" si="15"/>
        <v>0</v>
      </c>
      <c r="M41" s="51">
        <f t="shared" si="5"/>
        <v>159.96567105119999</v>
      </c>
      <c r="N41" s="42" t="str">
        <f t="shared" si="16"/>
        <v>0</v>
      </c>
      <c r="O41" s="58">
        <f t="shared" si="6"/>
        <v>21.971656031999999</v>
      </c>
      <c r="P41" s="59">
        <v>140</v>
      </c>
      <c r="R41" s="53" t="str">
        <f t="shared" si="17"/>
        <v>1</v>
      </c>
      <c r="S41" s="53">
        <f t="shared" si="7"/>
        <v>1</v>
      </c>
      <c r="T41" s="53" t="str">
        <f t="shared" si="18"/>
        <v>0</v>
      </c>
      <c r="U41" s="53">
        <f t="shared" si="8"/>
        <v>0</v>
      </c>
      <c r="V41" s="53" t="str">
        <f t="shared" si="19"/>
        <v>0</v>
      </c>
      <c r="W41" s="53">
        <f t="shared" si="9"/>
        <v>0</v>
      </c>
      <c r="X41" s="53" t="str">
        <f t="shared" si="20"/>
        <v>0</v>
      </c>
      <c r="Y41" s="53">
        <f t="shared" si="10"/>
        <v>0</v>
      </c>
      <c r="Z41" s="53" t="str">
        <f t="shared" si="21"/>
        <v>0</v>
      </c>
      <c r="AA41" s="53">
        <f t="shared" si="11"/>
        <v>0</v>
      </c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>
      <c r="A42" s="54">
        <v>44195</v>
      </c>
      <c r="B42" s="55">
        <f>Parâmetros!D31*0.04*47.9982</f>
        <v>40.606477199999993</v>
      </c>
      <c r="C42" s="56">
        <f t="shared" si="37"/>
        <v>32.24519076</v>
      </c>
      <c r="D42" s="57">
        <f t="shared" ref="D42" si="50">MAX(C506:C522)</f>
        <v>42.962503131428562</v>
      </c>
      <c r="E42" s="51">
        <f t="shared" si="1"/>
        <v>17.185001252571425</v>
      </c>
      <c r="F42" s="42" t="str">
        <f t="shared" si="12"/>
        <v>1</v>
      </c>
      <c r="G42" s="51">
        <f t="shared" si="2"/>
        <v>-33.148745929142876</v>
      </c>
      <c r="H42" s="42" t="str">
        <f t="shared" si="13"/>
        <v>0</v>
      </c>
      <c r="I42" s="51">
        <f t="shared" si="3"/>
        <v>-32.148745929142862</v>
      </c>
      <c r="J42" s="42" t="str">
        <f t="shared" si="14"/>
        <v>0</v>
      </c>
      <c r="K42" s="51">
        <f t="shared" si="4"/>
        <v>-110.1490563154286</v>
      </c>
      <c r="L42" s="42" t="str">
        <f t="shared" si="15"/>
        <v>0</v>
      </c>
      <c r="M42" s="51">
        <f t="shared" si="5"/>
        <v>156.58082231431837</v>
      </c>
      <c r="N42" s="42" t="str">
        <f t="shared" si="16"/>
        <v>0</v>
      </c>
      <c r="O42" s="58">
        <f t="shared" si="6"/>
        <v>17.185001252571425</v>
      </c>
      <c r="P42" s="59">
        <v>140</v>
      </c>
      <c r="R42" s="53" t="str">
        <f t="shared" si="17"/>
        <v>1</v>
      </c>
      <c r="S42" s="53">
        <f t="shared" si="7"/>
        <v>1</v>
      </c>
      <c r="T42" s="53" t="str">
        <f t="shared" si="18"/>
        <v>0</v>
      </c>
      <c r="U42" s="53">
        <f t="shared" si="8"/>
        <v>0</v>
      </c>
      <c r="V42" s="53" t="str">
        <f t="shared" si="19"/>
        <v>0</v>
      </c>
      <c r="W42" s="53">
        <f t="shared" si="9"/>
        <v>0</v>
      </c>
      <c r="X42" s="53" t="str">
        <f t="shared" si="20"/>
        <v>0</v>
      </c>
      <c r="Y42" s="53">
        <f t="shared" si="10"/>
        <v>0</v>
      </c>
      <c r="Z42" s="53" t="str">
        <f t="shared" si="21"/>
        <v>0</v>
      </c>
      <c r="AA42" s="53">
        <f t="shared" si="11"/>
        <v>0</v>
      </c>
      <c r="AB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ht="15.75" thickBot="1">
      <c r="A43" s="61">
        <v>44196</v>
      </c>
      <c r="B43" s="55">
        <f>Parâmetros!D32*0.04*47.9982</f>
        <v>37.726585199999995</v>
      </c>
      <c r="C43" s="56">
        <f t="shared" si="37"/>
        <v>29.838881000000001</v>
      </c>
      <c r="D43" s="62">
        <f t="shared" ref="D43" si="51">MAX(C523:C539)</f>
        <v>44.26154013</v>
      </c>
      <c r="E43" s="51">
        <f t="shared" si="1"/>
        <v>17.704616051999999</v>
      </c>
      <c r="F43" s="42" t="str">
        <f t="shared" si="12"/>
        <v>1</v>
      </c>
      <c r="G43" s="51">
        <f t="shared" si="2"/>
        <v>-31.459997830999995</v>
      </c>
      <c r="H43" s="42" t="str">
        <f t="shared" si="13"/>
        <v>0</v>
      </c>
      <c r="I43" s="51">
        <f t="shared" si="3"/>
        <v>-30.45999783100001</v>
      </c>
      <c r="J43" s="42" t="str">
        <f t="shared" si="14"/>
        <v>0</v>
      </c>
      <c r="K43" s="51">
        <f t="shared" si="4"/>
        <v>-107.58345824324999</v>
      </c>
      <c r="L43" s="42" t="str">
        <f t="shared" si="15"/>
        <v>0</v>
      </c>
      <c r="M43" s="51">
        <f t="shared" si="5"/>
        <v>156.94826420820002</v>
      </c>
      <c r="N43" s="42" t="str">
        <f t="shared" si="16"/>
        <v>0</v>
      </c>
      <c r="O43" s="58">
        <f t="shared" si="6"/>
        <v>17.704616051999999</v>
      </c>
      <c r="P43" s="63">
        <v>140</v>
      </c>
      <c r="R43" s="53" t="str">
        <f t="shared" si="17"/>
        <v>1</v>
      </c>
      <c r="S43" s="53">
        <f t="shared" si="7"/>
        <v>1</v>
      </c>
      <c r="T43" s="53" t="str">
        <f t="shared" si="18"/>
        <v>0</v>
      </c>
      <c r="U43" s="53">
        <f t="shared" si="8"/>
        <v>0</v>
      </c>
      <c r="V43" s="53" t="str">
        <f t="shared" si="19"/>
        <v>0</v>
      </c>
      <c r="W43" s="53">
        <f t="shared" si="9"/>
        <v>0</v>
      </c>
      <c r="X43" s="53" t="str">
        <f t="shared" si="20"/>
        <v>0</v>
      </c>
      <c r="Y43" s="53">
        <f t="shared" si="10"/>
        <v>0</v>
      </c>
      <c r="Z43" s="53" t="str">
        <f t="shared" si="21"/>
        <v>0</v>
      </c>
      <c r="AA43" s="53">
        <f t="shared" si="11"/>
        <v>0</v>
      </c>
      <c r="AB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>
      <c r="A44" s="64"/>
      <c r="B44" s="55">
        <f>Parâmetros!D33*0.04*47.9982</f>
        <v>36.843418319999998</v>
      </c>
      <c r="C44" s="56">
        <f t="shared" si="37"/>
        <v>29.407811451428575</v>
      </c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65"/>
      <c r="R44" s="42"/>
      <c r="S44" s="53"/>
      <c r="T44" s="53"/>
      <c r="U44" s="53"/>
      <c r="V44" s="53"/>
      <c r="W44" s="53"/>
      <c r="X44" s="53"/>
      <c r="Y44" s="53"/>
      <c r="Z44" s="53"/>
      <c r="AA44" s="53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>
      <c r="A45" s="64"/>
      <c r="B45" s="55">
        <f>Parâmetros!D34*0.04*47.9982</f>
        <v>39.531317519999995</v>
      </c>
      <c r="C45" s="56">
        <f t="shared" si="37"/>
        <v>29.221304160000003</v>
      </c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>
      <c r="A46" s="64"/>
      <c r="B46" s="55">
        <f>Parâmetros!D35*0.04*47.9982</f>
        <v>40.529680079999999</v>
      </c>
      <c r="C46" s="56">
        <f t="shared" si="37"/>
        <v>28.470132330000002</v>
      </c>
      <c r="R46" s="53"/>
      <c r="S46" s="53">
        <f>SUM(S13:S43)</f>
        <v>31</v>
      </c>
      <c r="T46" s="42"/>
      <c r="U46" s="53">
        <f>SUM(U13:U43)</f>
        <v>0</v>
      </c>
      <c r="V46" s="34"/>
      <c r="W46" s="53">
        <f>SUM(W13:W43)</f>
        <v>0</v>
      </c>
      <c r="X46" s="34"/>
      <c r="Y46" s="53">
        <f>SUM(Y13:Y43)</f>
        <v>0</v>
      </c>
      <c r="Z46" s="34"/>
      <c r="AA46" s="53">
        <f>SUM(AA13:AA43)</f>
        <v>0</v>
      </c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</row>
    <row r="47" spans="1:40">
      <c r="A47" s="64"/>
      <c r="B47" s="55">
        <f>Parâmetros!D36*0.04*47.9982</f>
        <v>42.814394399999998</v>
      </c>
      <c r="C47" s="56">
        <f t="shared" ref="C47:C63" si="52">AVERAGE(B61:B68)</f>
        <v>31.681211910000002</v>
      </c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</row>
    <row r="48" spans="1:40">
      <c r="A48" s="64"/>
      <c r="B48" s="55">
        <f>Parâmetros!D37*0.04*47.9982</f>
        <v>42.948789359999999</v>
      </c>
      <c r="C48" s="56">
        <f t="shared" si="52"/>
        <v>31.681211910000002</v>
      </c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</row>
    <row r="49" spans="1:40">
      <c r="A49" s="64"/>
      <c r="B49" s="55">
        <f>Parâmetros!D38*0.04*47.9982</f>
        <v>40.72167288</v>
      </c>
      <c r="C49" s="56">
        <f t="shared" si="52"/>
        <v>32.355586619999997</v>
      </c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</row>
    <row r="50" spans="1:40">
      <c r="A50" s="64"/>
      <c r="B50" s="120"/>
      <c r="C50" s="56">
        <f t="shared" si="52"/>
        <v>32.501981130000004</v>
      </c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</row>
    <row r="51" spans="1:40">
      <c r="A51" s="64"/>
      <c r="B51" s="120"/>
      <c r="C51" s="56">
        <f t="shared" si="52"/>
        <v>32.58117816</v>
      </c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</row>
    <row r="52" spans="1:40">
      <c r="A52" s="64"/>
      <c r="B52" s="55">
        <f>Parâmetros!D41*0.04*47.9982</f>
        <v>34.827493920000002</v>
      </c>
      <c r="C52" s="56">
        <f t="shared" si="52"/>
        <v>32.801969880000001</v>
      </c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</row>
    <row r="53" spans="1:40">
      <c r="A53" s="64"/>
      <c r="B53" s="55">
        <f>Parâmetros!D42*0.04*47.9982</f>
        <v>33.157156559999997</v>
      </c>
      <c r="C53" s="56">
        <f t="shared" si="52"/>
        <v>33.719332117625996</v>
      </c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>
      <c r="A54" s="64"/>
      <c r="B54" s="55">
        <f>Parâmetros!D43*0.04*47.9982</f>
        <v>33.253152959999994</v>
      </c>
      <c r="C54" s="56">
        <f t="shared" si="52"/>
        <v>34.415946793596</v>
      </c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>
      <c r="A55" s="64"/>
      <c r="B55" s="55">
        <f>Parâmetros!D44*0.04*47.9982</f>
        <v>26.168618639999998</v>
      </c>
      <c r="C55" s="56">
        <f t="shared" si="52"/>
        <v>36.110149338618001</v>
      </c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>
      <c r="A56" s="64"/>
      <c r="B56" s="55">
        <f>Parâmetros!D45*0.04*47.9982</f>
        <v>25.343049600000001</v>
      </c>
      <c r="C56" s="56">
        <f t="shared" si="52"/>
        <v>36.850618769972996</v>
      </c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>
      <c r="A57" s="64"/>
      <c r="B57" s="55">
        <f>Parâmetros!D46*0.04*47.9982</f>
        <v>26.283814319999998</v>
      </c>
      <c r="C57" s="56">
        <f t="shared" si="52"/>
        <v>36.449833799972993</v>
      </c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>
      <c r="A58" s="64"/>
      <c r="B58" s="55">
        <f>Parâmetros!D47*0.04*47.9982</f>
        <v>26.821394160000001</v>
      </c>
      <c r="C58" s="56">
        <f t="shared" si="52"/>
        <v>35.619464939972993</v>
      </c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>
      <c r="A59" s="64"/>
      <c r="B59" s="55">
        <f>Parâmetros!D48*0.04*47.9982</f>
        <v>27.915753119999998</v>
      </c>
      <c r="C59" s="56">
        <f t="shared" si="52"/>
        <v>34.311513989973001</v>
      </c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>
      <c r="A60" s="64"/>
      <c r="B60" s="55">
        <f>Parâmetros!D49*0.04*47.9982</f>
        <v>28.818119280000001</v>
      </c>
      <c r="C60" s="56">
        <f t="shared" si="52"/>
        <v>33.308351609973002</v>
      </c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>
      <c r="A61" s="64"/>
      <c r="B61" s="55">
        <f>Parâmetros!D50*0.04*47.9982</f>
        <v>29.25970272</v>
      </c>
      <c r="C61" s="56">
        <f t="shared" si="52"/>
        <v>31.570220152347002</v>
      </c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>
      <c r="A62" s="64"/>
      <c r="B62" s="55">
        <f>Parâmetros!D51*0.04*47.9982</f>
        <v>31.73640984</v>
      </c>
      <c r="C62" s="56">
        <f t="shared" si="52"/>
        <v>30.417622576376999</v>
      </c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>
      <c r="A63" s="64"/>
      <c r="B63" s="55">
        <f>Parâmetros!D52*0.04*47.9982</f>
        <v>34.213116960000001</v>
      </c>
      <c r="C63" s="56">
        <f t="shared" si="52"/>
        <v>28.836215801354996</v>
      </c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>
      <c r="A64" s="64"/>
      <c r="B64" s="55">
        <f>Parâmetros!D53*0.04*47.9982</f>
        <v>34.405109760000002</v>
      </c>
      <c r="C64" s="56">
        <f t="shared" ref="C64:C80" si="53">AVERAGE(B85:B92)</f>
        <v>31.258827749999998</v>
      </c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>
      <c r="A65" s="64"/>
      <c r="B65" s="55">
        <f>Parâmetros!D54*0.04*47.9982</f>
        <v>33.54114216</v>
      </c>
      <c r="C65" s="56">
        <f t="shared" si="53"/>
        <v>31.378823250000003</v>
      </c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>
      <c r="A66" s="64"/>
      <c r="B66" s="55">
        <f>Parâmetros!D55*0.04*47.9982</f>
        <v>32.69637384</v>
      </c>
      <c r="C66" s="56">
        <f t="shared" si="53"/>
        <v>31.638013530000002</v>
      </c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>
      <c r="A67" s="64"/>
      <c r="B67" s="55">
        <f>Parâmetros!D56*0.04*47.9982</f>
        <v>30.910840799999999</v>
      </c>
      <c r="C67" s="56">
        <f t="shared" si="53"/>
        <v>31.45802028</v>
      </c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>
      <c r="A68" s="64"/>
      <c r="B68" s="55">
        <f>Parâmetros!D57*0.04*47.9982</f>
        <v>26.686999200000002</v>
      </c>
      <c r="C68" s="56">
        <f t="shared" si="53"/>
        <v>32.317188059999999</v>
      </c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>
      <c r="A69" s="64"/>
      <c r="B69" s="55">
        <f>Parâmetros!D58*0.04*47.9982</f>
        <v>29.25970272</v>
      </c>
      <c r="C69" s="56">
        <f t="shared" si="53"/>
        <v>32.482781850000002</v>
      </c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>
      <c r="A70" s="64"/>
      <c r="B70" s="55">
        <f>Parâmetros!D59*0.04*47.9982</f>
        <v>37.131407520000003</v>
      </c>
      <c r="C70" s="56">
        <f t="shared" si="53"/>
        <v>32.518780499999998</v>
      </c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>
      <c r="A71" s="64"/>
      <c r="B71" s="55">
        <f>Parâmetros!D60*0.04*47.9982</f>
        <v>35.384273039999997</v>
      </c>
      <c r="C71" s="56">
        <f t="shared" si="53"/>
        <v>33.25075305</v>
      </c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>
      <c r="A72" s="64"/>
      <c r="B72" s="55">
        <f>Parâmetros!D61*0.04*47.9982</f>
        <v>35.038685999999998</v>
      </c>
      <c r="C72" s="56">
        <f t="shared" si="53"/>
        <v>33.893928930000001</v>
      </c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>
      <c r="A73" s="64"/>
      <c r="B73" s="55">
        <f>Parâmetros!D62*0.04*47.9982</f>
        <v>35.307475920000002</v>
      </c>
      <c r="C73" s="56">
        <f t="shared" si="53"/>
        <v>34.078721999999999</v>
      </c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>
      <c r="A74" s="64"/>
      <c r="B74" s="55">
        <f>Parâmetros!D63*0.04*47.9982</f>
        <v>40.035271741007996</v>
      </c>
      <c r="C74" s="56">
        <f t="shared" si="53"/>
        <v>33.572340990000001</v>
      </c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>
      <c r="A75" s="64"/>
      <c r="B75" s="55">
        <f>Parâmetros!D64*0.04*47.9982</f>
        <v>36.483758207759998</v>
      </c>
      <c r="C75" s="56">
        <f t="shared" si="53"/>
        <v>33.022761600000003</v>
      </c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>
      <c r="A76" s="64"/>
      <c r="B76" s="55">
        <f>Parâmetros!D65*0.04*47.9982</f>
        <v>40.240619560176</v>
      </c>
      <c r="C76" s="56">
        <f t="shared" si="53"/>
        <v>31.803607320000005</v>
      </c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>
      <c r="A77" s="64"/>
      <c r="B77" s="55">
        <f>Parâmetros!D66*0.04*47.9982</f>
        <v>35.183458170839998</v>
      </c>
      <c r="C77" s="56">
        <f t="shared" si="53"/>
        <v>30.7668462</v>
      </c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>
      <c r="A78" s="64"/>
      <c r="B78" s="55">
        <f>Parâmetros!D67*0.04*47.9982</f>
        <v>33.925127760000002</v>
      </c>
      <c r="C78" s="56">
        <f t="shared" si="53"/>
        <v>30.759646470000003</v>
      </c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>
      <c r="A79" s="64"/>
      <c r="B79" s="55">
        <f>Parâmetros!D68*0.04*47.9982</f>
        <v>28.741322159999999</v>
      </c>
      <c r="C79" s="56">
        <f t="shared" si="53"/>
        <v>30.918040530000006</v>
      </c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>
      <c r="A80" s="64"/>
      <c r="B80" s="55">
        <f>Parâmetros!D69*0.04*47.9982</f>
        <v>24.575078399999999</v>
      </c>
      <c r="C80" s="56">
        <f t="shared" si="53"/>
        <v>30.651650520000004</v>
      </c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>
      <c r="A81" s="64"/>
      <c r="B81" s="55">
        <f>Parâmetros!D70*0.04*47.9982</f>
        <v>27.282176879999998</v>
      </c>
      <c r="C81" s="56">
        <f t="shared" ref="C81:C97" si="54">AVERAGE(B109:B116)</f>
        <v>35.96025144</v>
      </c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>
      <c r="A82" s="64"/>
      <c r="B82" s="55">
        <f>Parâmetros!D71*0.04*47.9982</f>
        <v>26.130220079999997</v>
      </c>
      <c r="C82" s="56">
        <f t="shared" si="54"/>
        <v>36.344237039999996</v>
      </c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>
      <c r="A83" s="64"/>
      <c r="B83" s="55">
        <f>Parâmetros!D72*0.04*47.9982</f>
        <v>27.262977599999996</v>
      </c>
      <c r="C83" s="56">
        <f t="shared" si="54"/>
        <v>36.70182363</v>
      </c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>
      <c r="A84" s="64"/>
      <c r="B84" s="55">
        <f>Parâmetros!D73*0.04*47.9982</f>
        <v>27.589365359999999</v>
      </c>
      <c r="C84" s="56">
        <f t="shared" si="54"/>
        <v>36.884216790000004</v>
      </c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>
      <c r="A85" s="64"/>
      <c r="B85" s="55">
        <f>Parâmetros!D74*0.04*47.9982</f>
        <v>29.125307759999998</v>
      </c>
      <c r="C85" s="56">
        <f t="shared" si="54"/>
        <v>37.10980833</v>
      </c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>
      <c r="A86" s="64"/>
      <c r="B86" s="55">
        <f>Parâmetros!D75*0.04*47.9982</f>
        <v>31.352424239999994</v>
      </c>
      <c r="C86" s="56">
        <f t="shared" si="54"/>
        <v>37.438595999999997</v>
      </c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>
      <c r="A87" s="64"/>
      <c r="B87" s="55">
        <f>Parâmetros!D76*0.04*47.9982</f>
        <v>31.851605519999996</v>
      </c>
      <c r="C87" s="56">
        <f t="shared" si="54"/>
        <v>37.80818214</v>
      </c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>
      <c r="A88" s="64"/>
      <c r="B88" s="55">
        <f>Parâmetros!D77*0.04*47.9982</f>
        <v>31.755609119999995</v>
      </c>
      <c r="C88" s="56">
        <f t="shared" si="54"/>
        <v>37.856180340000002</v>
      </c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>
      <c r="A89" s="64"/>
      <c r="B89" s="55">
        <f>Parâmetros!D78*0.04*47.9982</f>
        <v>33.963526320000007</v>
      </c>
      <c r="C89" s="56">
        <f t="shared" si="54"/>
        <v>37.80818214</v>
      </c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>
      <c r="A90" s="64"/>
      <c r="B90" s="55">
        <f>Parâmetros!D79*0.04*47.9982</f>
        <v>34.021124159999999</v>
      </c>
      <c r="C90" s="56">
        <f t="shared" si="54"/>
        <v>37.606589699999994</v>
      </c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>
      <c r="A91" s="64"/>
      <c r="B91" s="55">
        <f>Parâmetros!D80*0.04*47.9982</f>
        <v>29.31730056</v>
      </c>
      <c r="C91" s="56">
        <f t="shared" si="54"/>
        <v>37.311400769999999</v>
      </c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40">
      <c r="A92" s="64"/>
      <c r="B92" s="55">
        <f>Parâmetros!D81*0.04*47.9982</f>
        <v>28.68372432</v>
      </c>
      <c r="C92" s="56">
        <f t="shared" si="54"/>
        <v>36.485831729999994</v>
      </c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>
      <c r="A93" s="64"/>
      <c r="B93" s="55">
        <f>Parâmetros!D82*0.04*47.9982</f>
        <v>30.085271759999998</v>
      </c>
      <c r="C93" s="56">
        <f t="shared" si="54"/>
        <v>35.180280689999996</v>
      </c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>
      <c r="A94" s="64"/>
      <c r="B94" s="55">
        <f>Parâmetros!D83*0.04*47.9982</f>
        <v>33.42594648</v>
      </c>
      <c r="C94" s="56">
        <f t="shared" si="54"/>
        <v>34.073922180000004</v>
      </c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1:40">
      <c r="A95" s="64"/>
      <c r="B95" s="55">
        <f>Parâmetros!D84*0.04*47.9982</f>
        <v>30.411659520000001</v>
      </c>
      <c r="C95" s="56">
        <f t="shared" si="54"/>
        <v>33.33714981</v>
      </c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40">
      <c r="A96" s="64"/>
      <c r="B96" s="55">
        <f>Parâmetros!D85*0.04*47.9982</f>
        <v>38.628951360000002</v>
      </c>
      <c r="C96" s="56">
        <f t="shared" si="54"/>
        <v>33.06116016</v>
      </c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</row>
    <row r="97" spans="1:40">
      <c r="A97" s="64"/>
      <c r="B97" s="55">
        <f>Parâmetros!D86*0.04*47.9982</f>
        <v>35.288276639999999</v>
      </c>
      <c r="C97" s="56">
        <f t="shared" si="54"/>
        <v>32.974763400000001</v>
      </c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>
      <c r="A98" s="64"/>
      <c r="B98" s="55">
        <f>Parâmetros!D87*0.04*47.9982</f>
        <v>34.309113360000005</v>
      </c>
      <c r="C98" s="56">
        <f t="shared" ref="C98:C114" si="55">AVERAGE(B133:B140)</f>
        <v>38.134569899999995</v>
      </c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>
      <c r="A99" s="64"/>
      <c r="B99" s="55">
        <f>Parâmetros!D88*0.04*47.9982</f>
        <v>35.17308096</v>
      </c>
      <c r="C99" s="56">
        <f t="shared" si="55"/>
        <v>38.360161440000006</v>
      </c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</row>
    <row r="100" spans="1:40">
      <c r="A100" s="64"/>
      <c r="B100" s="55">
        <f>Parâmetros!D89*0.04*47.9982</f>
        <v>33.829131360000005</v>
      </c>
      <c r="C100" s="56">
        <f t="shared" si="55"/>
        <v>38.132169990000001</v>
      </c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</row>
    <row r="101" spans="1:40">
      <c r="A101" s="64"/>
      <c r="B101" s="55">
        <f>Parâmetros!D90*0.04*47.9982</f>
        <v>31.563616320000001</v>
      </c>
      <c r="C101" s="56">
        <f t="shared" si="55"/>
        <v>38.568953610000008</v>
      </c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</row>
    <row r="102" spans="1:40">
      <c r="A102" s="64"/>
      <c r="B102" s="55">
        <f>Parâmetros!D91*0.04*47.9982</f>
        <v>29.374898399999999</v>
      </c>
      <c r="C102" s="56">
        <f t="shared" si="55"/>
        <v>38.729747579999994</v>
      </c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</row>
    <row r="103" spans="1:40">
      <c r="A103" s="64"/>
      <c r="B103" s="55">
        <f>Parâmetros!D92*0.04*47.9982</f>
        <v>26.015024400000001</v>
      </c>
      <c r="C103" s="56">
        <f t="shared" si="55"/>
        <v>38.892941460000003</v>
      </c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</row>
    <row r="104" spans="1:40">
      <c r="A104" s="64"/>
      <c r="B104" s="55">
        <f>Parâmetros!D93*0.04*47.9982</f>
        <v>28.875717120000001</v>
      </c>
      <c r="C104" s="56">
        <f t="shared" si="55"/>
        <v>39.404122289999997</v>
      </c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</row>
    <row r="105" spans="1:40">
      <c r="A105" s="64"/>
      <c r="B105" s="55">
        <f>Parâmetros!D94*0.04*47.9982</f>
        <v>26.99418768</v>
      </c>
      <c r="C105" s="56">
        <f t="shared" si="55"/>
        <v>39.764108789999995</v>
      </c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</row>
    <row r="106" spans="1:40">
      <c r="A106" s="64"/>
      <c r="B106" s="55">
        <f>Parâmetros!D95*0.04*47.9982</f>
        <v>34.251515519999998</v>
      </c>
      <c r="C106" s="56">
        <f t="shared" si="55"/>
        <v>39.744909509999999</v>
      </c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</row>
    <row r="107" spans="1:40">
      <c r="A107" s="64"/>
      <c r="B107" s="55">
        <f>Parâmetros!D96*0.04*47.9982</f>
        <v>36.44023344</v>
      </c>
      <c r="C107" s="56">
        <f t="shared" si="55"/>
        <v>39.442520849999994</v>
      </c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</row>
    <row r="108" spans="1:40">
      <c r="A108" s="64"/>
      <c r="B108" s="55">
        <f>Parâmetros!D97*0.04*47.9982</f>
        <v>31.698011280000003</v>
      </c>
      <c r="C108" s="56">
        <f t="shared" si="55"/>
        <v>39.545716979999995</v>
      </c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</row>
    <row r="109" spans="1:40">
      <c r="A109" s="64"/>
      <c r="B109" s="55">
        <f>Parâmetros!D98*0.04*47.9982</f>
        <v>33.233953679999999</v>
      </c>
      <c r="C109" s="56">
        <f t="shared" si="55"/>
        <v>39.209729580000001</v>
      </c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</row>
    <row r="110" spans="1:40">
      <c r="A110" s="64"/>
      <c r="B110" s="55">
        <f>Parâmetros!D99*0.04*47.9982</f>
        <v>34.923490319999999</v>
      </c>
      <c r="C110" s="56">
        <f t="shared" si="55"/>
        <v>38.369761080000004</v>
      </c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</row>
    <row r="111" spans="1:40">
      <c r="A111" s="64"/>
      <c r="B111" s="55">
        <f>Parâmetros!D100*0.04*47.9982</f>
        <v>37.035411119999992</v>
      </c>
      <c r="C111" s="56">
        <f t="shared" si="55"/>
        <v>37.316200590000001</v>
      </c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</row>
    <row r="112" spans="1:40">
      <c r="A112" s="64"/>
      <c r="B112" s="55">
        <f>Parâmetros!D101*0.04*47.9982</f>
        <v>36.977813279999999</v>
      </c>
      <c r="C112" s="56">
        <f t="shared" si="55"/>
        <v>36.320237939999998</v>
      </c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</row>
    <row r="113" spans="1:40">
      <c r="A113" s="64"/>
      <c r="B113" s="55">
        <f>Parâmetros!D102*0.04*47.9982</f>
        <v>36.997012560000002</v>
      </c>
      <c r="C113" s="56">
        <f t="shared" si="55"/>
        <v>35.660262689999996</v>
      </c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</row>
    <row r="114" spans="1:40">
      <c r="A114" s="64"/>
      <c r="B114" s="55">
        <f>Parâmetros!D103*0.04*47.9982</f>
        <v>36.593827679999997</v>
      </c>
      <c r="C114" s="56">
        <f t="shared" si="55"/>
        <v>35.201879879999993</v>
      </c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</row>
    <row r="115" spans="1:40">
      <c r="A115" s="64"/>
      <c r="B115" s="55">
        <f>Parâmetros!D104*0.04*47.9982</f>
        <v>36.363436319999998</v>
      </c>
      <c r="C115" s="56">
        <f t="shared" ref="C115:C131" si="56">AVERAGE(B157:B164)</f>
        <v>31.227628919999997</v>
      </c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</row>
    <row r="116" spans="1:40">
      <c r="A116" s="64"/>
      <c r="B116" s="55">
        <f>Parâmetros!D105*0.04*47.9982</f>
        <v>35.557066559999996</v>
      </c>
      <c r="C116" s="56">
        <f t="shared" si="56"/>
        <v>30.922840349999998</v>
      </c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</row>
    <row r="117" spans="1:40">
      <c r="A117" s="64"/>
      <c r="B117" s="55">
        <f>Parâmetros!D106*0.04*47.9982</f>
        <v>36.305838479999998</v>
      </c>
      <c r="C117" s="56">
        <f t="shared" si="56"/>
        <v>30.8628426</v>
      </c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</row>
    <row r="118" spans="1:40">
      <c r="A118" s="64"/>
      <c r="B118" s="55">
        <f>Parâmetros!D107*0.04*47.9982</f>
        <v>37.784183039999995</v>
      </c>
      <c r="C118" s="56">
        <f t="shared" si="56"/>
        <v>30.721247909999995</v>
      </c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</row>
    <row r="119" spans="1:40">
      <c r="A119" s="64"/>
      <c r="B119" s="55">
        <f>Parâmetros!D108*0.04*47.9982</f>
        <v>38.4945564</v>
      </c>
      <c r="C119" s="56">
        <f t="shared" si="56"/>
        <v>30.682849349999994</v>
      </c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</row>
    <row r="120" spans="1:40">
      <c r="A120" s="64"/>
      <c r="B120" s="55">
        <f>Parâmetros!D109*0.04*47.9982</f>
        <v>38.782545599999992</v>
      </c>
      <c r="C120" s="56">
        <f t="shared" si="56"/>
        <v>30.925240259999995</v>
      </c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</row>
    <row r="121" spans="1:40">
      <c r="A121" s="64"/>
      <c r="B121" s="55">
        <f>Parâmetros!D110*0.04*47.9982</f>
        <v>39.627313919999999</v>
      </c>
      <c r="C121" s="56">
        <f t="shared" si="56"/>
        <v>31.53241749</v>
      </c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</row>
    <row r="122" spans="1:40">
      <c r="A122" s="64"/>
      <c r="B122" s="55">
        <f>Parâmetros!D111*0.04*47.9982</f>
        <v>39.550516800000004</v>
      </c>
      <c r="C122" s="56">
        <f t="shared" si="56"/>
        <v>32.300388689999998</v>
      </c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</row>
    <row r="123" spans="1:40">
      <c r="A123" s="64"/>
      <c r="B123" s="55">
        <f>Parâmetros!D112*0.04*47.9982</f>
        <v>36.747421920000001</v>
      </c>
      <c r="C123" s="56">
        <f t="shared" si="56"/>
        <v>33.485944230000001</v>
      </c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</row>
    <row r="124" spans="1:40">
      <c r="A124" s="64"/>
      <c r="B124" s="55">
        <f>Parâmetros!D113*0.04*47.9982</f>
        <v>35.17308096</v>
      </c>
      <c r="C124" s="56">
        <f t="shared" si="56"/>
        <v>33.243553320000004</v>
      </c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</row>
    <row r="125" spans="1:40">
      <c r="A125" s="64"/>
      <c r="B125" s="55">
        <f>Parâmetros!D114*0.04*47.9982</f>
        <v>34.69309896</v>
      </c>
      <c r="C125" s="56">
        <f t="shared" si="56"/>
        <v>32.638776</v>
      </c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</row>
    <row r="126" spans="1:40">
      <c r="A126" s="64"/>
      <c r="B126" s="55">
        <f>Parâmetros!D115*0.04*47.9982</f>
        <v>35.422671599999994</v>
      </c>
      <c r="C126" s="56">
        <f t="shared" si="56"/>
        <v>31.45802028</v>
      </c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</row>
    <row r="127" spans="1:40">
      <c r="A127" s="64"/>
      <c r="B127" s="55">
        <f>Parâmetros!D116*0.04*47.9982</f>
        <v>31.890004079999997</v>
      </c>
      <c r="C127" s="56">
        <f t="shared" si="56"/>
        <v>30.202867350000005</v>
      </c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</row>
    <row r="128" spans="1:40">
      <c r="A128" s="64"/>
      <c r="B128" s="55">
        <f>Parâmetros!D117*0.04*47.9982</f>
        <v>28.338137280000002</v>
      </c>
      <c r="C128" s="56">
        <f t="shared" si="56"/>
        <v>28.765321260000004</v>
      </c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</row>
    <row r="129" spans="1:40">
      <c r="A129" s="64"/>
      <c r="B129" s="55">
        <f>Parâmetros!D118*0.04*47.9982</f>
        <v>30.776445840000004</v>
      </c>
      <c r="C129" s="56">
        <f t="shared" si="56"/>
        <v>27.555766620000004</v>
      </c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</row>
    <row r="130" spans="1:40">
      <c r="A130" s="64"/>
      <c r="B130" s="55">
        <f>Parâmetros!D119*0.04*47.9982</f>
        <v>33.656337839999999</v>
      </c>
      <c r="C130" s="56">
        <f t="shared" si="56"/>
        <v>26.958189030000003</v>
      </c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</row>
    <row r="131" spans="1:40">
      <c r="A131" s="64"/>
      <c r="B131" s="55">
        <f>Parâmetros!D120*0.04*47.9982</f>
        <v>34.539504719999996</v>
      </c>
      <c r="C131" s="56">
        <f t="shared" si="56"/>
        <v>26.926990200000006</v>
      </c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</row>
    <row r="132" spans="1:40">
      <c r="A132" s="64"/>
      <c r="B132" s="55">
        <f>Parâmetros!D121*0.04*47.9982</f>
        <v>34.481906879999997</v>
      </c>
      <c r="C132" s="56">
        <f t="shared" ref="C132:C148" si="57">AVERAGE(B181:B188)</f>
        <v>31.479548912645999</v>
      </c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</row>
    <row r="133" spans="1:40">
      <c r="A133" s="64"/>
      <c r="B133" s="55">
        <f>Parâmetros!D122*0.04*47.9982</f>
        <v>36.651425520000004</v>
      </c>
      <c r="C133" s="56">
        <f t="shared" si="57"/>
        <v>31.497290007329998</v>
      </c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</row>
    <row r="134" spans="1:40">
      <c r="A134" s="64"/>
      <c r="B134" s="55">
        <f>Parâmetros!D123*0.04*47.9982</f>
        <v>39.588915360000001</v>
      </c>
      <c r="C134" s="56">
        <f t="shared" si="57"/>
        <v>31.575550352457</v>
      </c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</row>
    <row r="135" spans="1:40">
      <c r="A135" s="64"/>
      <c r="B135" s="55">
        <f>Parâmetros!D124*0.04*47.9982</f>
        <v>37.918577999999997</v>
      </c>
      <c r="C135" s="56">
        <f t="shared" si="57"/>
        <v>32.103530552457002</v>
      </c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</row>
    <row r="136" spans="1:40">
      <c r="A136" s="64"/>
      <c r="B136" s="55">
        <f>Parâmetros!D125*0.04*47.9982</f>
        <v>39.185730479999997</v>
      </c>
      <c r="C136" s="56">
        <f t="shared" si="57"/>
        <v>32.381920112456996</v>
      </c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</row>
    <row r="137" spans="1:40">
      <c r="A137" s="64"/>
      <c r="B137" s="55">
        <f>Parâmetros!D126*0.04*47.9982</f>
        <v>38.18736792</v>
      </c>
      <c r="C137" s="56">
        <f t="shared" si="57"/>
        <v>32.900300672457</v>
      </c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</row>
    <row r="138" spans="1:40">
      <c r="A138" s="64"/>
      <c r="B138" s="55">
        <f>Parâmetros!D127*0.04*47.9982</f>
        <v>37.131407520000003</v>
      </c>
      <c r="C138" s="56">
        <f t="shared" si="57"/>
        <v>33.610674032456998</v>
      </c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</row>
    <row r="139" spans="1:40">
      <c r="A139" s="64"/>
      <c r="B139" s="55">
        <f>Parâmetros!D128*0.04*47.9982</f>
        <v>38.225766479999997</v>
      </c>
      <c r="C139" s="56">
        <f t="shared" si="57"/>
        <v>37.190438106269994</v>
      </c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</row>
    <row r="140" spans="1:40">
      <c r="A140" s="64"/>
      <c r="B140" s="55">
        <f>Parâmetros!D129*0.04*47.9982</f>
        <v>38.18736792</v>
      </c>
      <c r="C140" s="56">
        <f t="shared" si="57"/>
        <v>39.010542089810997</v>
      </c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</row>
    <row r="141" spans="1:40">
      <c r="A141" s="64"/>
      <c r="B141" s="55">
        <f>Parâmetros!D130*0.04*47.9982</f>
        <v>38.456157839999996</v>
      </c>
      <c r="C141" s="56">
        <f t="shared" si="57"/>
        <v>39.088797395126996</v>
      </c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</row>
    <row r="142" spans="1:40">
      <c r="A142" s="64"/>
      <c r="B142" s="55">
        <f>Parâmetros!D131*0.04*47.9982</f>
        <v>37.76498376</v>
      </c>
      <c r="C142" s="56">
        <f t="shared" si="57"/>
        <v>38.453757930000002</v>
      </c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</row>
    <row r="143" spans="1:40">
      <c r="A143" s="64"/>
      <c r="B143" s="55">
        <f>Parâmetros!D132*0.04*47.9982</f>
        <v>41.412846959999996</v>
      </c>
      <c r="C143" s="56">
        <f t="shared" si="57"/>
        <v>36.90581598</v>
      </c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</row>
    <row r="144" spans="1:40">
      <c r="A144" s="64"/>
      <c r="B144" s="55">
        <f>Parâmetros!D133*0.04*47.9982</f>
        <v>40.472082239999992</v>
      </c>
      <c r="C144" s="56">
        <f t="shared" si="57"/>
        <v>35.981850629999997</v>
      </c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</row>
    <row r="145" spans="1:40">
      <c r="A145" s="64"/>
      <c r="B145" s="55">
        <f>Parâmetros!D134*0.04*47.9982</f>
        <v>39.492918959999997</v>
      </c>
      <c r="C145" s="56">
        <f t="shared" si="57"/>
        <v>35.065085009999997</v>
      </c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</row>
    <row r="146" spans="1:40">
      <c r="A146" s="64"/>
      <c r="B146" s="55">
        <f>Parâmetros!D135*0.04*47.9982</f>
        <v>41.220854159999995</v>
      </c>
      <c r="C146" s="56">
        <f t="shared" si="57"/>
        <v>34.222716599999998</v>
      </c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</row>
    <row r="147" spans="1:40">
      <c r="A147" s="64"/>
      <c r="B147" s="55">
        <f>Parâmetros!D136*0.04*47.9982</f>
        <v>41.105658480000002</v>
      </c>
      <c r="C147" s="56">
        <f t="shared" si="57"/>
        <v>33.514743149999994</v>
      </c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</row>
    <row r="148" spans="1:40">
      <c r="A148" s="64"/>
      <c r="B148" s="55">
        <f>Parâmetros!D137*0.04*47.9982</f>
        <v>38.033773679999996</v>
      </c>
      <c r="C148" s="56">
        <f t="shared" si="57"/>
        <v>33.380348189999999</v>
      </c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</row>
    <row r="149" spans="1:40">
      <c r="A149" s="64"/>
      <c r="B149" s="55">
        <f>Parâmetros!D138*0.04*47.9982</f>
        <v>36.037048560000002</v>
      </c>
      <c r="C149" s="56">
        <f t="shared" ref="C149:C165" si="58">AVERAGE(B205:B212)</f>
        <v>32.47798203</v>
      </c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</row>
    <row r="150" spans="1:40">
      <c r="A150" s="64"/>
      <c r="B150" s="55">
        <f>Parâmetros!D139*0.04*47.9982</f>
        <v>38.590552799999998</v>
      </c>
      <c r="C150" s="56">
        <f t="shared" si="58"/>
        <v>31.712410739999996</v>
      </c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</row>
    <row r="151" spans="1:40">
      <c r="A151" s="64"/>
      <c r="B151" s="55">
        <f>Parâmetros!D140*0.04*47.9982</f>
        <v>38.724947759999999</v>
      </c>
      <c r="C151" s="56">
        <f t="shared" si="58"/>
        <v>32.048398139999996</v>
      </c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</row>
    <row r="152" spans="1:40">
      <c r="A152" s="64"/>
      <c r="B152" s="55">
        <f>Parâmetros!D141*0.04*47.9982</f>
        <v>33.752334239999996</v>
      </c>
      <c r="C152" s="56">
        <f t="shared" si="58"/>
        <v>32.425184010000002</v>
      </c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</row>
    <row r="153" spans="1:40">
      <c r="A153" s="64"/>
      <c r="B153" s="55">
        <f>Parâmetros!D142*0.04*47.9982</f>
        <v>31.064435039999999</v>
      </c>
      <c r="C153" s="56">
        <f t="shared" si="58"/>
        <v>32.905166009999995</v>
      </c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</row>
    <row r="154" spans="1:40">
      <c r="A154" s="64"/>
      <c r="B154" s="55">
        <f>Parâmetros!D143*0.04*47.9982</f>
        <v>33.253152959999994</v>
      </c>
      <c r="C154" s="56">
        <f t="shared" si="58"/>
        <v>33.581940629999998</v>
      </c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</row>
    <row r="155" spans="1:40">
      <c r="A155" s="64"/>
      <c r="B155" s="55">
        <f>Parâmetros!D144*0.04*47.9982</f>
        <v>35.825856479999999</v>
      </c>
      <c r="C155" s="56">
        <f t="shared" si="58"/>
        <v>34.349911829999996</v>
      </c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</row>
    <row r="156" spans="1:40">
      <c r="A156" s="64"/>
      <c r="B156" s="55">
        <f>Parâmetros!D145*0.04*47.9982</f>
        <v>34.366711199999997</v>
      </c>
      <c r="C156" s="56">
        <f t="shared" si="58"/>
        <v>37.568191140000003</v>
      </c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</row>
    <row r="157" spans="1:40">
      <c r="A157" s="64"/>
      <c r="B157" s="55">
        <f>Parâmetros!D146*0.04*47.9982</f>
        <v>34.827493920000002</v>
      </c>
      <c r="C157" s="56">
        <f t="shared" si="58"/>
        <v>40.085696730000002</v>
      </c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</row>
    <row r="158" spans="1:40">
      <c r="A158" s="64"/>
      <c r="B158" s="55">
        <f>Parâmetros!D147*0.04*47.9982</f>
        <v>34.05952271999999</v>
      </c>
      <c r="C158" s="56">
        <f t="shared" si="58"/>
        <v>41.496843809999994</v>
      </c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  <row r="159" spans="1:40">
      <c r="A159" s="64"/>
      <c r="B159" s="55">
        <f>Parâmetros!D148*0.04*47.9982</f>
        <v>33.387547919999996</v>
      </c>
      <c r="C159" s="56">
        <f t="shared" si="58"/>
        <v>40.880066939999999</v>
      </c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</row>
    <row r="160" spans="1:40">
      <c r="A160" s="64"/>
      <c r="B160" s="55">
        <f>Parâmetros!D149*0.04*47.9982</f>
        <v>33.675537120000001</v>
      </c>
      <c r="C160" s="56">
        <f t="shared" si="58"/>
        <v>39.562516349999996</v>
      </c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</row>
    <row r="161" spans="1:40">
      <c r="A161" s="64"/>
      <c r="B161" s="55">
        <f>Parâmetros!D150*0.04*47.9982</f>
        <v>33.061160159999993</v>
      </c>
      <c r="C161" s="56">
        <f t="shared" si="58"/>
        <v>37.323400320000005</v>
      </c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</row>
    <row r="162" spans="1:40">
      <c r="A162" s="64"/>
      <c r="B162" s="55">
        <f>Parâmetros!D151*0.04*47.9982</f>
        <v>30.238865999999998</v>
      </c>
      <c r="C162" s="56">
        <f t="shared" si="58"/>
        <v>35.415471869999998</v>
      </c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</row>
    <row r="163" spans="1:40">
      <c r="A163" s="64"/>
      <c r="B163" s="55">
        <f>Parâmetros!D152*0.04*47.9982</f>
        <v>27.205379759999996</v>
      </c>
      <c r="C163" s="56">
        <f t="shared" si="58"/>
        <v>34.508305890000003</v>
      </c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</row>
    <row r="164" spans="1:40">
      <c r="A164" s="64"/>
      <c r="B164" s="55">
        <f>Parâmetros!D153*0.04*47.9982</f>
        <v>23.365523759999999</v>
      </c>
      <c r="C164" s="56">
        <f t="shared" si="58"/>
        <v>33.932327489999999</v>
      </c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</row>
    <row r="165" spans="1:40">
      <c r="A165" s="64"/>
      <c r="B165" s="55">
        <f>Parâmetros!D154*0.04*47.9982</f>
        <v>32.389185359999999</v>
      </c>
      <c r="C165" s="56">
        <f t="shared" si="58"/>
        <v>33.13315746</v>
      </c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</row>
    <row r="166" spans="1:40">
      <c r="A166" s="64"/>
      <c r="B166" s="55">
        <f>Parâmetros!D155*0.04*47.9982</f>
        <v>33.579540719999997</v>
      </c>
      <c r="C166" s="56">
        <f t="shared" ref="C166:C182" si="59">AVERAGE(B229:B236)</f>
        <v>34.522705350000003</v>
      </c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</row>
    <row r="167" spans="1:40">
      <c r="A167" s="64"/>
      <c r="B167" s="55">
        <f>Parâmetros!D156*0.04*47.9982</f>
        <v>32.254790399999997</v>
      </c>
      <c r="C167" s="56">
        <f t="shared" si="59"/>
        <v>35.069884829999999</v>
      </c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</row>
    <row r="168" spans="1:40">
      <c r="A168" s="64"/>
      <c r="B168" s="55">
        <f>Parâmetros!D157*0.04*47.9982</f>
        <v>33.368348639999994</v>
      </c>
      <c r="C168" s="56">
        <f t="shared" si="59"/>
        <v>35.725060259999999</v>
      </c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</row>
    <row r="169" spans="1:40">
      <c r="A169" s="64"/>
      <c r="B169" s="55">
        <f>Parâmetros!D158*0.04*47.9982</f>
        <v>35.000287440000001</v>
      </c>
      <c r="C169" s="56">
        <f t="shared" si="59"/>
        <v>36.577028310000003</v>
      </c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</row>
    <row r="170" spans="1:40">
      <c r="A170" s="64"/>
      <c r="B170" s="55">
        <f>Parâmetros!D159*0.04*47.9982</f>
        <v>35.096283839999998</v>
      </c>
      <c r="C170" s="56">
        <f t="shared" si="59"/>
        <v>37.376198340000002</v>
      </c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</row>
    <row r="171" spans="1:40">
      <c r="A171" s="64"/>
      <c r="B171" s="55">
        <f>Parâmetros!D160*0.04*47.9982</f>
        <v>33.349149360000006</v>
      </c>
      <c r="C171" s="56">
        <f t="shared" si="59"/>
        <v>37.913778180000001</v>
      </c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</row>
    <row r="172" spans="1:40">
      <c r="A172" s="64"/>
      <c r="B172" s="55">
        <f>Parâmetros!D161*0.04*47.9982</f>
        <v>32.849968079999996</v>
      </c>
      <c r="C172" s="56">
        <f t="shared" si="59"/>
        <v>38.268964859999997</v>
      </c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</row>
    <row r="173" spans="1:40">
      <c r="A173" s="64"/>
      <c r="B173" s="55">
        <f>Parâmetros!D162*0.04*47.9982</f>
        <v>30.450058079999998</v>
      </c>
      <c r="C173" s="56">
        <f t="shared" si="59"/>
        <v>39.012936959999998</v>
      </c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</row>
    <row r="174" spans="1:40">
      <c r="A174" s="64"/>
      <c r="B174" s="55">
        <f>Parâmetros!D163*0.04*47.9982</f>
        <v>28.741322159999999</v>
      </c>
      <c r="C174" s="56">
        <f t="shared" si="59"/>
        <v>39.579315719999997</v>
      </c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</row>
    <row r="175" spans="1:40">
      <c r="A175" s="64"/>
      <c r="B175" s="55">
        <f>Parâmetros!D164*0.04*47.9982</f>
        <v>22.80874464</v>
      </c>
      <c r="C175" s="56">
        <f t="shared" si="59"/>
        <v>40.073697179999996</v>
      </c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</row>
    <row r="176" spans="1:40">
      <c r="A176" s="64"/>
      <c r="B176" s="55">
        <f>Parâmetros!D165*0.04*47.9982</f>
        <v>23.327125200000001</v>
      </c>
      <c r="C176" s="56">
        <f t="shared" si="59"/>
        <v>40.568078639999996</v>
      </c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</row>
    <row r="177" spans="1:40">
      <c r="A177" s="64"/>
      <c r="B177" s="55">
        <f>Parâmetros!D166*0.04*47.9982</f>
        <v>23.49991872</v>
      </c>
      <c r="C177" s="56">
        <f t="shared" si="59"/>
        <v>39.521717879999997</v>
      </c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</row>
    <row r="178" spans="1:40">
      <c r="A178" s="64"/>
      <c r="B178" s="55">
        <f>Parâmetros!D167*0.04*47.9982</f>
        <v>25.419846720000002</v>
      </c>
      <c r="C178" s="56">
        <f t="shared" si="59"/>
        <v>38.141769629999999</v>
      </c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</row>
    <row r="179" spans="1:40">
      <c r="A179" s="64"/>
      <c r="B179" s="55">
        <f>Parâmetros!D168*0.04*47.9982</f>
        <v>28.56852864</v>
      </c>
      <c r="C179" s="56">
        <f t="shared" si="59"/>
        <v>37.225004009999999</v>
      </c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</row>
    <row r="180" spans="1:40">
      <c r="A180" s="64"/>
      <c r="B180" s="55">
        <f>Parâmetros!D169*0.04*47.9982</f>
        <v>32.600377440000003</v>
      </c>
      <c r="C180" s="56">
        <f t="shared" si="59"/>
        <v>36.457032810000001</v>
      </c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</row>
    <row r="181" spans="1:40">
      <c r="A181" s="64"/>
      <c r="B181" s="55">
        <f>Parâmetros!D170*0.04*47.9982</f>
        <v>34.616301839999998</v>
      </c>
      <c r="C181" s="56">
        <f t="shared" si="59"/>
        <v>35.717860530000003</v>
      </c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</row>
    <row r="182" spans="1:40">
      <c r="A182" s="64"/>
      <c r="B182" s="55">
        <f>Parâmetros!D171*0.04*47.9982</f>
        <v>36.728222639999998</v>
      </c>
      <c r="C182" s="56">
        <f t="shared" si="59"/>
        <v>34.928290140000001</v>
      </c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</row>
    <row r="183" spans="1:40">
      <c r="A183" s="64"/>
      <c r="B183" s="55">
        <f>Parâmetros!D172*0.04*47.9982</f>
        <v>35.480269440000001</v>
      </c>
      <c r="C183" s="56">
        <f t="shared" ref="C183:C199" si="60">AVERAGE(B253:B260)</f>
        <v>29.809282109999998</v>
      </c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</row>
    <row r="184" spans="1:40">
      <c r="A184" s="64"/>
      <c r="B184" s="55">
        <f>Parâmetros!D173*0.04*47.9982</f>
        <v>37.361798880000002</v>
      </c>
      <c r="C184" s="56">
        <f t="shared" si="60"/>
        <v>28.462932599999998</v>
      </c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</row>
    <row r="185" spans="1:40">
      <c r="A185" s="64"/>
      <c r="B185" s="55">
        <f>Parâmetros!D174*0.04*47.9982</f>
        <v>37.476994560000001</v>
      </c>
      <c r="C185" s="56">
        <f t="shared" si="60"/>
        <v>28.165343759999999</v>
      </c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</row>
    <row r="186" spans="1:40">
      <c r="A186" s="64"/>
      <c r="B186" s="55">
        <f>Parâmetros!D175*0.04*47.9982</f>
        <v>35.518667999999998</v>
      </c>
      <c r="C186" s="56">
        <f t="shared" si="60"/>
        <v>28.978913249999998</v>
      </c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</row>
    <row r="187" spans="1:40">
      <c r="A187" s="64"/>
      <c r="B187" s="55">
        <f>Parâmetros!D176*0.04*47.9982</f>
        <v>11.296389809496</v>
      </c>
      <c r="C187" s="56">
        <f t="shared" si="60"/>
        <v>30.135669869999997</v>
      </c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</row>
    <row r="188" spans="1:40">
      <c r="A188" s="64"/>
      <c r="B188" s="55">
        <f>Parâmetros!D177*0.04*47.9982</f>
        <v>23.357746131671998</v>
      </c>
      <c r="C188" s="56">
        <f t="shared" si="60"/>
        <v>30.932439989999995</v>
      </c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</row>
    <row r="189" spans="1:40">
      <c r="A189" s="64"/>
      <c r="B189" s="55">
        <f>Parâmetros!D178*0.04*47.9982</f>
        <v>34.758230597471993</v>
      </c>
      <c r="C189" s="56">
        <f t="shared" si="60"/>
        <v>31.604414789999996</v>
      </c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</row>
    <row r="190" spans="1:40">
      <c r="A190" s="64"/>
      <c r="B190" s="55">
        <f>Parâmetros!D179*0.04*47.9982</f>
        <v>37.354305401015999</v>
      </c>
      <c r="C190" s="56">
        <f t="shared" si="60"/>
        <v>34.417109310000001</v>
      </c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</row>
    <row r="191" spans="1:40">
      <c r="A191" s="64"/>
      <c r="B191" s="55">
        <f>Parâmetros!D180*0.04*47.9982</f>
        <v>39.704111040000001</v>
      </c>
      <c r="C191" s="56">
        <f t="shared" si="60"/>
        <v>38.108170889999997</v>
      </c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</row>
    <row r="192" spans="1:40">
      <c r="A192" s="64"/>
      <c r="B192" s="55">
        <f>Parâmetros!D181*0.04*47.9982</f>
        <v>39.588915360000001</v>
      </c>
      <c r="C192" s="56">
        <f t="shared" si="60"/>
        <v>40.560878909999992</v>
      </c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</row>
    <row r="193" spans="1:40">
      <c r="A193" s="64"/>
      <c r="B193" s="55">
        <f>Parâmetros!D182*0.04*47.9982</f>
        <v>41.62403904</v>
      </c>
      <c r="C193" s="56">
        <f t="shared" si="60"/>
        <v>41.391247769999993</v>
      </c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</row>
    <row r="194" spans="1:40">
      <c r="A194" s="64"/>
      <c r="B194" s="55">
        <f>Parâmetros!D183*0.04*47.9982</f>
        <v>41.20165488</v>
      </c>
      <c r="C194" s="56">
        <f t="shared" si="60"/>
        <v>40.685674230000004</v>
      </c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</row>
    <row r="195" spans="1:40">
      <c r="A195" s="64"/>
      <c r="B195" s="55">
        <f>Parâmetros!D184*0.04*47.9982</f>
        <v>39.9345024</v>
      </c>
      <c r="C195" s="56">
        <f t="shared" si="60"/>
        <v>39.154531649999996</v>
      </c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</row>
    <row r="196" spans="1:40">
      <c r="A196" s="64"/>
      <c r="B196" s="55">
        <f>Parâmetros!D185*0.04*47.9982</f>
        <v>37.918577999999997</v>
      </c>
      <c r="C196" s="56">
        <f t="shared" si="60"/>
        <v>37.894578899999999</v>
      </c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</row>
    <row r="197" spans="1:40">
      <c r="A197" s="64"/>
      <c r="B197" s="55">
        <f>Parâmetros!D186*0.04*47.9982</f>
        <v>35.384273039999997</v>
      </c>
      <c r="C197" s="56">
        <f t="shared" si="60"/>
        <v>37.668987360000003</v>
      </c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</row>
    <row r="198" spans="1:40">
      <c r="A198" s="64"/>
      <c r="B198" s="55">
        <f>Parâmetros!D187*0.04*47.9982</f>
        <v>32.27398968</v>
      </c>
      <c r="C198" s="56">
        <f t="shared" si="60"/>
        <v>37.412196989999998</v>
      </c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</row>
    <row r="199" spans="1:40">
      <c r="A199" s="64"/>
      <c r="B199" s="55">
        <f>Parâmetros!D188*0.04*47.9982</f>
        <v>27.320575439999999</v>
      </c>
      <c r="C199" s="56">
        <f t="shared" si="60"/>
        <v>37.229803829999994</v>
      </c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</row>
    <row r="200" spans="1:40">
      <c r="A200" s="64"/>
      <c r="B200" s="55">
        <f>Parâmetros!D189*0.04*47.9982</f>
        <v>32.197192559999998</v>
      </c>
      <c r="C200" s="56">
        <f t="shared" ref="C200:C216" si="61">AVERAGE(B277:B284)</f>
        <v>43.48876911</v>
      </c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</row>
    <row r="201" spans="1:40">
      <c r="A201" s="64"/>
      <c r="B201" s="55">
        <f>Parâmetros!D190*0.04*47.9982</f>
        <v>34.289914080000003</v>
      </c>
      <c r="C201" s="56">
        <f t="shared" si="61"/>
        <v>42.495206369999998</v>
      </c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</row>
    <row r="202" spans="1:40">
      <c r="A202" s="64"/>
      <c r="B202" s="55">
        <f>Parâmetros!D191*0.04*47.9982</f>
        <v>34.462707599999995</v>
      </c>
      <c r="C202" s="56">
        <f t="shared" si="61"/>
        <v>43.195980089999999</v>
      </c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</row>
    <row r="203" spans="1:40">
      <c r="A203" s="64"/>
      <c r="B203" s="55">
        <f>Parâmetros!D192*0.04*47.9982</f>
        <v>34.2707148</v>
      </c>
      <c r="C203" s="56">
        <f t="shared" si="61"/>
        <v>44.256740309999998</v>
      </c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</row>
    <row r="204" spans="1:40">
      <c r="A204" s="64"/>
      <c r="B204" s="55">
        <f>Parâmetros!D193*0.04*47.9982</f>
        <v>36.843418319999998</v>
      </c>
      <c r="C204" s="56">
        <f t="shared" si="61"/>
        <v>45.334299900000005</v>
      </c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</row>
    <row r="205" spans="1:40">
      <c r="A205" s="64"/>
      <c r="B205" s="55">
        <f>Parâmetros!D194*0.04*47.9982</f>
        <v>38.014574400000001</v>
      </c>
      <c r="C205" s="56">
        <f t="shared" si="61"/>
        <v>46.099871189999995</v>
      </c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</row>
    <row r="206" spans="1:40">
      <c r="A206" s="64"/>
      <c r="B206" s="55">
        <f>Parâmetros!D195*0.04*47.9982</f>
        <v>38.206567199999995</v>
      </c>
      <c r="C206" s="56">
        <f t="shared" si="61"/>
        <v>46.776645809999998</v>
      </c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</row>
    <row r="207" spans="1:40">
      <c r="A207" s="64"/>
      <c r="B207" s="55">
        <f>Parâmetros!D196*0.04*47.9982</f>
        <v>38.4945564</v>
      </c>
      <c r="C207" s="56">
        <f t="shared" si="61"/>
        <v>48.859767689999998</v>
      </c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</row>
    <row r="208" spans="1:40">
      <c r="A208" s="64"/>
      <c r="B208" s="55">
        <f>Parâmetros!D197*0.04*47.9982</f>
        <v>38.878542000000003</v>
      </c>
      <c r="C208" s="56">
        <f t="shared" si="61"/>
        <v>52.697223780000002</v>
      </c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</row>
    <row r="209" spans="1:40">
      <c r="A209" s="64"/>
      <c r="B209" s="55">
        <f>Parâmetros!D198*0.04*47.9982</f>
        <v>39.051335519999995</v>
      </c>
      <c r="C209" s="56">
        <f t="shared" si="61"/>
        <v>55.159531440000002</v>
      </c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</row>
    <row r="210" spans="1:40">
      <c r="A210" s="64"/>
      <c r="B210" s="55">
        <f>Parâmetros!D199*0.04*47.9982</f>
        <v>35.038685999999998</v>
      </c>
      <c r="C210" s="56">
        <f t="shared" si="61"/>
        <v>55.305925949999995</v>
      </c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</row>
    <row r="211" spans="1:40">
      <c r="A211" s="64"/>
      <c r="B211" s="55">
        <f>Parâmetros!D200*0.04*47.9982</f>
        <v>13.861880159999998</v>
      </c>
      <c r="C211" s="56">
        <f t="shared" si="61"/>
        <v>54.417959249999996</v>
      </c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</row>
    <row r="212" spans="1:40">
      <c r="A212" s="64"/>
      <c r="B212" s="55">
        <f>Parâmetros!D201*0.04*47.9982</f>
        <v>18.277714559999996</v>
      </c>
      <c r="C212" s="56">
        <f t="shared" si="61"/>
        <v>52.654025399999995</v>
      </c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</row>
    <row r="213" spans="1:40">
      <c r="A213" s="64"/>
      <c r="B213" s="55">
        <f>Parâmetros!D202*0.04*47.9982</f>
        <v>31.890004079999997</v>
      </c>
      <c r="C213" s="56">
        <f t="shared" si="61"/>
        <v>50.573303429999996</v>
      </c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</row>
    <row r="214" spans="1:40">
      <c r="A214" s="64"/>
      <c r="B214" s="55">
        <f>Parâmetros!D203*0.04*47.9982</f>
        <v>40.894466399999999</v>
      </c>
      <c r="C214" s="56">
        <f t="shared" si="61"/>
        <v>48.850168050000001</v>
      </c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</row>
    <row r="215" spans="1:40">
      <c r="A215" s="64"/>
      <c r="B215" s="55">
        <f>Parâmetros!D204*0.04*47.9982</f>
        <v>41.50884336</v>
      </c>
      <c r="C215" s="56">
        <f t="shared" si="61"/>
        <v>47.158231499999999</v>
      </c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</row>
    <row r="216" spans="1:40">
      <c r="A216" s="64"/>
      <c r="B216" s="55">
        <f>Parâmetros!D205*0.04*47.9982</f>
        <v>42.718398000000001</v>
      </c>
      <c r="C216" s="56">
        <f t="shared" si="61"/>
        <v>45.711085769999997</v>
      </c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</row>
    <row r="217" spans="1:40">
      <c r="A217" s="64"/>
      <c r="B217" s="55">
        <f>Parâmetros!D206*0.04*47.9982</f>
        <v>44.46553248</v>
      </c>
      <c r="C217" s="56">
        <f t="shared" ref="C217:C233" si="62">AVERAGE(B301:B308)</f>
        <v>42.255215369999995</v>
      </c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</row>
    <row r="218" spans="1:40">
      <c r="A218" s="64"/>
      <c r="B218" s="55">
        <f>Parâmetros!D207*0.04*47.9982</f>
        <v>41.182455599999997</v>
      </c>
      <c r="C218" s="56">
        <f t="shared" si="62"/>
        <v>42.62960133</v>
      </c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</row>
    <row r="219" spans="1:40">
      <c r="A219" s="64"/>
      <c r="B219" s="55">
        <f>Parâmetros!D208*0.04*47.9982</f>
        <v>39.608114639999997</v>
      </c>
      <c r="C219" s="56">
        <f t="shared" si="62"/>
        <v>42.917590529999998</v>
      </c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</row>
    <row r="220" spans="1:40">
      <c r="A220" s="64"/>
      <c r="B220" s="55">
        <f>Parâmetros!D209*0.04*47.9982</f>
        <v>38.417759280000006</v>
      </c>
      <c r="C220" s="56">
        <f t="shared" si="62"/>
        <v>43.551166769999995</v>
      </c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</row>
    <row r="221" spans="1:40">
      <c r="A221" s="64"/>
      <c r="B221" s="55">
        <f>Parâmetros!D210*0.04*47.9982</f>
        <v>43.179180719999998</v>
      </c>
      <c r="C221" s="56">
        <f t="shared" si="62"/>
        <v>44.43673356</v>
      </c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</row>
    <row r="222" spans="1:40">
      <c r="A222" s="64"/>
      <c r="B222" s="55">
        <f>Parâmetros!D211*0.04*47.9982</f>
        <v>35.96025144</v>
      </c>
      <c r="C222" s="56">
        <f t="shared" si="62"/>
        <v>45.939077220000001</v>
      </c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</row>
    <row r="223" spans="1:40">
      <c r="A223" s="64"/>
      <c r="B223" s="55">
        <f>Parâmetros!D212*0.04*47.9982</f>
        <v>30.968438639999999</v>
      </c>
      <c r="C223" s="56">
        <f t="shared" si="62"/>
        <v>48.389385329999996</v>
      </c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</row>
    <row r="224" spans="1:40">
      <c r="A224" s="64"/>
      <c r="B224" s="55">
        <f>Parâmetros!D213*0.04*47.9982</f>
        <v>24.805469760000001</v>
      </c>
      <c r="C224" s="56">
        <f t="shared" si="62"/>
        <v>51.024486509999996</v>
      </c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</row>
    <row r="225" spans="1:40">
      <c r="A225" s="64"/>
      <c r="B225" s="55">
        <f>Parâmetros!D214*0.04*47.9982</f>
        <v>29.20210488</v>
      </c>
      <c r="C225" s="56">
        <f t="shared" si="62"/>
        <v>53.105208479999995</v>
      </c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</row>
    <row r="226" spans="1:40">
      <c r="A226" s="64"/>
      <c r="B226" s="55">
        <f>Parâmetros!D215*0.04*47.9982</f>
        <v>33.925127760000002</v>
      </c>
      <c r="C226" s="56">
        <f t="shared" si="62"/>
        <v>53.985975449999998</v>
      </c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</row>
    <row r="227" spans="1:40">
      <c r="A227" s="64"/>
      <c r="B227" s="55">
        <f>Parâmetros!D216*0.04*47.9982</f>
        <v>35.000287440000001</v>
      </c>
      <c r="C227" s="56">
        <f t="shared" si="62"/>
        <v>53.947576889999993</v>
      </c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</row>
    <row r="228" spans="1:40">
      <c r="A228" s="64"/>
      <c r="B228" s="55">
        <f>Parâmetros!D217*0.04*47.9982</f>
        <v>32.024399039999999</v>
      </c>
      <c r="C228" s="56">
        <f t="shared" si="62"/>
        <v>53.004412259999995</v>
      </c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</row>
    <row r="229" spans="1:40">
      <c r="A229" s="64"/>
      <c r="B229" s="55">
        <f>Parâmetros!D218*0.04*47.9982</f>
        <v>32.561978879999998</v>
      </c>
      <c r="C229" s="56">
        <f t="shared" si="62"/>
        <v>51.581265629999997</v>
      </c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</row>
    <row r="230" spans="1:40">
      <c r="A230" s="64"/>
      <c r="B230" s="55">
        <f>Parâmetros!D219*0.04*47.9982</f>
        <v>34.520305440000001</v>
      </c>
      <c r="C230" s="56">
        <f t="shared" si="62"/>
        <v>50.153319179999997</v>
      </c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</row>
    <row r="231" spans="1:40">
      <c r="A231" s="64"/>
      <c r="B231" s="55">
        <f>Parâmetros!D220*0.04*47.9982</f>
        <v>35.019486719999996</v>
      </c>
      <c r="C231" s="56">
        <f t="shared" si="62"/>
        <v>48.60057741</v>
      </c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</row>
    <row r="232" spans="1:40">
      <c r="A232" s="64"/>
      <c r="B232" s="55">
        <f>Parâmetros!D221*0.04*47.9982</f>
        <v>36.632226239999994</v>
      </c>
      <c r="C232" s="56">
        <f t="shared" si="62"/>
        <v>47.650213049999998</v>
      </c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</row>
    <row r="233" spans="1:40">
      <c r="A233" s="64"/>
      <c r="B233" s="55">
        <f>Parâmetros!D222*0.04*47.9982</f>
        <v>36.3826356</v>
      </c>
      <c r="C233" s="56">
        <f t="shared" si="62"/>
        <v>46.229466330000001</v>
      </c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</row>
    <row r="234" spans="1:40">
      <c r="A234" s="64"/>
      <c r="B234" s="55">
        <f>Parâmetros!D223*0.04*47.9982</f>
        <v>35.595465119999993</v>
      </c>
      <c r="C234" s="56">
        <f t="shared" ref="C234:C250" si="63">AVERAGE(B325:B332)</f>
        <v>43.258377750000001</v>
      </c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</row>
    <row r="235" spans="1:40">
      <c r="A235" s="64"/>
      <c r="B235" s="55">
        <f>Parâmetros!D224*0.04*47.9982</f>
        <v>31.94760192</v>
      </c>
      <c r="C235" s="56">
        <f t="shared" si="63"/>
        <v>43.075984590000004</v>
      </c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</row>
    <row r="236" spans="1:40">
      <c r="A236" s="64"/>
      <c r="B236" s="55">
        <f>Parâmetros!D225*0.04*47.9982</f>
        <v>33.521942879999997</v>
      </c>
      <c r="C236" s="56">
        <f t="shared" si="63"/>
        <v>43.301576130000001</v>
      </c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</row>
    <row r="237" spans="1:40">
      <c r="A237" s="64"/>
      <c r="B237" s="55">
        <f>Parâmetros!D226*0.04*47.9982</f>
        <v>36.939414719999995</v>
      </c>
      <c r="C237" s="56">
        <f t="shared" si="63"/>
        <v>43.944752010000002</v>
      </c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</row>
    <row r="238" spans="1:40">
      <c r="A238" s="64"/>
      <c r="B238" s="55">
        <f>Parâmetros!D227*0.04*47.9982</f>
        <v>39.76170888</v>
      </c>
      <c r="C238" s="56">
        <f t="shared" si="63"/>
        <v>44.676724559999997</v>
      </c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</row>
    <row r="239" spans="1:40">
      <c r="A239" s="64"/>
      <c r="B239" s="55">
        <f>Parâmetros!D228*0.04*47.9982</f>
        <v>41.835231119999996</v>
      </c>
      <c r="C239" s="56">
        <f t="shared" si="63"/>
        <v>45.427896390000001</v>
      </c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</row>
    <row r="240" spans="1:40">
      <c r="A240" s="64"/>
      <c r="B240" s="55">
        <f>Parâmetros!D229*0.04*47.9982</f>
        <v>43.025586479999994</v>
      </c>
      <c r="C240" s="56">
        <f t="shared" si="63"/>
        <v>46.035073619999999</v>
      </c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</row>
    <row r="241" spans="1:40">
      <c r="A241" s="64"/>
      <c r="B241" s="55">
        <f>Parâmetros!D230*0.04*47.9982</f>
        <v>40.683274319999995</v>
      </c>
      <c r="C241" s="56">
        <f t="shared" si="63"/>
        <v>46.651850490000001</v>
      </c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</row>
    <row r="242" spans="1:40">
      <c r="A242" s="64"/>
      <c r="B242" s="55">
        <f>Parâmetros!D231*0.04*47.9982</f>
        <v>38.436958559999994</v>
      </c>
      <c r="C242" s="56">
        <f t="shared" si="63"/>
        <v>47.61181449</v>
      </c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</row>
    <row r="243" spans="1:40">
      <c r="A243" s="64"/>
      <c r="B243" s="55">
        <f>Parâmetros!D232*0.04*47.9982</f>
        <v>37.899378719999994</v>
      </c>
      <c r="C243" s="56">
        <f t="shared" si="63"/>
        <v>48.262190099999998</v>
      </c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</row>
    <row r="244" spans="1:40">
      <c r="A244" s="64"/>
      <c r="B244" s="55">
        <f>Parâmetros!D233*0.04*47.9982</f>
        <v>38.052972959999998</v>
      </c>
      <c r="C244" s="56">
        <f t="shared" si="63"/>
        <v>48.101396129999998</v>
      </c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</row>
    <row r="245" spans="1:40">
      <c r="A245" s="64"/>
      <c r="B245" s="55">
        <f>Parâmetros!D234*0.04*47.9982</f>
        <v>40.894466399999999</v>
      </c>
      <c r="C245" s="56">
        <f t="shared" si="63"/>
        <v>46.231866240000002</v>
      </c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</row>
    <row r="246" spans="1:40">
      <c r="A246" s="64"/>
      <c r="B246" s="55">
        <f>Parâmetros!D235*0.04*47.9982</f>
        <v>43.716760559999997</v>
      </c>
      <c r="C246" s="56">
        <f t="shared" si="63"/>
        <v>43.740759659999995</v>
      </c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</row>
    <row r="247" spans="1:40">
      <c r="A247" s="64"/>
      <c r="B247" s="55">
        <f>Parâmetros!D236*0.04*47.9982</f>
        <v>33.464345039999998</v>
      </c>
      <c r="C247" s="56">
        <f t="shared" si="63"/>
        <v>41.388847859999998</v>
      </c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</row>
    <row r="248" spans="1:40">
      <c r="A248" s="64"/>
      <c r="B248" s="55">
        <f>Parâmetros!D237*0.04*47.9982</f>
        <v>31.986000479999998</v>
      </c>
      <c r="C248" s="56">
        <f t="shared" si="63"/>
        <v>39.951301770000001</v>
      </c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</row>
    <row r="249" spans="1:40">
      <c r="A249" s="64"/>
      <c r="B249" s="55">
        <f>Parâmetros!D238*0.04*47.9982</f>
        <v>33.349149360000006</v>
      </c>
      <c r="C249" s="56">
        <f t="shared" si="63"/>
        <v>38.861742629999995</v>
      </c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</row>
    <row r="250" spans="1:40">
      <c r="A250" s="64"/>
      <c r="B250" s="55">
        <f>Parâmetros!D239*0.04*47.9982</f>
        <v>32.293188960000002</v>
      </c>
      <c r="C250" s="56">
        <f t="shared" si="63"/>
        <v>37.697786280000003</v>
      </c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</row>
    <row r="251" spans="1:40">
      <c r="A251" s="64"/>
      <c r="B251" s="55">
        <f>Parâmetros!D240*0.04*47.9982</f>
        <v>31.986000479999998</v>
      </c>
      <c r="C251" s="56">
        <f t="shared" ref="C251:C267" si="64">AVERAGE(B349:B356)</f>
        <v>41.573640929999996</v>
      </c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</row>
    <row r="252" spans="1:40">
      <c r="A252" s="64"/>
      <c r="B252" s="55">
        <f>Parâmetros!D241*0.04*47.9982</f>
        <v>31.73640984</v>
      </c>
      <c r="C252" s="56">
        <f t="shared" si="64"/>
        <v>40.848868109999998</v>
      </c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</row>
    <row r="253" spans="1:40">
      <c r="A253" s="64"/>
      <c r="B253" s="55">
        <f>Parâmetros!D242*0.04*47.9982</f>
        <v>34.347511919999995</v>
      </c>
      <c r="C253" s="56">
        <f t="shared" si="64"/>
        <v>40.222491599999998</v>
      </c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</row>
    <row r="254" spans="1:40">
      <c r="A254" s="64"/>
      <c r="B254" s="55">
        <f>Parâmetros!D243*0.04*47.9982</f>
        <v>34.942689599999994</v>
      </c>
      <c r="C254" s="56">
        <f t="shared" si="64"/>
        <v>40.268089889999999</v>
      </c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</row>
    <row r="255" spans="1:40">
      <c r="A255" s="64"/>
      <c r="B255" s="55">
        <f>Parâmetros!D244*0.04*47.9982</f>
        <v>33.790732800000001</v>
      </c>
      <c r="C255" s="56">
        <f t="shared" si="64"/>
        <v>40.455282869999998</v>
      </c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</row>
    <row r="256" spans="1:40">
      <c r="A256" s="64"/>
      <c r="B256" s="55">
        <f>Parâmetros!D245*0.04*47.9982</f>
        <v>33.963526320000007</v>
      </c>
      <c r="C256" s="56">
        <f t="shared" si="64"/>
        <v>40.66407504</v>
      </c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</row>
    <row r="257" spans="1:40">
      <c r="A257" s="64"/>
      <c r="B257" s="55">
        <f>Parâmetros!D246*0.04*47.9982</f>
        <v>35.845055760000001</v>
      </c>
      <c r="C257" s="56">
        <f t="shared" si="64"/>
        <v>40.896866309999993</v>
      </c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</row>
    <row r="258" spans="1:40">
      <c r="A258" s="64"/>
      <c r="B258" s="55">
        <f>Parâmetros!D247*0.04*47.9982</f>
        <v>34.654700400000003</v>
      </c>
      <c r="C258" s="56">
        <f t="shared" si="64"/>
        <v>41.544842010000004</v>
      </c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</row>
    <row r="259" spans="1:40">
      <c r="A259" s="64"/>
      <c r="B259" s="55">
        <f>Parâmetros!D248*0.04*47.9982</f>
        <v>18.85369296</v>
      </c>
      <c r="C259" s="56">
        <f t="shared" si="64"/>
        <v>42.759196470000006</v>
      </c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</row>
    <row r="260" spans="1:40">
      <c r="A260" s="64"/>
      <c r="B260" s="55">
        <f>Parâmetros!D249*0.04*47.9982</f>
        <v>12.076347119999999</v>
      </c>
      <c r="C260" s="56">
        <f t="shared" si="64"/>
        <v>44.124745260000005</v>
      </c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</row>
    <row r="261" spans="1:40">
      <c r="A261" s="64"/>
      <c r="B261" s="55">
        <f>Parâmetros!D250*0.04*47.9982</f>
        <v>23.576715839999999</v>
      </c>
      <c r="C261" s="56">
        <f t="shared" si="64"/>
        <v>44.458332749999997</v>
      </c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</row>
    <row r="262" spans="1:40">
      <c r="A262" s="64"/>
      <c r="B262" s="55">
        <f>Parâmetros!D251*0.04*47.9982</f>
        <v>32.561978879999998</v>
      </c>
      <c r="C262" s="56">
        <f t="shared" si="64"/>
        <v>43.234378649999996</v>
      </c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</row>
    <row r="263" spans="1:40">
      <c r="A263" s="64"/>
      <c r="B263" s="55">
        <f>Parâmetros!D252*0.04*47.9982</f>
        <v>40.299288719999993</v>
      </c>
      <c r="C263" s="56">
        <f t="shared" si="64"/>
        <v>42.070422300000004</v>
      </c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</row>
    <row r="264" spans="1:40">
      <c r="A264" s="64"/>
      <c r="B264" s="55">
        <f>Parâmetros!D253*0.04*47.9982</f>
        <v>43.217579280000002</v>
      </c>
      <c r="C264" s="56">
        <f t="shared" si="64"/>
        <v>40.21289196</v>
      </c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</row>
    <row r="265" spans="1:40">
      <c r="A265" s="64"/>
      <c r="B265" s="55">
        <f>Parâmetros!D254*0.04*47.9982</f>
        <v>42.219216719999991</v>
      </c>
      <c r="C265" s="56">
        <f t="shared" si="64"/>
        <v>40.107295920000006</v>
      </c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</row>
    <row r="266" spans="1:40">
      <c r="A266" s="64"/>
      <c r="B266" s="55">
        <f>Parâmetros!D255*0.04*47.9982</f>
        <v>40.030498800000004</v>
      </c>
      <c r="C266" s="56">
        <f t="shared" si="64"/>
        <v>39.4545204</v>
      </c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</row>
    <row r="267" spans="1:40">
      <c r="A267" s="64"/>
      <c r="B267" s="55">
        <f>Parâmetros!D256*0.04*47.9982</f>
        <v>41.355249119999996</v>
      </c>
      <c r="C267" s="56">
        <f t="shared" si="64"/>
        <v>39.024936509999996</v>
      </c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</row>
    <row r="268" spans="1:40">
      <c r="A268" s="64"/>
      <c r="B268" s="55">
        <f>Parâmetros!D257*0.04*47.9982</f>
        <v>41.604839760000004</v>
      </c>
      <c r="C268" s="56">
        <f t="shared" ref="C268:C284" si="65">AVERAGE(B373:B380)</f>
        <v>40.532079989999993</v>
      </c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</row>
    <row r="269" spans="1:40">
      <c r="A269" s="64"/>
      <c r="B269" s="55">
        <f>Parâmetros!D258*0.04*47.9982</f>
        <v>43.19838</v>
      </c>
      <c r="C269" s="56">
        <f t="shared" si="65"/>
        <v>39.821706629999994</v>
      </c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</row>
    <row r="270" spans="1:40">
      <c r="A270" s="64"/>
      <c r="B270" s="55">
        <f>Parâmetros!D259*0.04*47.9982</f>
        <v>39.204929759999999</v>
      </c>
      <c r="C270" s="56">
        <f t="shared" si="65"/>
        <v>38.837743530000004</v>
      </c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</row>
    <row r="271" spans="1:40">
      <c r="A271" s="64"/>
      <c r="B271" s="55">
        <f>Parâmetros!D260*0.04*47.9982</f>
        <v>34.654700400000003</v>
      </c>
      <c r="C271" s="56">
        <f t="shared" si="65"/>
        <v>38.633751179999997</v>
      </c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</row>
    <row r="272" spans="1:40">
      <c r="A272" s="64"/>
      <c r="B272" s="55">
        <f>Parâmetros!D261*0.04*47.9982</f>
        <v>30.968438639999999</v>
      </c>
      <c r="C272" s="56">
        <f t="shared" si="65"/>
        <v>38.475357119999998</v>
      </c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</row>
    <row r="273" spans="1:40">
      <c r="A273" s="64"/>
      <c r="B273" s="55">
        <f>Parâmetros!D262*0.04*47.9982</f>
        <v>32.139594719999998</v>
      </c>
      <c r="C273" s="56">
        <f t="shared" si="65"/>
        <v>38.688949110000003</v>
      </c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</row>
    <row r="274" spans="1:40">
      <c r="A274" s="64"/>
      <c r="B274" s="55">
        <f>Parâmetros!D263*0.04*47.9982</f>
        <v>38.225766479999997</v>
      </c>
      <c r="C274" s="56">
        <f t="shared" si="65"/>
        <v>38.957739029999999</v>
      </c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</row>
    <row r="275" spans="1:40">
      <c r="A275" s="64"/>
      <c r="B275" s="55">
        <f>Parâmetros!D264*0.04*47.9982</f>
        <v>39.300926159999996</v>
      </c>
      <c r="C275" s="56">
        <f t="shared" si="65"/>
        <v>39.437721030000006</v>
      </c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</row>
    <row r="276" spans="1:40">
      <c r="A276" s="64"/>
      <c r="B276" s="55">
        <f>Parâmetros!D265*0.04*47.9982</f>
        <v>40.145694479999996</v>
      </c>
      <c r="C276" s="56">
        <f t="shared" si="65"/>
        <v>40.424084039999997</v>
      </c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</row>
    <row r="277" spans="1:40">
      <c r="A277" s="64"/>
      <c r="B277" s="55">
        <f>Parâmetros!D266*0.04*47.9982</f>
        <v>42.545604480000002</v>
      </c>
      <c r="C277" s="56">
        <f t="shared" si="65"/>
        <v>40.589677829999999</v>
      </c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</row>
    <row r="278" spans="1:40">
      <c r="A278" s="64"/>
      <c r="B278" s="55">
        <f>Parâmetros!D267*0.04*47.9982</f>
        <v>43.985550479999993</v>
      </c>
      <c r="C278" s="56">
        <f t="shared" si="65"/>
        <v>41.336049839999994</v>
      </c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</row>
    <row r="279" spans="1:40">
      <c r="A279" s="64"/>
      <c r="B279" s="55">
        <f>Parâmetros!D268*0.04*47.9982</f>
        <v>47.499018719999995</v>
      </c>
      <c r="C279" s="56">
        <f t="shared" si="65"/>
        <v>39.908103389999994</v>
      </c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</row>
    <row r="280" spans="1:40">
      <c r="A280" s="64"/>
      <c r="B280" s="55">
        <f>Parâmetros!D269*0.04*47.9982</f>
        <v>49.668537360000002</v>
      </c>
      <c r="C280" s="56">
        <f t="shared" si="65"/>
        <v>38.460957659999998</v>
      </c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</row>
    <row r="281" spans="1:40">
      <c r="A281" s="64"/>
      <c r="B281" s="55">
        <f>Parâmetros!D270*0.04*47.9982</f>
        <v>51.396472559999992</v>
      </c>
      <c r="C281" s="56">
        <f t="shared" si="65"/>
        <v>36.649025609999995</v>
      </c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</row>
    <row r="282" spans="1:40">
      <c r="A282" s="64"/>
      <c r="B282" s="55">
        <f>Parâmetros!D271*0.04*47.9982</f>
        <v>50.762896320000003</v>
      </c>
      <c r="C282" s="56">
        <f t="shared" si="65"/>
        <v>35.885854229999993</v>
      </c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</row>
    <row r="283" spans="1:40">
      <c r="A283" s="64"/>
      <c r="B283" s="55">
        <f>Parâmetros!D272*0.04*47.9982</f>
        <v>39.051335519999995</v>
      </c>
      <c r="C283" s="56">
        <f t="shared" si="65"/>
        <v>35.293076460000002</v>
      </c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</row>
    <row r="284" spans="1:40">
      <c r="A284" s="64"/>
      <c r="B284" s="55">
        <f>Parâmetros!D273*0.04*47.9982</f>
        <v>23.000737439999998</v>
      </c>
      <c r="C284" s="56">
        <f t="shared" si="65"/>
        <v>34.745896979999998</v>
      </c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</row>
    <row r="285" spans="1:40">
      <c r="A285" s="64"/>
      <c r="B285" s="55">
        <f>Parâmetros!D274*0.04*47.9982</f>
        <v>34.597102559999996</v>
      </c>
      <c r="C285" s="56">
        <f t="shared" ref="C285:C301" si="66">AVERAGE(B397:B404)</f>
        <v>36.221841629999993</v>
      </c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</row>
    <row r="286" spans="1:40">
      <c r="A286" s="64"/>
      <c r="B286" s="55">
        <f>Parâmetros!D275*0.04*47.9982</f>
        <v>49.591740239999993</v>
      </c>
      <c r="C286" s="56">
        <f t="shared" si="66"/>
        <v>36.125845230000003</v>
      </c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</row>
    <row r="287" spans="1:40">
      <c r="A287" s="64"/>
      <c r="B287" s="55">
        <f>Parâmetros!D276*0.04*47.9982</f>
        <v>55.98510048</v>
      </c>
      <c r="C287" s="56">
        <f t="shared" si="66"/>
        <v>36.603427320000002</v>
      </c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</row>
    <row r="288" spans="1:40">
      <c r="A288" s="64"/>
      <c r="B288" s="55">
        <f>Parâmetros!D277*0.04*47.9982</f>
        <v>58.289014079999994</v>
      </c>
      <c r="C288" s="56">
        <f t="shared" si="66"/>
        <v>36.845818229999999</v>
      </c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</row>
    <row r="289" spans="1:40">
      <c r="A289" s="64"/>
      <c r="B289" s="55">
        <f>Parâmetros!D278*0.04*47.9982</f>
        <v>57.521042880000003</v>
      </c>
      <c r="C289" s="56">
        <f t="shared" si="66"/>
        <v>37.471361491247997</v>
      </c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</row>
    <row r="290" spans="1:40">
      <c r="A290" s="64"/>
      <c r="B290" s="55">
        <f>Parâmetros!D279*0.04*47.9982</f>
        <v>56.177093280000001</v>
      </c>
      <c r="C290" s="56">
        <f t="shared" si="66"/>
        <v>37.944325194443998</v>
      </c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</row>
    <row r="291" spans="1:40">
      <c r="A291" s="64"/>
      <c r="B291" s="55">
        <f>Parâmetros!D280*0.04*47.9982</f>
        <v>55.716310559999997</v>
      </c>
      <c r="C291" s="56">
        <f t="shared" si="66"/>
        <v>38.169916734444001</v>
      </c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</row>
    <row r="292" spans="1:40">
      <c r="A292" s="64"/>
      <c r="B292" s="55">
        <f>Parâmetros!D281*0.04*47.9982</f>
        <v>53.700386160000001</v>
      </c>
      <c r="C292" s="56">
        <f t="shared" si="66"/>
        <v>38.673897834443999</v>
      </c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</row>
    <row r="293" spans="1:40">
      <c r="A293" s="64"/>
      <c r="B293" s="55">
        <f>Parâmetros!D282*0.04*47.9982</f>
        <v>54.295563839999993</v>
      </c>
      <c r="C293" s="56">
        <f t="shared" si="66"/>
        <v>38.901889284443996</v>
      </c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</row>
    <row r="294" spans="1:40">
      <c r="A294" s="64"/>
      <c r="B294" s="55">
        <f>Parâmetros!D283*0.04*47.9982</f>
        <v>50.762896320000003</v>
      </c>
      <c r="C294" s="56">
        <f t="shared" si="66"/>
        <v>38.957087214444002</v>
      </c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</row>
    <row r="295" spans="1:40">
      <c r="A295" s="64"/>
      <c r="B295" s="55">
        <f>Parâmetros!D284*0.04*47.9982</f>
        <v>48.881366879999995</v>
      </c>
      <c r="C295" s="56">
        <f t="shared" si="66"/>
        <v>38.671497924443997</v>
      </c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</row>
    <row r="296" spans="1:40">
      <c r="A296" s="64"/>
      <c r="B296" s="55">
        <f>Parâmetros!D285*0.04*47.9982</f>
        <v>44.177543280000002</v>
      </c>
      <c r="C296" s="56">
        <f t="shared" si="66"/>
        <v>37.877127714444001</v>
      </c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</row>
    <row r="297" spans="1:40">
      <c r="A297" s="64"/>
      <c r="B297" s="55">
        <f>Parâmetros!D286*0.04*47.9982</f>
        <v>40.875267119999997</v>
      </c>
      <c r="C297" s="56">
        <f t="shared" si="66"/>
        <v>36.339618653195998</v>
      </c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</row>
    <row r="298" spans="1:40">
      <c r="A298" s="64"/>
      <c r="B298" s="55">
        <f>Parâmetros!D287*0.04*47.9982</f>
        <v>42.392010239999998</v>
      </c>
      <c r="C298" s="56">
        <f t="shared" si="66"/>
        <v>34.621101660000001</v>
      </c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</row>
    <row r="299" spans="1:40">
      <c r="A299" s="64"/>
      <c r="B299" s="55">
        <f>Parâmetros!D288*0.04*47.9982</f>
        <v>42.180818160000001</v>
      </c>
      <c r="C299" s="56">
        <f t="shared" si="66"/>
        <v>33.697136309999998</v>
      </c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</row>
    <row r="300" spans="1:40">
      <c r="A300" s="64"/>
      <c r="B300" s="55">
        <f>Parâmetros!D289*0.04*47.9982</f>
        <v>42.123220320000001</v>
      </c>
      <c r="C300" s="56">
        <f t="shared" si="66"/>
        <v>32.91476565</v>
      </c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</row>
    <row r="301" spans="1:40">
      <c r="A301" s="64"/>
      <c r="B301" s="55">
        <f>Parâmetros!D290*0.04*47.9982</f>
        <v>42.104021039999999</v>
      </c>
      <c r="C301" s="56">
        <f t="shared" si="66"/>
        <v>32.21639184</v>
      </c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</row>
    <row r="302" spans="1:40">
      <c r="A302" s="64"/>
      <c r="B302" s="55">
        <f>Parâmetros!D291*0.04*47.9982</f>
        <v>49.054160400000001</v>
      </c>
      <c r="C302" s="56">
        <f t="shared" ref="C302:C318" si="67">AVERAGE(B421:B428)</f>
        <v>35.444270789999997</v>
      </c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</row>
    <row r="303" spans="1:40">
      <c r="A303" s="64"/>
      <c r="B303" s="55">
        <f>Parâmetros!D292*0.04*47.9982</f>
        <v>50.225316479999996</v>
      </c>
      <c r="C303" s="56">
        <f t="shared" si="67"/>
        <v>35.482669349999995</v>
      </c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</row>
    <row r="304" spans="1:40">
      <c r="A304" s="64"/>
      <c r="B304" s="55">
        <f>Parâmetros!D293*0.04*47.9982</f>
        <v>50.090921520000002</v>
      </c>
      <c r="C304" s="56">
        <f t="shared" si="67"/>
        <v>36.010649549999997</v>
      </c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</row>
    <row r="305" spans="1:40">
      <c r="A305" s="64"/>
      <c r="B305" s="55">
        <f>Parâmetros!D294*0.04*47.9982</f>
        <v>43.985550479999993</v>
      </c>
      <c r="C305" s="56">
        <f t="shared" si="67"/>
        <v>36.704223540000001</v>
      </c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</row>
    <row r="306" spans="1:40">
      <c r="A306" s="64"/>
      <c r="B306" s="55">
        <f>Parâmetros!D295*0.04*47.9982</f>
        <v>34.424309039999997</v>
      </c>
      <c r="C306" s="56">
        <f t="shared" si="67"/>
        <v>36.711423270000004</v>
      </c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</row>
    <row r="307" spans="1:40">
      <c r="A307" s="64"/>
      <c r="B307" s="55">
        <f>Parâmetros!D296*0.04*47.9982</f>
        <v>31.486819199999996</v>
      </c>
      <c r="C307" s="56">
        <f t="shared" si="67"/>
        <v>36.965813730000001</v>
      </c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</row>
    <row r="308" spans="1:40">
      <c r="A308" s="64"/>
      <c r="B308" s="55">
        <f>Parâmetros!D297*0.04*47.9982</f>
        <v>36.670624800000006</v>
      </c>
      <c r="C308" s="56">
        <f t="shared" si="67"/>
        <v>37.335399869999996</v>
      </c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</row>
    <row r="309" spans="1:40">
      <c r="A309" s="64"/>
      <c r="B309" s="55">
        <f>Parâmetros!D298*0.04*47.9982</f>
        <v>45.099108719999997</v>
      </c>
      <c r="C309" s="56">
        <f t="shared" si="67"/>
        <v>38.079371969999997</v>
      </c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</row>
    <row r="310" spans="1:40">
      <c r="A310" s="64"/>
      <c r="B310" s="55">
        <f>Parâmetros!D299*0.04*47.9982</f>
        <v>51.358074000000002</v>
      </c>
      <c r="C310" s="56">
        <f t="shared" si="67"/>
        <v>38.876142089999995</v>
      </c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</row>
    <row r="311" spans="1:40">
      <c r="A311" s="64"/>
      <c r="B311" s="55">
        <f>Parâmetros!D300*0.04*47.9982</f>
        <v>55.293926400000004</v>
      </c>
      <c r="C311" s="56">
        <f t="shared" si="67"/>
        <v>39.576915809999996</v>
      </c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</row>
    <row r="312" spans="1:40">
      <c r="A312" s="64"/>
      <c r="B312" s="55">
        <f>Parâmetros!D301*0.04*47.9982</f>
        <v>57.175455839999998</v>
      </c>
      <c r="C312" s="56">
        <f t="shared" si="67"/>
        <v>39.471319769999994</v>
      </c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</row>
    <row r="313" spans="1:40">
      <c r="A313" s="64"/>
      <c r="B313" s="55">
        <f>Parâmetros!D302*0.04*47.9982</f>
        <v>56.004299760000002</v>
      </c>
      <c r="C313" s="56">
        <f t="shared" si="67"/>
        <v>37.925777730000007</v>
      </c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</row>
    <row r="314" spans="1:40">
      <c r="A314" s="64"/>
      <c r="B314" s="55">
        <f>Parâmetros!D303*0.04*47.9982</f>
        <v>54.026773920000004</v>
      </c>
      <c r="C314" s="56">
        <f t="shared" si="67"/>
        <v>37.12420779</v>
      </c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</row>
    <row r="315" spans="1:40">
      <c r="A315" s="64"/>
      <c r="B315" s="55">
        <f>Parâmetros!D304*0.04*47.9982</f>
        <v>52.567628639999995</v>
      </c>
      <c r="C315" s="56">
        <f t="shared" si="67"/>
        <v>36.502631099999995</v>
      </c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</row>
    <row r="316" spans="1:40">
      <c r="A316" s="64"/>
      <c r="B316" s="55">
        <f>Parâmetros!D305*0.04*47.9982</f>
        <v>53.316400559999998</v>
      </c>
      <c r="C316" s="56">
        <f t="shared" si="67"/>
        <v>36.19304271</v>
      </c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</row>
    <row r="317" spans="1:40">
      <c r="A317" s="64"/>
      <c r="B317" s="55">
        <f>Parâmetros!D306*0.04*47.9982</f>
        <v>52.145244479999995</v>
      </c>
      <c r="C317" s="56">
        <f t="shared" si="67"/>
        <v>35.607464669999999</v>
      </c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</row>
    <row r="318" spans="1:40">
      <c r="A318" s="64"/>
      <c r="B318" s="55">
        <f>Parâmetros!D307*0.04*47.9982</f>
        <v>51.050885520000001</v>
      </c>
      <c r="C318" s="56">
        <f t="shared" si="67"/>
        <v>35.002687350000002</v>
      </c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</row>
    <row r="319" spans="1:40">
      <c r="A319" s="64"/>
      <c r="B319" s="55">
        <f>Parâmetros!D308*0.04*47.9982</f>
        <v>47.748609359999996</v>
      </c>
      <c r="C319" s="56">
        <f t="shared" ref="C319:C335" si="68">AVERAGE(B445:B452)</f>
        <v>37.59938996999999</v>
      </c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</row>
    <row r="320" spans="1:40">
      <c r="A320" s="64"/>
      <c r="B320" s="55">
        <f>Parâmetros!D309*0.04*47.9982</f>
        <v>45.7902828</v>
      </c>
      <c r="C320" s="56">
        <f t="shared" si="68"/>
        <v>38.220966659999988</v>
      </c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</row>
    <row r="321" spans="1:40">
      <c r="A321" s="64"/>
      <c r="B321" s="55">
        <f>Parâmetros!D310*0.04*47.9982</f>
        <v>44.580728159999992</v>
      </c>
      <c r="C321" s="56">
        <f t="shared" si="68"/>
        <v>39.380123189999992</v>
      </c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</row>
    <row r="322" spans="1:40">
      <c r="A322" s="64"/>
      <c r="B322" s="55">
        <f>Parâmetros!D311*0.04*47.9982</f>
        <v>41.604839760000004</v>
      </c>
      <c r="C322" s="56">
        <f t="shared" si="68"/>
        <v>40.635276119999993</v>
      </c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</row>
    <row r="323" spans="1:40">
      <c r="A323" s="64"/>
      <c r="B323" s="55">
        <f>Parâmetros!D312*0.04*47.9982</f>
        <v>44.964713760000002</v>
      </c>
      <c r="C323" s="56">
        <f t="shared" si="68"/>
        <v>41.916828059999993</v>
      </c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</row>
    <row r="324" spans="1:40">
      <c r="A324" s="64"/>
      <c r="B324" s="55">
        <f>Parâmetros!D313*0.04*47.9982</f>
        <v>41.950426800000002</v>
      </c>
      <c r="C324" s="56">
        <f t="shared" si="68"/>
        <v>43.001587379999997</v>
      </c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</row>
    <row r="325" spans="1:40">
      <c r="A325" s="64"/>
      <c r="B325" s="55">
        <f>Parâmetros!D314*0.04*47.9982</f>
        <v>45.195105119999994</v>
      </c>
      <c r="C325" s="56">
        <f t="shared" si="68"/>
        <v>43.855955339999994</v>
      </c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</row>
    <row r="326" spans="1:40">
      <c r="A326" s="64"/>
      <c r="B326" s="55">
        <f>Parâmetros!D315*0.04*47.9982</f>
        <v>42.123220320000001</v>
      </c>
      <c r="C326" s="56">
        <f t="shared" si="68"/>
        <v>44.410334550000002</v>
      </c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</row>
    <row r="327" spans="1:40">
      <c r="A327" s="64"/>
      <c r="B327" s="55">
        <f>Parâmetros!D316*0.04*47.9982</f>
        <v>43.582365599999996</v>
      </c>
      <c r="C327" s="56">
        <f t="shared" si="68"/>
        <v>44.563928789999999</v>
      </c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</row>
    <row r="328" spans="1:40">
      <c r="A328" s="64"/>
      <c r="B328" s="55">
        <f>Parâmetros!D317*0.04*47.9982</f>
        <v>44.715123119999994</v>
      </c>
      <c r="C328" s="56">
        <f t="shared" si="68"/>
        <v>44.611926990000001</v>
      </c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</row>
    <row r="329" spans="1:40">
      <c r="A329" s="64"/>
      <c r="B329" s="55">
        <f>Parâmetros!D318*0.04*47.9982</f>
        <v>44.446333199999991</v>
      </c>
      <c r="C329" s="56">
        <f t="shared" si="68"/>
        <v>44.559128970000003</v>
      </c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</row>
    <row r="330" spans="1:40">
      <c r="A330" s="64"/>
      <c r="B330" s="55">
        <f>Parâmetros!D319*0.04*47.9982</f>
        <v>44.292738960000001</v>
      </c>
      <c r="C330" s="56">
        <f t="shared" si="68"/>
        <v>43.327975139999999</v>
      </c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</row>
    <row r="331" spans="1:40">
      <c r="A331" s="64"/>
      <c r="B331" s="55">
        <f>Parâmetros!D320*0.04*47.9982</f>
        <v>43.236778559999998</v>
      </c>
      <c r="C331" s="56">
        <f t="shared" si="68"/>
        <v>41.940827159999998</v>
      </c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</row>
    <row r="332" spans="1:40">
      <c r="A332" s="64"/>
      <c r="B332" s="55">
        <f>Parâmetros!D321*0.04*47.9982</f>
        <v>38.475357119999998</v>
      </c>
      <c r="C332" s="56">
        <f t="shared" si="68"/>
        <v>40.203292320000003</v>
      </c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</row>
    <row r="333" spans="1:40">
      <c r="A333" s="64"/>
      <c r="B333" s="55">
        <f>Parâmetros!D322*0.04*47.9982</f>
        <v>43.73595984</v>
      </c>
      <c r="C333" s="56">
        <f t="shared" si="68"/>
        <v>39.046535700000007</v>
      </c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</row>
    <row r="334" spans="1:40">
      <c r="A334" s="64"/>
      <c r="B334" s="55">
        <f>Parâmetros!D323*0.04*47.9982</f>
        <v>43.927952640000001</v>
      </c>
      <c r="C334" s="56">
        <f t="shared" si="68"/>
        <v>38.583353070000008</v>
      </c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</row>
    <row r="335" spans="1:40">
      <c r="A335" s="64"/>
      <c r="B335" s="55">
        <f>Parâmetros!D324*0.04*47.9982</f>
        <v>48.727772639999991</v>
      </c>
      <c r="C335" s="56">
        <f t="shared" si="68"/>
        <v>38.72734767</v>
      </c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</row>
    <row r="336" spans="1:40">
      <c r="A336" s="64"/>
      <c r="B336" s="55">
        <f>Parâmetros!D325*0.04*47.9982</f>
        <v>50.570903520000002</v>
      </c>
      <c r="C336" s="56">
        <f t="shared" ref="C336:C352" si="69">AVERAGE(B469:B476)</f>
        <v>43.107183419999998</v>
      </c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</row>
    <row r="337" spans="1:40">
      <c r="A337" s="64"/>
      <c r="B337" s="55">
        <f>Parâmetros!D326*0.04*47.9982</f>
        <v>50.455707840000002</v>
      </c>
      <c r="C337" s="56">
        <f t="shared" si="69"/>
        <v>43.680761910000001</v>
      </c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</row>
    <row r="338" spans="1:40">
      <c r="A338" s="64"/>
      <c r="B338" s="55">
        <f>Parâmetros!D327*0.04*47.9982</f>
        <v>49.150156799999998</v>
      </c>
      <c r="C338" s="56">
        <f t="shared" si="69"/>
        <v>44.393535180000001</v>
      </c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</row>
    <row r="339" spans="1:40">
      <c r="A339" s="64"/>
      <c r="B339" s="55">
        <f>Parâmetros!D328*0.04*47.9982</f>
        <v>48.170993519999996</v>
      </c>
      <c r="C339" s="56">
        <f t="shared" si="69"/>
        <v>45.199904940000003</v>
      </c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</row>
    <row r="340" spans="1:40">
      <c r="A340" s="64"/>
      <c r="B340" s="55">
        <f>Parâmetros!D329*0.04*47.9982</f>
        <v>46.15506912</v>
      </c>
      <c r="C340" s="56">
        <f t="shared" si="69"/>
        <v>46.1982675</v>
      </c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</row>
    <row r="341" spans="1:40">
      <c r="A341" s="64"/>
      <c r="B341" s="55">
        <f>Parâmetros!D330*0.04*47.9982</f>
        <v>48.938964720000001</v>
      </c>
      <c r="C341" s="56">
        <f t="shared" si="69"/>
        <v>46.70704842</v>
      </c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</row>
    <row r="342" spans="1:40">
      <c r="A342" s="64"/>
      <c r="B342" s="55">
        <f>Parâmetros!D331*0.04*47.9982</f>
        <v>42.641600879999999</v>
      </c>
      <c r="C342" s="56">
        <f t="shared" si="69"/>
        <v>46.975838340000003</v>
      </c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</row>
    <row r="343" spans="1:40">
      <c r="A343" s="64"/>
      <c r="B343" s="55">
        <f>Parâmetros!D332*0.04*47.9982</f>
        <v>33.771533519999998</v>
      </c>
      <c r="C343" s="56">
        <f t="shared" si="69"/>
        <v>47.530217549999996</v>
      </c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</row>
    <row r="344" spans="1:40">
      <c r="A344" s="64"/>
      <c r="B344" s="55">
        <f>Parâmetros!D333*0.04*47.9982</f>
        <v>30.642050880000003</v>
      </c>
      <c r="C344" s="56">
        <f t="shared" si="69"/>
        <v>47.986200450000005</v>
      </c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</row>
    <row r="345" spans="1:40">
      <c r="A345" s="64"/>
      <c r="B345" s="55">
        <f>Parâmetros!D334*0.04*47.9982</f>
        <v>31.64041344</v>
      </c>
      <c r="C345" s="56">
        <f t="shared" si="69"/>
        <v>47.439020969999994</v>
      </c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</row>
    <row r="346" spans="1:40">
      <c r="A346" s="64"/>
      <c r="B346" s="55">
        <f>Parâmetros!D335*0.04*47.9982</f>
        <v>37.64978808</v>
      </c>
      <c r="C346" s="56">
        <f t="shared" si="69"/>
        <v>46.519855440000001</v>
      </c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</row>
    <row r="347" spans="1:40">
      <c r="A347" s="64"/>
      <c r="B347" s="55">
        <f>Parâmetros!D336*0.04*47.9982</f>
        <v>39.4545204</v>
      </c>
      <c r="C347" s="56">
        <f t="shared" si="69"/>
        <v>45.137507279999994</v>
      </c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</row>
    <row r="348" spans="1:40">
      <c r="A348" s="64"/>
      <c r="B348" s="55">
        <f>Parâmetros!D337*0.04*47.9982</f>
        <v>36.843418319999998</v>
      </c>
      <c r="C348" s="56">
        <f t="shared" si="69"/>
        <v>43.335174870000003</v>
      </c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</row>
    <row r="349" spans="1:40">
      <c r="A349" s="64"/>
      <c r="B349" s="55">
        <f>Parâmetros!D338*0.04*47.9982</f>
        <v>38.859342719999994</v>
      </c>
      <c r="C349" s="56">
        <f t="shared" si="69"/>
        <v>42.195217620000001</v>
      </c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</row>
    <row r="350" spans="1:40">
      <c r="A350" s="64"/>
      <c r="B350" s="55">
        <f>Parâmetros!D339*0.04*47.9982</f>
        <v>42.296013840000001</v>
      </c>
      <c r="C350" s="56">
        <f t="shared" si="69"/>
        <v>41.216054339999999</v>
      </c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</row>
    <row r="351" spans="1:40">
      <c r="A351" s="64"/>
      <c r="B351" s="55">
        <f>Parâmetros!D340*0.04*47.9982</f>
        <v>43.582365599999996</v>
      </c>
      <c r="C351" s="56">
        <f t="shared" si="69"/>
        <v>40.236891059999998</v>
      </c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</row>
    <row r="352" spans="1:40">
      <c r="A352" s="64"/>
      <c r="B352" s="55">
        <f>Parâmetros!D341*0.04*47.9982</f>
        <v>42.660800159999994</v>
      </c>
      <c r="C352" s="56">
        <f t="shared" si="69"/>
        <v>39.341724629999995</v>
      </c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</row>
    <row r="353" spans="1:40">
      <c r="A353" s="64"/>
      <c r="B353" s="55">
        <f>Parâmetros!D342*0.04*47.9982</f>
        <v>44.542329599999995</v>
      </c>
      <c r="C353" s="56">
        <f t="shared" ref="C353:C369" si="70">AVERAGE(B493:B500)</f>
        <v>35.259477719999992</v>
      </c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</row>
    <row r="354" spans="1:40">
      <c r="A354" s="64"/>
      <c r="B354" s="55">
        <f>Parâmetros!D343*0.04*47.9982</f>
        <v>44.46553248</v>
      </c>
      <c r="C354" s="56">
        <f t="shared" si="70"/>
        <v>33.284351789999995</v>
      </c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</row>
    <row r="355" spans="1:40">
      <c r="A355" s="64"/>
      <c r="B355" s="55">
        <f>Parâmetros!D344*0.04*47.9982</f>
        <v>40.779270719999992</v>
      </c>
      <c r="C355" s="56">
        <f t="shared" si="70"/>
        <v>32.134794900000003</v>
      </c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</row>
    <row r="356" spans="1:40">
      <c r="A356" s="64"/>
      <c r="B356" s="55">
        <f>Parâmetros!D345*0.04*47.9982</f>
        <v>35.403472319999999</v>
      </c>
      <c r="C356" s="56">
        <f t="shared" si="70"/>
        <v>32.218791750000001</v>
      </c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</row>
    <row r="357" spans="1:40">
      <c r="A357" s="64"/>
      <c r="B357" s="55">
        <f>Parâmetros!D346*0.04*47.9982</f>
        <v>33.061160159999993</v>
      </c>
      <c r="C357" s="56">
        <f t="shared" si="70"/>
        <v>32.312388239999997</v>
      </c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</row>
    <row r="358" spans="1:40">
      <c r="A358" s="64"/>
      <c r="B358" s="55">
        <f>Parâmetros!D347*0.04*47.9982</f>
        <v>37.28500176</v>
      </c>
      <c r="C358" s="56">
        <f t="shared" si="70"/>
        <v>32.497181310000002</v>
      </c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</row>
    <row r="359" spans="1:40">
      <c r="A359" s="64"/>
      <c r="B359" s="55">
        <f>Parâmetros!D348*0.04*47.9982</f>
        <v>43.947151920000003</v>
      </c>
      <c r="C359" s="56">
        <f t="shared" si="70"/>
        <v>33.0467607</v>
      </c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</row>
    <row r="360" spans="1:40">
      <c r="A360" s="64"/>
      <c r="B360" s="55">
        <f>Parâmetros!D349*0.04*47.9982</f>
        <v>44.158344</v>
      </c>
      <c r="C360" s="56">
        <f t="shared" si="70"/>
        <v>35.024286539999999</v>
      </c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</row>
    <row r="361" spans="1:40">
      <c r="A361" s="64"/>
      <c r="B361" s="55">
        <f>Parâmetros!D350*0.04*47.9982</f>
        <v>46.21266696</v>
      </c>
      <c r="C361" s="56">
        <f t="shared" si="70"/>
        <v>38.057772780000001</v>
      </c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</row>
    <row r="362" spans="1:40">
      <c r="A362" s="64"/>
      <c r="B362" s="55">
        <f>Parâmetros!D351*0.04*47.9982</f>
        <v>46.327862639999992</v>
      </c>
      <c r="C362" s="56">
        <f t="shared" si="70"/>
        <v>39.915303119999997</v>
      </c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</row>
    <row r="363" spans="1:40">
      <c r="A363" s="64"/>
      <c r="B363" s="55">
        <f>Parâmetros!D352*0.04*47.9982</f>
        <v>45.963076320000006</v>
      </c>
      <c r="C363" s="56">
        <f t="shared" si="70"/>
        <v>41.098458749999999</v>
      </c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</row>
    <row r="364" spans="1:40">
      <c r="A364" s="64"/>
      <c r="B364" s="55">
        <f>Parâmetros!D353*0.04*47.9982</f>
        <v>45.118307999999999</v>
      </c>
      <c r="C364" s="56">
        <f t="shared" si="70"/>
        <v>40.793670180000007</v>
      </c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</row>
    <row r="365" spans="1:40">
      <c r="A365" s="64"/>
      <c r="B365" s="55">
        <f>Parâmetros!D354*0.04*47.9982</f>
        <v>43.985550479999993</v>
      </c>
      <c r="C365" s="56">
        <f t="shared" si="70"/>
        <v>39.908103390000001</v>
      </c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</row>
    <row r="366" spans="1:40">
      <c r="A366" s="64"/>
      <c r="B366" s="55">
        <f>Parâmetros!D355*0.04*47.9982</f>
        <v>39.953701679999995</v>
      </c>
      <c r="C366" s="56">
        <f t="shared" si="70"/>
        <v>39.118532999999999</v>
      </c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</row>
    <row r="367" spans="1:40">
      <c r="A367" s="64"/>
      <c r="B367" s="55">
        <f>Parâmetros!D356*0.04*47.9982</f>
        <v>34.155519120000001</v>
      </c>
      <c r="C367" s="56">
        <f t="shared" si="70"/>
        <v>38.914540649999992</v>
      </c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</row>
    <row r="368" spans="1:40">
      <c r="A368" s="64"/>
      <c r="B368" s="55">
        <f>Parâmetros!D357*0.04*47.9982</f>
        <v>34.846693199999997</v>
      </c>
      <c r="C368" s="56">
        <f t="shared" si="70"/>
        <v>38.852142989999997</v>
      </c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</row>
    <row r="369" spans="1:40">
      <c r="A369" s="64"/>
      <c r="B369" s="55">
        <f>Parâmetros!D358*0.04*47.9982</f>
        <v>31.352424239999994</v>
      </c>
      <c r="C369" s="56">
        <f t="shared" si="70"/>
        <v>39.053735429999996</v>
      </c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</row>
    <row r="370" spans="1:40">
      <c r="A370" s="64"/>
      <c r="B370" s="55">
        <f>Parâmetros!D359*0.04*47.9982</f>
        <v>45.483094319999999</v>
      </c>
      <c r="C370" s="56">
        <f t="shared" ref="C370:C386" si="71">AVERAGE(B517:B524)</f>
        <v>44.326337699999996</v>
      </c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</row>
    <row r="371" spans="1:40">
      <c r="A371" s="64"/>
      <c r="B371" s="55">
        <f>Parâmetros!D360*0.04*47.9982</f>
        <v>40.740872159999995</v>
      </c>
      <c r="C371" s="56">
        <f t="shared" si="71"/>
        <v>43.685561729999996</v>
      </c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</row>
    <row r="372" spans="1:40">
      <c r="A372" s="64"/>
      <c r="B372" s="55">
        <f>Parâmetros!D361*0.04*47.9982</f>
        <v>41.681636879999999</v>
      </c>
      <c r="C372" s="56">
        <f t="shared" si="71"/>
        <v>44.083946789999999</v>
      </c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</row>
    <row r="373" spans="1:40">
      <c r="A373" s="64"/>
      <c r="B373" s="55">
        <f>Parâmetros!D362*0.04*47.9982</f>
        <v>42.679999439999996</v>
      </c>
      <c r="C373" s="56">
        <f t="shared" si="71"/>
        <v>44.568728610000001</v>
      </c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</row>
    <row r="374" spans="1:40">
      <c r="A374" s="64"/>
      <c r="B374" s="55">
        <f>Parâmetros!D363*0.04*47.9982</f>
        <v>43.332774960000002</v>
      </c>
      <c r="C374" s="56">
        <f t="shared" si="71"/>
        <v>44.921515380000002</v>
      </c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</row>
    <row r="375" spans="1:40">
      <c r="A375" s="64"/>
      <c r="B375" s="55">
        <f>Parâmetros!D364*0.04*47.9982</f>
        <v>43.889554079999996</v>
      </c>
      <c r="C375" s="56">
        <f t="shared" si="71"/>
        <v>45.39669756</v>
      </c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</row>
    <row r="376" spans="1:40">
      <c r="A376" s="64"/>
      <c r="B376" s="55">
        <f>Parâmetros!D365*0.04*47.9982</f>
        <v>43.927952640000001</v>
      </c>
      <c r="C376" s="56">
        <f t="shared" si="71"/>
        <v>45.499893689999993</v>
      </c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</row>
    <row r="377" spans="1:40">
      <c r="A377" s="64"/>
      <c r="B377" s="55">
        <f>Parâmetros!D366*0.04*47.9982</f>
        <v>42.123220320000001</v>
      </c>
      <c r="C377" s="56">
        <f t="shared" si="71"/>
        <v>45.970276049999995</v>
      </c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</row>
    <row r="378" spans="1:40">
      <c r="A378" s="64"/>
      <c r="B378" s="55">
        <f>Parâmetros!D367*0.04*47.9982</f>
        <v>39.665712479999996</v>
      </c>
      <c r="C378" s="56">
        <f t="shared" si="71"/>
        <v>46.493456429999995</v>
      </c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</row>
    <row r="379" spans="1:40">
      <c r="A379" s="64"/>
      <c r="B379" s="55">
        <f>Parâmetros!D368*0.04*47.9982</f>
        <v>36.651425520000004</v>
      </c>
      <c r="C379" s="56">
        <f t="shared" si="71"/>
        <v>46.486256699999991</v>
      </c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</row>
    <row r="380" spans="1:40">
      <c r="A380" s="64"/>
      <c r="B380" s="55">
        <f>Parâmetros!D369*0.04*47.9982</f>
        <v>31.986000479999998</v>
      </c>
      <c r="C380" s="56">
        <f t="shared" si="71"/>
        <v>45.807082169999994</v>
      </c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</row>
    <row r="381" spans="1:40">
      <c r="A381" s="64"/>
      <c r="B381" s="55">
        <f>Parâmetros!D370*0.04*47.9982</f>
        <v>36.997012560000002</v>
      </c>
      <c r="C381" s="56">
        <f t="shared" si="71"/>
        <v>44.650325549999998</v>
      </c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</row>
    <row r="382" spans="1:40">
      <c r="A382" s="64"/>
      <c r="B382" s="55">
        <f>Parâmetros!D371*0.04*47.9982</f>
        <v>35.461070159999998</v>
      </c>
      <c r="C382" s="56">
        <f t="shared" si="71"/>
        <v>42.646400700000001</v>
      </c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</row>
    <row r="383" spans="1:40">
      <c r="A383" s="64"/>
      <c r="B383" s="55">
        <f>Parâmetros!D372*0.04*47.9982</f>
        <v>42.257615280000003</v>
      </c>
      <c r="C383" s="56">
        <f t="shared" si="71"/>
        <v>40.436083590000003</v>
      </c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</row>
    <row r="384" spans="1:40">
      <c r="A384" s="64"/>
      <c r="B384" s="55">
        <f>Parâmetros!D373*0.04*47.9982</f>
        <v>42.660800159999994</v>
      </c>
      <c r="C384" s="56">
        <f t="shared" si="71"/>
        <v>38.969738579999998</v>
      </c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</row>
    <row r="385" spans="1:40">
      <c r="A385" s="64"/>
      <c r="B385" s="55">
        <f>Parâmetros!D374*0.04*47.9982</f>
        <v>43.83195623999999</v>
      </c>
      <c r="C385" s="56">
        <f t="shared" si="71"/>
        <v>37.911378269999993</v>
      </c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</row>
    <row r="386" spans="1:40">
      <c r="A386" s="64"/>
      <c r="B386" s="55">
        <f>Parâmetros!D375*0.04*47.9982</f>
        <v>41.816031840000001</v>
      </c>
      <c r="C386" s="56">
        <f t="shared" si="71"/>
        <v>36.982613099999995</v>
      </c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</row>
    <row r="387" spans="1:40">
      <c r="A387" s="64"/>
      <c r="B387" s="55">
        <f>Parâmetros!D376*0.04*47.9982</f>
        <v>40.491281520000001</v>
      </c>
      <c r="C387" s="56">
        <f t="shared" ref="C387:C403" si="72">AVERAGE(B541:B548)</f>
        <v>39.305725979999998</v>
      </c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</row>
    <row r="388" spans="1:40">
      <c r="A388" s="64"/>
      <c r="B388" s="55">
        <f>Parâmetros!D377*0.04*47.9982</f>
        <v>39.87690456</v>
      </c>
      <c r="C388" s="56">
        <f t="shared" si="72"/>
        <v>39.617714280000001</v>
      </c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</row>
    <row r="389" spans="1:40">
      <c r="A389" s="64"/>
      <c r="B389" s="55">
        <f>Parâmetros!D378*0.04*47.9982</f>
        <v>38.321762879999994</v>
      </c>
      <c r="C389" s="56">
        <f t="shared" si="72"/>
        <v>40.179293219999998</v>
      </c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</row>
    <row r="390" spans="1:40">
      <c r="A390" s="64"/>
      <c r="B390" s="55">
        <f>Parâmetros!D379*0.04*47.9982</f>
        <v>41.432046239999998</v>
      </c>
      <c r="C390" s="56">
        <f t="shared" si="72"/>
        <v>40.846468200000004</v>
      </c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</row>
    <row r="391" spans="1:40">
      <c r="A391" s="64"/>
      <c r="B391" s="55">
        <f>Parâmetros!D380*0.04*47.9982</f>
        <v>30.834043679999997</v>
      </c>
      <c r="C391" s="56">
        <f t="shared" si="72"/>
        <v>41.645638229999996</v>
      </c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</row>
    <row r="392" spans="1:40">
      <c r="A392" s="64"/>
      <c r="B392" s="55">
        <f>Parâmetros!D381*0.04*47.9982</f>
        <v>31.083634320000002</v>
      </c>
      <c r="C392" s="56">
        <f t="shared" si="72"/>
        <v>42.044023289999998</v>
      </c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</row>
    <row r="393" spans="1:40">
      <c r="A393" s="64"/>
      <c r="B393" s="55">
        <f>Parâmetros!D382*0.04*47.9982</f>
        <v>29.336499839999998</v>
      </c>
      <c r="C393" s="56">
        <f t="shared" si="72"/>
        <v>42.550404299999997</v>
      </c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</row>
    <row r="394" spans="1:40">
      <c r="A394" s="64"/>
      <c r="B394" s="55">
        <f>Parâmetros!D383*0.04*47.9982</f>
        <v>35.710660799999999</v>
      </c>
      <c r="C394" s="56">
        <f t="shared" si="72"/>
        <v>43.404772260000001</v>
      </c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</row>
    <row r="395" spans="1:40">
      <c r="A395" s="64"/>
      <c r="B395" s="55">
        <f>Parâmetros!D384*0.04*47.9982</f>
        <v>35.749059359999997</v>
      </c>
      <c r="C395" s="56">
        <f t="shared" si="72"/>
        <v>45.235903589999999</v>
      </c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</row>
    <row r="396" spans="1:40">
      <c r="A396" s="64"/>
      <c r="B396" s="55">
        <f>Parâmetros!D385*0.04*47.9982</f>
        <v>35.499468719999996</v>
      </c>
      <c r="C396" s="56">
        <f t="shared" si="72"/>
        <v>45.389497829999996</v>
      </c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</row>
    <row r="397" spans="1:40">
      <c r="A397" s="64"/>
      <c r="B397" s="55">
        <f>Parâmetros!D386*0.04*47.9982</f>
        <v>36.459432719999995</v>
      </c>
      <c r="C397" s="56">
        <f t="shared" si="72"/>
        <v>44.554329150000001</v>
      </c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</row>
    <row r="398" spans="1:40">
      <c r="A398" s="64"/>
      <c r="B398" s="55">
        <f>Parâmetros!D387*0.04*47.9982</f>
        <v>36.171443519999997</v>
      </c>
      <c r="C398" s="56">
        <f t="shared" si="72"/>
        <v>43.210379549999999</v>
      </c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</row>
    <row r="399" spans="1:40">
      <c r="A399" s="64"/>
      <c r="B399" s="55">
        <f>Parâmetros!D388*0.04*47.9982</f>
        <v>37.380998159999997</v>
      </c>
      <c r="C399" s="56">
        <f t="shared" si="72"/>
        <v>40.719272969999999</v>
      </c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</row>
    <row r="400" spans="1:40">
      <c r="A400" s="64"/>
      <c r="B400" s="55">
        <f>Parâmetros!D389*0.04*47.9982</f>
        <v>35.921852880000003</v>
      </c>
      <c r="C400" s="56">
        <f t="shared" si="72"/>
        <v>39.245728229999997</v>
      </c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</row>
    <row r="401" spans="1:40">
      <c r="A401" s="64"/>
      <c r="B401" s="55">
        <f>Parâmetros!D390*0.04*47.9982</f>
        <v>36.574628400000002</v>
      </c>
      <c r="C401" s="56">
        <f t="shared" si="72"/>
        <v>38.748946859999997</v>
      </c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</row>
    <row r="402" spans="1:40">
      <c r="A402" s="64"/>
      <c r="B402" s="55">
        <f>Parâmetros!D391*0.04*47.9982</f>
        <v>37.515393119999999</v>
      </c>
      <c r="C402" s="56">
        <f t="shared" si="72"/>
        <v>38.571353520000002</v>
      </c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</row>
    <row r="403" spans="1:40">
      <c r="A403" s="64"/>
      <c r="B403" s="55">
        <f>Parâmetros!D392*0.04*47.9982</f>
        <v>34.309113360000005</v>
      </c>
      <c r="C403" s="56">
        <f t="shared" si="72"/>
        <v>38.160968910000001</v>
      </c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</row>
    <row r="404" spans="1:40">
      <c r="A404" s="64"/>
      <c r="B404" s="55">
        <f>Parâmetros!D393*0.04*47.9982</f>
        <v>35.441870880000003</v>
      </c>
      <c r="C404" s="56">
        <f t="shared" ref="C404:C420" si="73">AVERAGE(B565:B572)</f>
        <v>44.105545979999995</v>
      </c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</row>
    <row r="405" spans="1:40">
      <c r="A405" s="64"/>
      <c r="B405" s="55">
        <f>Parâmetros!D394*0.04*47.9982</f>
        <v>35.691461519999997</v>
      </c>
      <c r="C405" s="56">
        <f t="shared" si="73"/>
        <v>44.191942739999988</v>
      </c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</row>
    <row r="406" spans="1:40">
      <c r="A406" s="64"/>
      <c r="B406" s="55">
        <f>Parâmetros!D395*0.04*47.9982</f>
        <v>39.992100239999992</v>
      </c>
      <c r="C406" s="56">
        <f t="shared" si="73"/>
        <v>44.12474525999999</v>
      </c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</row>
    <row r="407" spans="1:40">
      <c r="A407" s="64"/>
      <c r="B407" s="55">
        <f>Parâmetros!D396*0.04*47.9982</f>
        <v>39.320125439999998</v>
      </c>
      <c r="C407" s="56">
        <f t="shared" si="73"/>
        <v>43.759958939999997</v>
      </c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</row>
    <row r="408" spans="1:40">
      <c r="A408" s="64"/>
      <c r="B408" s="55">
        <f>Parâmetros!D397*0.04*47.9982</f>
        <v>40.926198969984</v>
      </c>
      <c r="C408" s="56">
        <f t="shared" si="73"/>
        <v>43.419171720000001</v>
      </c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</row>
    <row r="409" spans="1:40">
      <c r="A409" s="64"/>
      <c r="B409" s="55">
        <f>Parâmetros!D398*0.04*47.9982</f>
        <v>40.358338025567996</v>
      </c>
      <c r="C409" s="56">
        <f t="shared" si="73"/>
        <v>43.030386299999996</v>
      </c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</row>
    <row r="410" spans="1:40">
      <c r="A410" s="64"/>
      <c r="B410" s="55">
        <f>Parâmetros!D399*0.04*47.9982</f>
        <v>39.320125439999998</v>
      </c>
      <c r="C410" s="56">
        <f t="shared" si="73"/>
        <v>42.346411949999997</v>
      </c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</row>
    <row r="411" spans="1:40">
      <c r="A411" s="64"/>
      <c r="B411" s="55">
        <f>Parâmetros!D400*0.04*47.9982</f>
        <v>38.340962159999997</v>
      </c>
      <c r="C411" s="56">
        <f t="shared" si="73"/>
        <v>42.286414199999996</v>
      </c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</row>
    <row r="412" spans="1:40">
      <c r="A412" s="64"/>
      <c r="B412" s="55">
        <f>Parâmetros!D401*0.04*47.9982</f>
        <v>37.265802479999998</v>
      </c>
      <c r="C412" s="56">
        <f t="shared" si="73"/>
        <v>42.739997189999997</v>
      </c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</row>
    <row r="413" spans="1:40">
      <c r="A413" s="64"/>
      <c r="B413" s="55">
        <f>Parâmetros!D402*0.04*47.9982</f>
        <v>36.133044959999999</v>
      </c>
      <c r="C413" s="56">
        <f t="shared" si="73"/>
        <v>42.715998089999999</v>
      </c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</row>
    <row r="414" spans="1:40">
      <c r="A414" s="64"/>
      <c r="B414" s="55">
        <f>Parâmetros!D403*0.04*47.9982</f>
        <v>37.70738592</v>
      </c>
      <c r="C414" s="56">
        <f t="shared" si="73"/>
        <v>42.423209069999992</v>
      </c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</row>
    <row r="415" spans="1:40">
      <c r="A415" s="64"/>
      <c r="B415" s="55">
        <f>Parâmetros!D404*0.04*47.9982</f>
        <v>32.965163760000003</v>
      </c>
      <c r="C415" s="56">
        <f t="shared" si="73"/>
        <v>42.519205469999996</v>
      </c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</row>
    <row r="416" spans="1:40">
      <c r="A416" s="64"/>
      <c r="B416" s="55">
        <f>Parâmetros!D405*0.04*47.9982</f>
        <v>28.62612648</v>
      </c>
      <c r="C416" s="56">
        <f t="shared" si="73"/>
        <v>41.475244619999998</v>
      </c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</row>
    <row r="417" spans="1:40">
      <c r="A417" s="64"/>
      <c r="B417" s="55">
        <f>Parâmetros!D406*0.04*47.9982</f>
        <v>26.610202079999997</v>
      </c>
      <c r="C417" s="56">
        <f t="shared" si="73"/>
        <v>40.292088989999989</v>
      </c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</row>
    <row r="418" spans="1:40">
      <c r="A418" s="64"/>
      <c r="B418" s="55">
        <f>Parâmetros!D407*0.04*47.9982</f>
        <v>31.928402639999998</v>
      </c>
      <c r="C418" s="56">
        <f t="shared" si="73"/>
        <v>39.432921209999996</v>
      </c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</row>
    <row r="419" spans="1:40">
      <c r="A419" s="64"/>
      <c r="B419" s="55">
        <f>Parâmetros!D408*0.04*47.9982</f>
        <v>32.081996879999998</v>
      </c>
      <c r="C419" s="56">
        <f t="shared" si="73"/>
        <v>38.780145689999998</v>
      </c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</row>
    <row r="420" spans="1:40">
      <c r="A420" s="64"/>
      <c r="B420" s="55">
        <f>Parâmetros!D409*0.04*47.9982</f>
        <v>31.678812000000001</v>
      </c>
      <c r="C420" s="56">
        <f t="shared" si="73"/>
        <v>38.091371519999996</v>
      </c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</row>
    <row r="421" spans="1:40">
      <c r="A421" s="64"/>
      <c r="B421" s="55">
        <f>Parâmetros!D410*0.04*47.9982</f>
        <v>34.251515519999998</v>
      </c>
      <c r="C421" s="56">
        <f t="shared" ref="C421:C437" si="74">AVERAGE(B589:B596)</f>
        <v>40.051810549350854</v>
      </c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</row>
    <row r="422" spans="1:40">
      <c r="A422" s="64"/>
      <c r="B422" s="55">
        <f>Parâmetros!D411*0.04*47.9982</f>
        <v>34.577903280000001</v>
      </c>
      <c r="C422" s="56">
        <f t="shared" si="74"/>
        <v>41.160739568667417</v>
      </c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</row>
    <row r="423" spans="1:40">
      <c r="A423" s="64"/>
      <c r="B423" s="55">
        <f>Parâmetros!D412*0.04*47.9982</f>
        <v>35.864255039999996</v>
      </c>
      <c r="C423" s="56">
        <f t="shared" si="74"/>
        <v>42.657981157145137</v>
      </c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</row>
    <row r="424" spans="1:40">
      <c r="A424" s="64"/>
      <c r="B424" s="55">
        <f>Parâmetros!D413*0.04*47.9982</f>
        <v>38.206567199999995</v>
      </c>
      <c r="C424" s="56">
        <f t="shared" si="74"/>
        <v>43.54109674763999</v>
      </c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</row>
    <row r="425" spans="1:40">
      <c r="A425" s="64"/>
      <c r="B425" s="55">
        <f>Parâmetros!D414*0.04*47.9982</f>
        <v>36.574628400000002</v>
      </c>
      <c r="C425" s="56">
        <f t="shared" si="74"/>
        <v>44.372252503844571</v>
      </c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</row>
    <row r="426" spans="1:40">
      <c r="A426" s="64"/>
      <c r="B426" s="55">
        <f>Parâmetros!D415*0.04*47.9982</f>
        <v>36.037048560000002</v>
      </c>
      <c r="C426" s="56">
        <f t="shared" si="74"/>
        <v>44.408453980524001</v>
      </c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</row>
    <row r="427" spans="1:40">
      <c r="A427" s="64"/>
      <c r="B427" s="55">
        <f>Parâmetros!D416*0.04*47.9982</f>
        <v>34.097921280000001</v>
      </c>
      <c r="C427" s="56">
        <f t="shared" si="74"/>
        <v>45.205640004926998</v>
      </c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</row>
    <row r="428" spans="1:40">
      <c r="A428" s="64"/>
      <c r="B428" s="55">
        <f>Parâmetros!D417*0.04*47.9982</f>
        <v>33.944327039999997</v>
      </c>
      <c r="C428" s="56">
        <f t="shared" si="74"/>
        <v>45.898914486158993</v>
      </c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</row>
    <row r="429" spans="1:40">
      <c r="A429" s="64"/>
      <c r="B429" s="55">
        <f>Parâmetros!D418*0.04*47.9982</f>
        <v>34.558703999999999</v>
      </c>
      <c r="C429" s="56">
        <f t="shared" si="74"/>
        <v>46.581581605181995</v>
      </c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</row>
    <row r="430" spans="1:40">
      <c r="A430" s="64"/>
      <c r="B430" s="55">
        <f>Parâmetros!D419*0.04*47.9982</f>
        <v>38.801744880000001</v>
      </c>
      <c r="C430" s="56">
        <f t="shared" si="74"/>
        <v>47.349300334649996</v>
      </c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</row>
    <row r="431" spans="1:40">
      <c r="A431" s="64"/>
      <c r="B431" s="55">
        <f>Parâmetros!D420*0.04*47.9982</f>
        <v>41.412846959999996</v>
      </c>
      <c r="C431" s="56">
        <f t="shared" si="74"/>
        <v>47.963354506754996</v>
      </c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</row>
    <row r="432" spans="1:40">
      <c r="A432" s="64"/>
      <c r="B432" s="55">
        <f>Parâmetros!D421*0.04*47.9982</f>
        <v>38.264165040000002</v>
      </c>
      <c r="C432" s="56">
        <f t="shared" si="74"/>
        <v>48.463422313509</v>
      </c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</row>
    <row r="433" spans="1:40">
      <c r="A433" s="64"/>
      <c r="B433" s="55">
        <f>Parâmetros!D422*0.04*47.9982</f>
        <v>38.60975208</v>
      </c>
      <c r="C433" s="56">
        <f t="shared" si="74"/>
        <v>48.586000356659994</v>
      </c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</row>
    <row r="434" spans="1:40">
      <c r="A434" s="64"/>
      <c r="B434" s="55">
        <f>Parâmetros!D423*0.04*47.9982</f>
        <v>38.993737679999995</v>
      </c>
      <c r="C434" s="56">
        <f t="shared" si="74"/>
        <v>48.543506830226995</v>
      </c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</row>
    <row r="435" spans="1:40">
      <c r="A435" s="64"/>
      <c r="B435" s="55">
        <f>Parâmetros!D424*0.04*47.9982</f>
        <v>40.049698079999999</v>
      </c>
      <c r="C435" s="56">
        <f t="shared" si="74"/>
        <v>48.619738291439994</v>
      </c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</row>
    <row r="436" spans="1:40">
      <c r="A436" s="64"/>
      <c r="B436" s="55">
        <f>Parâmetros!D425*0.04*47.9982</f>
        <v>40.318487999999995</v>
      </c>
      <c r="C436" s="56">
        <f t="shared" si="74"/>
        <v>48.628063579229995</v>
      </c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</row>
    <row r="437" spans="1:40">
      <c r="A437" s="64"/>
      <c r="B437" s="55">
        <f>Parâmetros!D426*0.04*47.9982</f>
        <v>40.164893760000005</v>
      </c>
      <c r="C437" s="56">
        <f t="shared" si="74"/>
        <v>48.854833955021995</v>
      </c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</row>
    <row r="438" spans="1:40">
      <c r="A438" s="64"/>
      <c r="B438" s="55">
        <f>Parâmetros!D427*0.04*47.9982</f>
        <v>37.956976559999994</v>
      </c>
      <c r="C438" s="56">
        <f t="shared" ref="C438:C454" si="75">AVERAGE(B613:B620)</f>
        <v>50.675158490291999</v>
      </c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</row>
    <row r="439" spans="1:40">
      <c r="A439" s="64"/>
      <c r="B439" s="55">
        <f>Parâmetros!D428*0.04*47.9982</f>
        <v>29.04851064</v>
      </c>
      <c r="C439" s="56">
        <f t="shared" si="75"/>
        <v>48.301931409644993</v>
      </c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</row>
    <row r="440" spans="1:40">
      <c r="A440" s="64"/>
      <c r="B440" s="55">
        <f>Parâmetros!D429*0.04*47.9982</f>
        <v>31.851605519999996</v>
      </c>
      <c r="C440" s="56">
        <f t="shared" si="75"/>
        <v>47.070131043890996</v>
      </c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</row>
    <row r="441" spans="1:40">
      <c r="A441" s="64"/>
      <c r="B441" s="55">
        <f>Parâmetros!D430*0.04*47.9982</f>
        <v>33.637138559999997</v>
      </c>
      <c r="C441" s="56">
        <f t="shared" si="75"/>
        <v>47.224117909166999</v>
      </c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</row>
    <row r="442" spans="1:40">
      <c r="A442" s="64"/>
      <c r="B442" s="55">
        <f>Parâmetros!D431*0.04*47.9982</f>
        <v>36.517030560000002</v>
      </c>
      <c r="C442" s="56">
        <f t="shared" si="75"/>
        <v>47.348103979514995</v>
      </c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</row>
    <row r="443" spans="1:40">
      <c r="A443" s="64"/>
      <c r="B443" s="55">
        <f>Parâmetros!D432*0.04*47.9982</f>
        <v>35.365073760000001</v>
      </c>
      <c r="C443" s="56">
        <f t="shared" si="75"/>
        <v>47.342029567313993</v>
      </c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</row>
    <row r="444" spans="1:40">
      <c r="A444" s="64"/>
      <c r="B444" s="55">
        <f>Parâmetros!D433*0.04*47.9982</f>
        <v>35.480269440000001</v>
      </c>
      <c r="C444" s="56">
        <f t="shared" si="75"/>
        <v>47.754584655917995</v>
      </c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</row>
    <row r="445" spans="1:40">
      <c r="A445" s="64"/>
      <c r="B445" s="55">
        <f>Parâmetros!D434*0.04*47.9982</f>
        <v>34.846693199999997</v>
      </c>
      <c r="C445" s="56">
        <f t="shared" si="75"/>
        <v>48.070142102069994</v>
      </c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</row>
    <row r="446" spans="1:40">
      <c r="A446" s="64"/>
      <c r="B446" s="55">
        <f>Parâmetros!D435*0.04*47.9982</f>
        <v>35.672262239999995</v>
      </c>
      <c r="C446" s="56">
        <f t="shared" si="75"/>
        <v>50.285948286221995</v>
      </c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</row>
    <row r="447" spans="1:40">
      <c r="A447" s="64"/>
      <c r="B447" s="55">
        <f>Parâmetros!D436*0.04*47.9982</f>
        <v>36.593827679999997</v>
      </c>
      <c r="C447" s="56">
        <f t="shared" si="75"/>
        <v>51.852311945381992</v>
      </c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</row>
    <row r="448" spans="1:40">
      <c r="A448" s="64"/>
      <c r="B448" s="55">
        <f>Parâmetros!D437*0.04*47.9982</f>
        <v>37.611389519999996</v>
      </c>
      <c r="C448" s="56">
        <f t="shared" si="75"/>
        <v>52.434674345972994</v>
      </c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</row>
    <row r="449" spans="1:40">
      <c r="A449" s="64"/>
      <c r="B449" s="55">
        <f>Parâmetros!D438*0.04*47.9982</f>
        <v>41.278451999999994</v>
      </c>
      <c r="C449" s="56">
        <f t="shared" si="75"/>
        <v>50.629904347385995</v>
      </c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</row>
    <row r="450" spans="1:40">
      <c r="A450" s="64"/>
      <c r="B450" s="55">
        <f>Parâmetros!D439*0.04*47.9982</f>
        <v>39.070534799999997</v>
      </c>
      <c r="C450" s="56">
        <f t="shared" si="75"/>
        <v>49.456938255263999</v>
      </c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</row>
    <row r="451" spans="1:40">
      <c r="A451" s="64"/>
      <c r="B451" s="55">
        <f>Parâmetros!D440*0.04*47.9982</f>
        <v>37.073809679999997</v>
      </c>
      <c r="C451" s="56">
        <f t="shared" si="75"/>
        <v>48.559646224977001</v>
      </c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</row>
    <row r="452" spans="1:40">
      <c r="A452" s="64"/>
      <c r="B452" s="55">
        <f>Parâmetros!D441*0.04*47.9982</f>
        <v>38.648150639999997</v>
      </c>
      <c r="C452" s="56">
        <f t="shared" si="75"/>
        <v>47.656681767414</v>
      </c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</row>
    <row r="453" spans="1:40">
      <c r="A453" s="64"/>
      <c r="B453" s="55">
        <f>Parâmetros!D442*0.04*47.9982</f>
        <v>39.81930672</v>
      </c>
      <c r="C453" s="56">
        <f t="shared" si="75"/>
        <v>46.846937493962997</v>
      </c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</row>
    <row r="454" spans="1:40">
      <c r="A454" s="64"/>
      <c r="B454" s="55">
        <f>Parâmetros!D443*0.04*47.9982</f>
        <v>44.94551448</v>
      </c>
      <c r="C454" s="56">
        <f t="shared" si="75"/>
        <v>46.301591065221004</v>
      </c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</row>
    <row r="455" spans="1:40">
      <c r="A455" s="64"/>
      <c r="B455" s="55">
        <f>Parâmetros!D444*0.04*47.9982</f>
        <v>46.63505112</v>
      </c>
      <c r="C455" s="56">
        <f t="shared" ref="C455:C471" si="76">AVERAGE(B637:B644)</f>
        <v>40.741310623557005</v>
      </c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</row>
    <row r="456" spans="1:40">
      <c r="A456" s="64"/>
      <c r="B456" s="55">
        <f>Parâmetros!D445*0.04*47.9982</f>
        <v>47.863805039999995</v>
      </c>
      <c r="C456" s="56">
        <f t="shared" si="76"/>
        <v>39.037774348562998</v>
      </c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</row>
    <row r="457" spans="1:40">
      <c r="A457" s="64"/>
      <c r="B457" s="55">
        <f>Parâmetros!D446*0.04*47.9982</f>
        <v>49.956526559999993</v>
      </c>
      <c r="C457" s="56">
        <f t="shared" si="76"/>
        <v>38.091218165750995</v>
      </c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</row>
    <row r="458" spans="1:40">
      <c r="A458" s="64"/>
      <c r="B458" s="55">
        <f>Parâmetros!D447*0.04*47.9982</f>
        <v>45.905478479999999</v>
      </c>
      <c r="C458" s="56">
        <f t="shared" si="76"/>
        <v>38.233487710443001</v>
      </c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</row>
    <row r="459" spans="1:40">
      <c r="A459" s="64"/>
      <c r="B459" s="55">
        <f>Parâmetros!D448*0.04*47.9982</f>
        <v>41.50884336</v>
      </c>
      <c r="C459" s="56">
        <f t="shared" si="76"/>
        <v>38.30235480783</v>
      </c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</row>
    <row r="460" spans="1:40">
      <c r="A460" s="64"/>
      <c r="B460" s="55">
        <f>Parâmetros!D449*0.04*47.9982</f>
        <v>39.87690456</v>
      </c>
      <c r="C460" s="56">
        <f t="shared" si="76"/>
        <v>38.374242911925002</v>
      </c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</row>
    <row r="461" spans="1:40">
      <c r="A461" s="64"/>
      <c r="B461" s="55">
        <f>Parâmetros!D450*0.04*47.9982</f>
        <v>40.203292320000003</v>
      </c>
      <c r="C461" s="56">
        <f t="shared" si="76"/>
        <v>38.337097824917997</v>
      </c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</row>
    <row r="462" spans="1:40">
      <c r="A462" s="64"/>
      <c r="B462" s="55">
        <f>Parâmetros!D451*0.04*47.9982</f>
        <v>44.52313032</v>
      </c>
      <c r="C462" s="56">
        <f t="shared" si="76"/>
        <v>39.389653952583004</v>
      </c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</row>
    <row r="463" spans="1:40">
      <c r="A463" s="64"/>
      <c r="B463" s="55">
        <f>Parâmetros!D452*0.04*47.9982</f>
        <v>36.785820479999998</v>
      </c>
      <c r="C463" s="56">
        <f t="shared" si="76"/>
        <v>41.640452504472002</v>
      </c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</row>
    <row r="464" spans="1:40">
      <c r="A464" s="64"/>
      <c r="B464" s="55">
        <f>Parâmetros!D453*0.04*47.9982</f>
        <v>36.766621199999996</v>
      </c>
      <c r="C464" s="56">
        <f t="shared" si="76"/>
        <v>43.469662226534993</v>
      </c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</row>
    <row r="465" spans="1:40">
      <c r="A465" s="64"/>
      <c r="B465" s="55">
        <f>Parâmetros!D454*0.04*47.9982</f>
        <v>36.056247840000005</v>
      </c>
      <c r="C465" s="56">
        <f t="shared" si="76"/>
        <v>44.343143789748005</v>
      </c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</row>
    <row r="466" spans="1:40">
      <c r="A466" s="64"/>
      <c r="B466" s="55">
        <f>Parâmetros!D455*0.04*47.9982</f>
        <v>36.651425520000004</v>
      </c>
      <c r="C466" s="56">
        <f t="shared" si="76"/>
        <v>44.227744117398004</v>
      </c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</row>
    <row r="467" spans="1:40">
      <c r="A467" s="64"/>
      <c r="B467" s="55">
        <f>Parâmetros!D456*0.04*47.9982</f>
        <v>37.803382320000004</v>
      </c>
      <c r="C467" s="56">
        <f t="shared" si="76"/>
        <v>44.101414294944007</v>
      </c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</row>
    <row r="468" spans="1:40">
      <c r="A468" s="64"/>
      <c r="B468" s="55">
        <f>Parâmetros!D457*0.04*47.9982</f>
        <v>41.028861360000001</v>
      </c>
      <c r="C468" s="56">
        <f t="shared" si="76"/>
        <v>44.486392017737998</v>
      </c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</row>
    <row r="469" spans="1:40">
      <c r="A469" s="64"/>
      <c r="B469" s="55">
        <f>Parâmetros!D458*0.04*47.9982</f>
        <v>40.644875760000005</v>
      </c>
      <c r="C469" s="56">
        <f t="shared" si="76"/>
        <v>44.49582294406499</v>
      </c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</row>
    <row r="470" spans="1:40">
      <c r="A470" s="64"/>
      <c r="B470" s="55">
        <f>Parâmetros!D459*0.04*47.9982</f>
        <v>41.432046239999998</v>
      </c>
      <c r="C470" s="56">
        <f t="shared" si="76"/>
        <v>44.368463560221002</v>
      </c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</row>
    <row r="471" spans="1:40">
      <c r="A471" s="64"/>
      <c r="B471" s="55">
        <f>Parâmetros!D460*0.04*47.9982</f>
        <v>42.526405199999999</v>
      </c>
      <c r="C471" s="56">
        <f t="shared" si="76"/>
        <v>44.097529800617998</v>
      </c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</row>
    <row r="472" spans="1:40">
      <c r="A472" s="64"/>
      <c r="B472" s="55">
        <f>Parâmetros!D461*0.04*47.9982</f>
        <v>43.428771359999999</v>
      </c>
      <c r="C472" s="56">
        <f t="shared" ref="C472:C488" si="77">AVERAGE(B661:B668)</f>
        <v>44.602101278477996</v>
      </c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</row>
    <row r="473" spans="1:40">
      <c r="A473" s="64"/>
      <c r="B473" s="55">
        <f>Parâmetros!D462*0.04*47.9982</f>
        <v>42.852792960000002</v>
      </c>
      <c r="C473" s="56">
        <f t="shared" si="77"/>
        <v>44.406030071423999</v>
      </c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</row>
    <row r="474" spans="1:40">
      <c r="A474" s="64"/>
      <c r="B474" s="55">
        <f>Parâmetros!D463*0.04*47.9982</f>
        <v>44.734322399999996</v>
      </c>
      <c r="C474" s="56">
        <f t="shared" si="77"/>
        <v>44.760096233444997</v>
      </c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</row>
    <row r="475" spans="1:40">
      <c r="A475" s="64"/>
      <c r="B475" s="55">
        <f>Parâmetros!D464*0.04*47.9982</f>
        <v>44.619126719999997</v>
      </c>
      <c r="C475" s="56">
        <f t="shared" si="77"/>
        <v>45.120325604336998</v>
      </c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</row>
    <row r="476" spans="1:40">
      <c r="A476" s="64"/>
      <c r="B476" s="55">
        <f>Parâmetros!D465*0.04*47.9982</f>
        <v>44.619126719999997</v>
      </c>
      <c r="C476" s="56">
        <f t="shared" si="77"/>
        <v>45.655604650620006</v>
      </c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</row>
    <row r="477" spans="1:40">
      <c r="A477" s="64"/>
      <c r="B477" s="55">
        <f>Parâmetros!D466*0.04*47.9982</f>
        <v>45.233503679999998</v>
      </c>
      <c r="C477" s="56">
        <f t="shared" si="77"/>
        <v>46.816222725809993</v>
      </c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</row>
    <row r="478" spans="1:40">
      <c r="A478" s="64"/>
      <c r="B478" s="55">
        <f>Parâmetros!D467*0.04*47.9982</f>
        <v>47.134232400000002</v>
      </c>
      <c r="C478" s="56">
        <f t="shared" si="77"/>
        <v>48.760920196919997</v>
      </c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</row>
    <row r="479" spans="1:40">
      <c r="A479" s="64"/>
      <c r="B479" s="55">
        <f>Parâmetros!D468*0.04*47.9982</f>
        <v>48.977363279999999</v>
      </c>
      <c r="C479" s="56">
        <f t="shared" si="77"/>
        <v>50.711482808079005</v>
      </c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</row>
    <row r="480" spans="1:40">
      <c r="A480" s="64"/>
      <c r="B480" s="55">
        <f>Parâmetros!D469*0.04*47.9982</f>
        <v>51.415671840000002</v>
      </c>
      <c r="C480" s="56">
        <f t="shared" si="77"/>
        <v>53.979168825258007</v>
      </c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</row>
    <row r="481" spans="1:40">
      <c r="A481" s="64"/>
      <c r="B481" s="55">
        <f>Parâmetros!D470*0.04*47.9982</f>
        <v>46.923040319999998</v>
      </c>
      <c r="C481" s="56">
        <f t="shared" si="77"/>
        <v>55.34070088589101</v>
      </c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</row>
    <row r="482" spans="1:40">
      <c r="A482" s="64"/>
      <c r="B482" s="55">
        <f>Parâmetros!D471*0.04*47.9982</f>
        <v>46.884641760000001</v>
      </c>
      <c r="C482" s="56">
        <f t="shared" si="77"/>
        <v>55.293926399999997</v>
      </c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</row>
    <row r="483" spans="1:40">
      <c r="A483" s="64"/>
      <c r="B483" s="55">
        <f>Parâmetros!D472*0.04*47.9982</f>
        <v>49.054160400000001</v>
      </c>
      <c r="C483" s="56">
        <f t="shared" si="77"/>
        <v>54.33396239999999</v>
      </c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</row>
    <row r="484" spans="1:40">
      <c r="A484" s="64"/>
      <c r="B484" s="55">
        <f>Parâmetros!D473*0.04*47.9982</f>
        <v>48.26698992</v>
      </c>
      <c r="C484" s="56">
        <f t="shared" si="77"/>
        <v>52.529230079999991</v>
      </c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</row>
    <row r="485" spans="1:40">
      <c r="A485" s="64"/>
      <c r="B485" s="55">
        <f>Parâmetros!D474*0.04*47.9982</f>
        <v>40.856067840000001</v>
      </c>
      <c r="C485" s="56">
        <f t="shared" si="77"/>
        <v>50.155719090000005</v>
      </c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</row>
    <row r="486" spans="1:40">
      <c r="A486" s="64"/>
      <c r="B486" s="55">
        <f>Parâmetros!D475*0.04*47.9982</f>
        <v>39.780908159999996</v>
      </c>
      <c r="C486" s="56">
        <f t="shared" si="77"/>
        <v>48.166193700000001</v>
      </c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</row>
    <row r="487" spans="1:40">
      <c r="A487" s="64"/>
      <c r="B487" s="55">
        <f>Parâmetros!D476*0.04*47.9982</f>
        <v>37.918577999999997</v>
      </c>
      <c r="C487" s="56">
        <f t="shared" si="77"/>
        <v>46.45985769</v>
      </c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</row>
    <row r="488" spans="1:40">
      <c r="A488" s="64"/>
      <c r="B488" s="55">
        <f>Parâmetros!D477*0.04*47.9982</f>
        <v>36.997012560000002</v>
      </c>
      <c r="C488" s="56">
        <f t="shared" si="77"/>
        <v>45.420696660000004</v>
      </c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</row>
    <row r="489" spans="1:40">
      <c r="A489" s="64"/>
      <c r="B489" s="55">
        <f>Parâmetros!D478*0.04*47.9982</f>
        <v>37.803382320000004</v>
      </c>
      <c r="C489" s="56">
        <f t="shared" ref="C489:C505" si="78">AVERAGE(B685:B692)</f>
        <v>46.891841489999997</v>
      </c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</row>
    <row r="490" spans="1:40">
      <c r="A490" s="64"/>
      <c r="B490" s="55">
        <f>Parâmetros!D479*0.04*47.9982</f>
        <v>39.051335519999995</v>
      </c>
      <c r="C490" s="56">
        <f t="shared" si="78"/>
        <v>46.481456880000003</v>
      </c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</row>
    <row r="491" spans="1:40">
      <c r="A491" s="64"/>
      <c r="B491" s="55">
        <f>Parâmetros!D480*0.04*47.9982</f>
        <v>41.220854159999995</v>
      </c>
      <c r="C491" s="56">
        <f t="shared" si="78"/>
        <v>47.352624210000002</v>
      </c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</row>
    <row r="492" spans="1:40">
      <c r="A492" s="64"/>
      <c r="B492" s="55">
        <f>Parâmetros!D481*0.04*47.9982</f>
        <v>41.105658480000002</v>
      </c>
      <c r="C492" s="56">
        <f t="shared" si="78"/>
        <v>48.206992169999999</v>
      </c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</row>
    <row r="493" spans="1:40">
      <c r="A493" s="64"/>
      <c r="B493" s="55">
        <f>Parâmetros!D482*0.04*47.9982</f>
        <v>39.531317519999995</v>
      </c>
      <c r="C493" s="56">
        <f t="shared" si="78"/>
        <v>48.766171200000002</v>
      </c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</row>
    <row r="494" spans="1:40">
      <c r="A494" s="64"/>
      <c r="B494" s="55">
        <f>Parâmetros!D483*0.04*47.9982</f>
        <v>38.782545599999992</v>
      </c>
      <c r="C494" s="56">
        <f t="shared" si="78"/>
        <v>49.174155900000002</v>
      </c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</row>
    <row r="495" spans="1:40">
      <c r="A495" s="64"/>
      <c r="B495" s="55">
        <f>Parâmetros!D484*0.04*47.9982</f>
        <v>40.145694479999996</v>
      </c>
      <c r="C495" s="56">
        <f t="shared" si="78"/>
        <v>49.55334168000001</v>
      </c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</row>
    <row r="496" spans="1:40">
      <c r="A496" s="64"/>
      <c r="B496" s="55">
        <f>Parâmetros!D485*0.04*47.9982</f>
        <v>41.336049840000001</v>
      </c>
      <c r="C496" s="56">
        <f t="shared" si="78"/>
        <v>50.107720889999996</v>
      </c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</row>
    <row r="497" spans="1:40">
      <c r="A497" s="64"/>
      <c r="B497" s="55">
        <f>Parâmetros!D486*0.04*47.9982</f>
        <v>41.451245520000001</v>
      </c>
      <c r="C497" s="56">
        <f t="shared" si="78"/>
        <v>53.172405959999999</v>
      </c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</row>
    <row r="498" spans="1:40">
      <c r="A498" s="64"/>
      <c r="B498" s="55">
        <f>Parâmetros!D487*0.04*47.9982</f>
        <v>38.417759280000006</v>
      </c>
      <c r="C498" s="56">
        <f t="shared" si="78"/>
        <v>54.405959699999997</v>
      </c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</row>
    <row r="499" spans="1:40">
      <c r="A499" s="64"/>
      <c r="B499" s="55">
        <f>Parâmetros!D488*0.04*47.9982</f>
        <v>26.130220079999997</v>
      </c>
      <c r="C499" s="56">
        <f t="shared" si="78"/>
        <v>54.929140079999996</v>
      </c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</row>
    <row r="500" spans="1:40">
      <c r="A500" s="64"/>
      <c r="B500" s="55">
        <f>Parâmetros!D489*0.04*47.9982</f>
        <v>16.280989439999999</v>
      </c>
      <c r="C500" s="56">
        <f t="shared" si="78"/>
        <v>54.717948000000007</v>
      </c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</row>
    <row r="501" spans="1:40">
      <c r="A501" s="64"/>
      <c r="B501" s="55">
        <f>Parâmetros!D490*0.04*47.9982</f>
        <v>23.730310079999999</v>
      </c>
      <c r="C501" s="56">
        <f t="shared" si="78"/>
        <v>54.026773920000004</v>
      </c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</row>
    <row r="502" spans="1:40">
      <c r="A502" s="64"/>
      <c r="B502" s="55">
        <f>Parâmetros!D491*0.04*47.9982</f>
        <v>29.586090479999999</v>
      </c>
      <c r="C502" s="56">
        <f t="shared" si="78"/>
        <v>52.915615590000002</v>
      </c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</row>
    <row r="503" spans="1:40">
      <c r="A503" s="64"/>
      <c r="B503" s="55">
        <f>Parâmetros!D492*0.04*47.9982</f>
        <v>40.817669279999997</v>
      </c>
      <c r="C503" s="56">
        <f t="shared" si="78"/>
        <v>51.576465810000002</v>
      </c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</row>
    <row r="504" spans="1:40">
      <c r="A504" s="64"/>
      <c r="B504" s="55">
        <f>Parâmetros!D493*0.04*47.9982</f>
        <v>42.084821760000004</v>
      </c>
      <c r="C504" s="56">
        <f t="shared" si="78"/>
        <v>50.390910269999999</v>
      </c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</row>
    <row r="505" spans="1:40">
      <c r="A505" s="64"/>
      <c r="B505" s="55">
        <f>Parâmetros!D494*0.04*47.9982</f>
        <v>42.929590079999997</v>
      </c>
      <c r="C505" s="56">
        <f t="shared" si="78"/>
        <v>49.006162199999991</v>
      </c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</row>
    <row r="506" spans="1:40">
      <c r="A506" s="64"/>
      <c r="B506" s="55">
        <f>Parâmetros!D495*0.04*47.9982</f>
        <v>42.814394399999998</v>
      </c>
      <c r="C506" s="56">
        <f t="shared" ref="C506:C522" si="79">AVERAGE(B709:B716)</f>
        <v>41.535242369999999</v>
      </c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</row>
    <row r="507" spans="1:40">
      <c r="A507" s="64"/>
      <c r="B507" s="55">
        <f>Parâmetros!D496*0.04*47.9982</f>
        <v>41.950426800000002</v>
      </c>
      <c r="C507" s="56">
        <f t="shared" si="79"/>
        <v>40.013699430000003</v>
      </c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</row>
    <row r="508" spans="1:40">
      <c r="A508" s="64"/>
      <c r="B508" s="55">
        <f>Parâmetros!D497*0.04*47.9982</f>
        <v>40.548879360000001</v>
      </c>
      <c r="C508" s="56">
        <f t="shared" si="79"/>
        <v>39.676683497142854</v>
      </c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</row>
    <row r="509" spans="1:40">
      <c r="A509" s="64"/>
      <c r="B509" s="55">
        <f>Parâmetros!D498*0.04*47.9982</f>
        <v>38.590552799999998</v>
      </c>
      <c r="C509" s="56">
        <f t="shared" si="79"/>
        <v>39.580687097142857</v>
      </c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</row>
    <row r="510" spans="1:40">
      <c r="A510" s="64"/>
      <c r="B510" s="55">
        <f>Parâmetros!D499*0.04*47.9982</f>
        <v>39.051335519999995</v>
      </c>
      <c r="C510" s="56">
        <f t="shared" si="79"/>
        <v>39.479205188571427</v>
      </c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</row>
    <row r="511" spans="1:40">
      <c r="A511" s="64"/>
      <c r="B511" s="55">
        <f>Parâmetros!D500*0.04*47.9982</f>
        <v>38.379360719999994</v>
      </c>
      <c r="C511" s="56">
        <f t="shared" si="79"/>
        <v>39.503889977142855</v>
      </c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</row>
    <row r="512" spans="1:40">
      <c r="A512" s="64"/>
      <c r="B512" s="55">
        <f>Parâmetros!D501*0.04*47.9982</f>
        <v>35.000287440000001</v>
      </c>
      <c r="C512" s="56">
        <f t="shared" si="79"/>
        <v>39.649255954285714</v>
      </c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</row>
    <row r="513" spans="1:40">
      <c r="A513" s="64"/>
      <c r="B513" s="55">
        <f>Parâmetros!D502*0.04*47.9982</f>
        <v>36.613026959999999</v>
      </c>
      <c r="C513" s="56">
        <f t="shared" si="79"/>
        <v>40.477567748571424</v>
      </c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</row>
    <row r="514" spans="1:40">
      <c r="A514" s="64"/>
      <c r="B514" s="55">
        <f>Parâmetros!D503*0.04*47.9982</f>
        <v>41.182455599999997</v>
      </c>
      <c r="C514" s="56">
        <f t="shared" si="79"/>
        <v>41.437531748571423</v>
      </c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</row>
    <row r="515" spans="1:40">
      <c r="A515" s="64"/>
      <c r="B515" s="55">
        <f>Parâmetros!D504*0.04*47.9982</f>
        <v>41.451245520000001</v>
      </c>
      <c r="C515" s="56">
        <f t="shared" si="79"/>
        <v>42.962503131428562</v>
      </c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</row>
    <row r="516" spans="1:40">
      <c r="A516" s="64"/>
      <c r="B516" s="55">
        <f>Parâmetros!D505*0.04*47.9982</f>
        <v>42.161618879999999</v>
      </c>
      <c r="C516" s="56">
        <f t="shared" si="79"/>
        <v>42.627201419999992</v>
      </c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</row>
    <row r="517" spans="1:40">
      <c r="A517" s="64"/>
      <c r="B517" s="55">
        <f>Parâmetros!D506*0.04*47.9982</f>
        <v>47.556616559999995</v>
      </c>
      <c r="C517" s="56">
        <f t="shared" si="79"/>
        <v>41.924027789999997</v>
      </c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</row>
    <row r="518" spans="1:40">
      <c r="A518" s="64"/>
      <c r="B518" s="55">
        <f>Parâmetros!D507*0.04*47.9982</f>
        <v>43.275177119999995</v>
      </c>
      <c r="C518" s="56">
        <f t="shared" si="79"/>
        <v>40.680874409999994</v>
      </c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</row>
    <row r="519" spans="1:40">
      <c r="A519" s="64"/>
      <c r="B519" s="55">
        <f>Parâmetros!D508*0.04*47.9982</f>
        <v>43.985550479999993</v>
      </c>
      <c r="C519" s="56">
        <f t="shared" si="79"/>
        <v>39.365723729999992</v>
      </c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</row>
    <row r="520" spans="1:40">
      <c r="A520" s="64"/>
      <c r="B520" s="55">
        <f>Parâmetros!D509*0.04*47.9982</f>
        <v>45.348699360000005</v>
      </c>
      <c r="C520" s="56">
        <f t="shared" si="79"/>
        <v>38.34816189</v>
      </c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</row>
    <row r="521" spans="1:40">
      <c r="A521" s="64"/>
      <c r="B521" s="55">
        <f>Parâmetros!D510*0.04*47.9982</f>
        <v>45.559891440000001</v>
      </c>
      <c r="C521" s="56">
        <f t="shared" si="79"/>
        <v>36.913015709999996</v>
      </c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</row>
    <row r="522" spans="1:40">
      <c r="A522" s="64"/>
      <c r="B522" s="55">
        <f>Parâmetros!D511*0.04*47.9982</f>
        <v>45.847880639999993</v>
      </c>
      <c r="C522" s="56">
        <f t="shared" si="79"/>
        <v>35.823456570000005</v>
      </c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</row>
    <row r="523" spans="1:40">
      <c r="A523" s="64"/>
      <c r="B523" s="55">
        <f>Parâmetros!D512*0.04*47.9982</f>
        <v>42.180818160000001</v>
      </c>
      <c r="C523" s="56">
        <f t="shared" ref="C523:C539" si="80">AVERAGE(B733:B740)</f>
        <v>34.412309489999998</v>
      </c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</row>
    <row r="524" spans="1:40">
      <c r="A524" s="64"/>
      <c r="B524" s="55">
        <f>Parâmetros!D513*0.04*47.9982</f>
        <v>40.856067840000001</v>
      </c>
      <c r="C524" s="56">
        <f t="shared" si="80"/>
        <v>33.001162409999999</v>
      </c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</row>
    <row r="525" spans="1:40">
      <c r="A525" s="64"/>
      <c r="B525" s="55">
        <f>Parâmetros!D514*0.04*47.9982</f>
        <v>42.430408800000002</v>
      </c>
      <c r="C525" s="56">
        <f t="shared" si="80"/>
        <v>33.226753950000003</v>
      </c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</row>
    <row r="526" spans="1:40">
      <c r="A526" s="64"/>
      <c r="B526" s="55">
        <f>Parâmetros!D515*0.04*47.9982</f>
        <v>46.462257599999994</v>
      </c>
      <c r="C526" s="56">
        <f t="shared" si="80"/>
        <v>34.657100309999997</v>
      </c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</row>
    <row r="527" spans="1:40">
      <c r="A527" s="64"/>
      <c r="B527" s="55">
        <f>Parâmetros!D516*0.04*47.9982</f>
        <v>47.863805039999995</v>
      </c>
      <c r="C527" s="56">
        <f t="shared" si="80"/>
        <v>35.852255489999997</v>
      </c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</row>
    <row r="528" spans="1:40">
      <c r="A528" s="64"/>
      <c r="B528" s="55">
        <f>Parâmetros!D517*0.04*47.9982</f>
        <v>48.170993519999996</v>
      </c>
      <c r="C528" s="56">
        <f t="shared" si="80"/>
        <v>36.970613549999996</v>
      </c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</row>
    <row r="529" spans="1:40">
      <c r="A529" s="64"/>
      <c r="B529" s="55">
        <f>Parâmetros!D518*0.04*47.9982</f>
        <v>49.361348879999994</v>
      </c>
      <c r="C529" s="56">
        <f t="shared" si="80"/>
        <v>37.887379170000003</v>
      </c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</row>
    <row r="530" spans="1:40">
      <c r="A530" s="64"/>
      <c r="B530" s="55">
        <f>Parâmetros!D519*0.04*47.9982</f>
        <v>46.673449679999997</v>
      </c>
      <c r="C530" s="56">
        <f t="shared" si="80"/>
        <v>39.176130839999999</v>
      </c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</row>
    <row r="531" spans="1:40">
      <c r="A531" s="64"/>
      <c r="B531" s="55">
        <f>Parâmetros!D520*0.04*47.9982</f>
        <v>45.943877039999997</v>
      </c>
      <c r="C531" s="56">
        <f t="shared" si="80"/>
        <v>41.484844259999996</v>
      </c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</row>
    <row r="532" spans="1:40">
      <c r="A532" s="64"/>
      <c r="B532" s="55">
        <f>Parâmetros!D521*0.04*47.9982</f>
        <v>45.041510879999997</v>
      </c>
      <c r="C532" s="56">
        <f t="shared" si="80"/>
        <v>43.836756059999999</v>
      </c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</row>
    <row r="533" spans="1:40">
      <c r="A533" s="64"/>
      <c r="B533" s="55">
        <f>Parâmetros!D522*0.04*47.9982</f>
        <v>42.372810959999995</v>
      </c>
      <c r="C533" s="56">
        <f t="shared" si="80"/>
        <v>44.26154013</v>
      </c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</row>
    <row r="534" spans="1:40">
      <c r="A534" s="64"/>
      <c r="B534" s="55">
        <f>Parâmetros!D523*0.04*47.9982</f>
        <v>41.028861360000001</v>
      </c>
      <c r="C534" s="56">
        <f t="shared" si="80"/>
        <v>43.407172169999996</v>
      </c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</row>
    <row r="535" spans="1:40">
      <c r="A535" s="64"/>
      <c r="B535" s="55">
        <f>Parâmetros!D524*0.04*47.9982</f>
        <v>38.60975208</v>
      </c>
      <c r="C535" s="56">
        <f t="shared" si="80"/>
        <v>41.979225719999995</v>
      </c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</row>
    <row r="536" spans="1:40">
      <c r="A536" s="64"/>
      <c r="B536" s="55">
        <f>Parâmetros!D525*0.04*47.9982</f>
        <v>32.139594719999998</v>
      </c>
      <c r="C536" s="56">
        <f t="shared" si="80"/>
        <v>40.77927072</v>
      </c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</row>
    <row r="537" spans="1:40">
      <c r="A537" s="64"/>
      <c r="B537" s="55">
        <f>Parâmetros!D526*0.04*47.9982</f>
        <v>31.678812000000001</v>
      </c>
      <c r="C537" s="56">
        <f t="shared" si="80"/>
        <v>40.018499249999998</v>
      </c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</row>
    <row r="538" spans="1:40">
      <c r="A538" s="64"/>
      <c r="B538" s="55">
        <f>Parâmetros!D527*0.04*47.9982</f>
        <v>34.942689599999994</v>
      </c>
      <c r="C538" s="56">
        <f t="shared" si="80"/>
        <v>39.339324719999993</v>
      </c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</row>
    <row r="539" spans="1:40" ht="15.75" thickBot="1">
      <c r="A539" s="64"/>
      <c r="B539" s="55">
        <f>Parâmetros!D528*0.04*47.9982</f>
        <v>37.476994560000001</v>
      </c>
      <c r="C539" s="66">
        <f t="shared" si="80"/>
        <v>39.183330570000003</v>
      </c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</row>
    <row r="540" spans="1:40">
      <c r="A540" s="64"/>
      <c r="B540" s="55">
        <f>Parâmetros!D529*0.04*47.9982</f>
        <v>37.611389519999996</v>
      </c>
      <c r="C540" s="42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</row>
    <row r="541" spans="1:40">
      <c r="A541" s="64"/>
      <c r="B541" s="55">
        <f>Parâmetros!D530*0.04*47.9982</f>
        <v>38.417759280000006</v>
      </c>
      <c r="C541" s="42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</row>
    <row r="542" spans="1:40">
      <c r="A542" s="64"/>
      <c r="B542" s="55">
        <f>Parâmetros!D531*0.04*47.9982</f>
        <v>40.280089439999998</v>
      </c>
      <c r="C542" s="42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</row>
    <row r="543" spans="1:40">
      <c r="A543" s="64"/>
      <c r="B543" s="55">
        <f>Parâmetros!D532*0.04*47.9982</f>
        <v>42.008024639999995</v>
      </c>
      <c r="C543" s="42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</row>
    <row r="544" spans="1:40">
      <c r="A544" s="64"/>
      <c r="B544" s="55">
        <f>Parâmetros!D533*0.04*47.9982</f>
        <v>42.737597280000003</v>
      </c>
      <c r="C544" s="42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</row>
    <row r="545" spans="1:40">
      <c r="A545" s="64"/>
      <c r="B545" s="55">
        <f>Parâmetros!D534*0.04*47.9982</f>
        <v>42.756796559999998</v>
      </c>
      <c r="C545" s="42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</row>
    <row r="546" spans="1:40">
      <c r="A546" s="64"/>
      <c r="B546" s="55">
        <f>Parâmetros!D535*0.04*47.9982</f>
        <v>40.529680079999999</v>
      </c>
      <c r="C546" s="42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</row>
    <row r="547" spans="1:40">
      <c r="A547" s="64"/>
      <c r="B547" s="55">
        <f>Parâmetros!D536*0.04*47.9982</f>
        <v>36.689824079999994</v>
      </c>
      <c r="C547" s="42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</row>
    <row r="548" spans="1:40">
      <c r="A548" s="64"/>
      <c r="B548" s="55">
        <f>Parâmetros!D537*0.04*47.9982</f>
        <v>31.026036479999998</v>
      </c>
      <c r="C548" s="42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</row>
    <row r="549" spans="1:40">
      <c r="A549" s="64"/>
      <c r="B549" s="55">
        <f>Parâmetros!D538*0.04*47.9982</f>
        <v>40.913665679999994</v>
      </c>
      <c r="C549" s="42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</row>
    <row r="550" spans="1:40">
      <c r="A550" s="64"/>
      <c r="B550" s="55">
        <f>Parâmetros!D539*0.04*47.9982</f>
        <v>44.772720960000001</v>
      </c>
      <c r="C550" s="42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</row>
    <row r="551" spans="1:40">
      <c r="A551" s="64"/>
      <c r="B551" s="55">
        <f>Parâmetros!D540*0.04*47.9982</f>
        <v>47.345424479999998</v>
      </c>
      <c r="C551" s="42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</row>
    <row r="552" spans="1:40">
      <c r="A552" s="64"/>
      <c r="B552" s="55">
        <f>Parâmetros!D541*0.04*47.9982</f>
        <v>49.130957520000003</v>
      </c>
      <c r="C552" s="42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</row>
    <row r="553" spans="1:40">
      <c r="A553" s="64"/>
      <c r="B553" s="55">
        <f>Parâmetros!D542*0.04*47.9982</f>
        <v>45.943877039999997</v>
      </c>
      <c r="C553" s="42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</row>
    <row r="554" spans="1:40">
      <c r="A554" s="64"/>
      <c r="B554" s="55">
        <f>Parâmetros!D543*0.04*47.9982</f>
        <v>44.580728159999992</v>
      </c>
      <c r="C554" s="42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</row>
    <row r="555" spans="1:40">
      <c r="A555" s="64"/>
      <c r="B555" s="55">
        <f>Parâmetros!D544*0.04*47.9982</f>
        <v>43.524767760000003</v>
      </c>
      <c r="C555" s="42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</row>
    <row r="556" spans="1:40">
      <c r="A556" s="64"/>
      <c r="B556" s="55">
        <f>Parâmetros!D545*0.04*47.9982</f>
        <v>45.675087120000001</v>
      </c>
      <c r="C556" s="42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</row>
    <row r="557" spans="1:40">
      <c r="A557" s="64"/>
      <c r="B557" s="55">
        <f>Parâmetros!D546*0.04*47.9982</f>
        <v>42.142419599999997</v>
      </c>
      <c r="C557" s="42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</row>
    <row r="558" spans="1:40">
      <c r="A558" s="64"/>
      <c r="B558" s="55">
        <f>Parâmetros!D547*0.04*47.9982</f>
        <v>38.091371519999996</v>
      </c>
      <c r="C558" s="42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</row>
    <row r="559" spans="1:40">
      <c r="A559" s="64"/>
      <c r="B559" s="55">
        <f>Parâmetros!D548*0.04*47.9982</f>
        <v>36.593827679999997</v>
      </c>
      <c r="C559" s="42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</row>
    <row r="560" spans="1:40">
      <c r="A560" s="64"/>
      <c r="B560" s="55">
        <f>Parâmetros!D549*0.04*47.9982</f>
        <v>29.20210488</v>
      </c>
      <c r="C560" s="42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</row>
    <row r="561" spans="1:40">
      <c r="A561" s="64"/>
      <c r="B561" s="55">
        <f>Parâmetros!D550*0.04*47.9982</f>
        <v>34.155519120000001</v>
      </c>
      <c r="C561" s="42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</row>
    <row r="562" spans="1:40">
      <c r="A562" s="64"/>
      <c r="B562" s="55">
        <f>Parâmetros!D551*0.04*47.9982</f>
        <v>40.606477199999993</v>
      </c>
      <c r="C562" s="42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</row>
    <row r="563" spans="1:40">
      <c r="A563" s="64"/>
      <c r="B563" s="55">
        <f>Parâmetros!D552*0.04*47.9982</f>
        <v>42.104021039999999</v>
      </c>
      <c r="C563" s="42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</row>
    <row r="564" spans="1:40">
      <c r="A564" s="64"/>
      <c r="B564" s="55">
        <f>Parâmetros!D553*0.04*47.9982</f>
        <v>42.392010239999998</v>
      </c>
      <c r="C564" s="42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</row>
    <row r="565" spans="1:40">
      <c r="A565" s="64"/>
      <c r="B565" s="55">
        <f>Parâmetros!D554*0.04*47.9982</f>
        <v>40.376085840000002</v>
      </c>
      <c r="C565" s="42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</row>
    <row r="566" spans="1:40">
      <c r="A566" s="64"/>
      <c r="B566" s="55">
        <f>Parâmetros!D555*0.04*47.9982</f>
        <v>43.73595984</v>
      </c>
      <c r="C566" s="42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</row>
    <row r="567" spans="1:40">
      <c r="A567" s="64"/>
      <c r="B567" s="55">
        <f>Parâmetros!D556*0.04*47.9982</f>
        <v>45.713485679999991</v>
      </c>
      <c r="C567" s="42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</row>
    <row r="568" spans="1:40">
      <c r="A568" s="64"/>
      <c r="B568" s="55">
        <f>Parâmetros!D557*0.04*47.9982</f>
        <v>45.329500079999995</v>
      </c>
      <c r="C568" s="42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</row>
    <row r="569" spans="1:40">
      <c r="A569" s="64"/>
      <c r="B569" s="55">
        <f>Parâmetros!D558*0.04*47.9982</f>
        <v>46.769446080000002</v>
      </c>
      <c r="C569" s="42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</row>
    <row r="570" spans="1:40">
      <c r="A570" s="64"/>
      <c r="B570" s="55">
        <f>Parâmetros!D559*0.04*47.9982</f>
        <v>47.979000719999995</v>
      </c>
      <c r="C570" s="42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</row>
    <row r="571" spans="1:40">
      <c r="A571" s="64"/>
      <c r="B571" s="55">
        <f>Parâmetros!D560*0.04*47.9982</f>
        <v>43.236778559999998</v>
      </c>
      <c r="C571" s="42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</row>
    <row r="572" spans="1:40">
      <c r="A572" s="64"/>
      <c r="B572" s="55">
        <f>Parâmetros!D561*0.04*47.9982</f>
        <v>39.704111040000001</v>
      </c>
      <c r="C572" s="42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</row>
    <row r="573" spans="1:40">
      <c r="A573" s="64"/>
      <c r="B573" s="55">
        <f>Parâmetros!D562*0.04*47.9982</f>
        <v>41.067259919999998</v>
      </c>
      <c r="C573" s="42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</row>
    <row r="574" spans="1:40">
      <c r="A574" s="64"/>
      <c r="B574" s="55">
        <f>Parâmetros!D563*0.04*47.9982</f>
        <v>43.19838</v>
      </c>
      <c r="C574" s="42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</row>
    <row r="575" spans="1:40">
      <c r="A575" s="64"/>
      <c r="B575" s="55">
        <f>Parâmetros!D564*0.04*47.9982</f>
        <v>42.795195119999995</v>
      </c>
      <c r="C575" s="42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</row>
    <row r="576" spans="1:40">
      <c r="A576" s="64"/>
      <c r="B576" s="55">
        <f>Parâmetros!D565*0.04*47.9982</f>
        <v>42.603202320000001</v>
      </c>
      <c r="C576" s="42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</row>
    <row r="577" spans="1:40">
      <c r="A577" s="64"/>
      <c r="B577" s="55">
        <f>Parâmetros!D566*0.04*47.9982</f>
        <v>43.659162719999998</v>
      </c>
      <c r="C577" s="42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</row>
    <row r="578" spans="1:40">
      <c r="A578" s="64"/>
      <c r="B578" s="55">
        <f>Parâmetros!D567*0.04*47.9982</f>
        <v>42.507205919999997</v>
      </c>
      <c r="C578" s="42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</row>
    <row r="579" spans="1:40">
      <c r="A579" s="64"/>
      <c r="B579" s="55">
        <f>Parâmetros!D568*0.04*47.9982</f>
        <v>42.756796559999998</v>
      </c>
      <c r="C579" s="42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</row>
    <row r="580" spans="1:40">
      <c r="A580" s="64"/>
      <c r="B580" s="55">
        <f>Parâmetros!D569*0.04*47.9982</f>
        <v>43.332774960000002</v>
      </c>
      <c r="C580" s="42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</row>
    <row r="581" spans="1:40">
      <c r="A581" s="64"/>
      <c r="B581" s="55">
        <f>Parâmetros!D570*0.04*47.9982</f>
        <v>40.875267119999997</v>
      </c>
      <c r="C581" s="42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</row>
    <row r="582" spans="1:40">
      <c r="A582" s="64"/>
      <c r="B582" s="55">
        <f>Parâmetros!D571*0.04*47.9982</f>
        <v>40.856067840000001</v>
      </c>
      <c r="C582" s="42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</row>
    <row r="583" spans="1:40">
      <c r="A583" s="64"/>
      <c r="B583" s="55">
        <f>Parâmetros!D572*0.04*47.9982</f>
        <v>43.563166320000001</v>
      </c>
      <c r="C583" s="42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</row>
    <row r="584" spans="1:40">
      <c r="A584" s="64"/>
      <c r="B584" s="55">
        <f>Parâmetros!D573*0.04*47.9982</f>
        <v>34.251515519999998</v>
      </c>
      <c r="C584" s="42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</row>
    <row r="585" spans="1:40">
      <c r="A585" s="64"/>
      <c r="B585" s="55">
        <f>Parâmetros!D574*0.04*47.9982</f>
        <v>34.193917679999991</v>
      </c>
      <c r="C585" s="42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</row>
    <row r="586" spans="1:40">
      <c r="A586" s="64"/>
      <c r="B586" s="55">
        <f>Parâmetros!D575*0.04*47.9982</f>
        <v>35.633863679999997</v>
      </c>
      <c r="C586" s="42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</row>
    <row r="587" spans="1:40">
      <c r="A587" s="64"/>
      <c r="B587" s="55">
        <f>Parâmetros!D576*0.04*47.9982</f>
        <v>37.534592400000001</v>
      </c>
      <c r="C587" s="42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</row>
    <row r="588" spans="1:40">
      <c r="A588" s="64"/>
      <c r="B588" s="55">
        <f>Parâmetros!D577*0.04*47.9982</f>
        <v>37.822581599999999</v>
      </c>
      <c r="C588" s="42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</row>
    <row r="589" spans="1:40">
      <c r="A589" s="64"/>
      <c r="B589" s="55">
        <f>Parâmetros!D578*0.04*47.9982</f>
        <v>37.515393119999999</v>
      </c>
      <c r="C589" s="42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</row>
    <row r="590" spans="1:40">
      <c r="A590" s="64"/>
      <c r="B590" s="55">
        <f>Parâmetros!D579*0.04*47.9982</f>
        <v>38.379360719999994</v>
      </c>
      <c r="C590" s="42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</row>
    <row r="591" spans="1:40">
      <c r="A591" s="64"/>
      <c r="B591" s="55">
        <f>Parâmetros!D580*0.04*47.9982</f>
        <v>40.337687279999997</v>
      </c>
      <c r="C591" s="42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</row>
    <row r="592" spans="1:40">
      <c r="A592" s="64"/>
      <c r="B592" s="55">
        <f>Parâmetros!D581*0.04*47.9982</f>
        <v>40.664075039999993</v>
      </c>
      <c r="C592" s="42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</row>
    <row r="593" spans="1:40">
      <c r="A593" s="64"/>
      <c r="B593" s="151"/>
      <c r="C593" s="42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</row>
    <row r="594" spans="1:40">
      <c r="A594" s="64"/>
      <c r="B594" s="55">
        <f>Parâmetros!D583*0.04*47.9982</f>
        <v>40.282362634751998</v>
      </c>
      <c r="C594" s="42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</row>
    <row r="595" spans="1:40">
      <c r="A595" s="64"/>
      <c r="B595" s="55">
        <f>Parâmetros!D584*0.04*47.9982</f>
        <v>41.515023608231999</v>
      </c>
      <c r="C595" s="42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</row>
    <row r="596" spans="1:40">
      <c r="A596" s="64"/>
      <c r="B596" s="55">
        <f>Parâmetros!D585*0.04*47.9982</f>
        <v>41.668771442472</v>
      </c>
      <c r="C596" s="42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</row>
    <row r="597" spans="1:40">
      <c r="A597" s="64"/>
      <c r="B597" s="55">
        <f>Parâmetros!D586*0.04*47.9982</f>
        <v>45.277896255216</v>
      </c>
      <c r="C597" s="42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</row>
    <row r="598" spans="1:40">
      <c r="A598" s="64"/>
      <c r="B598" s="55">
        <f>Parâmetros!D587*0.04*47.9982</f>
        <v>48.860051839343996</v>
      </c>
      <c r="C598" s="42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</row>
    <row r="599" spans="1:40">
      <c r="A599" s="64"/>
      <c r="B599" s="55">
        <f>Parâmetros!D588*0.04*47.9982</f>
        <v>46.519496413463997</v>
      </c>
      <c r="C599" s="42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</row>
    <row r="600" spans="1:40">
      <c r="A600" s="64"/>
      <c r="B600" s="55">
        <f>Parâmetros!D589*0.04*47.9982</f>
        <v>46.482165333432</v>
      </c>
      <c r="C600" s="42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</row>
    <row r="601" spans="1:40">
      <c r="A601" s="64"/>
      <c r="B601" s="55">
        <f>Parâmetros!D590*0.04*47.9982</f>
        <v>44.661864317279999</v>
      </c>
      <c r="C601" s="42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</row>
    <row r="602" spans="1:40">
      <c r="A602" s="64"/>
      <c r="B602" s="55">
        <f>Parâmetros!D591*0.04*47.9982</f>
        <v>46.659850829976001</v>
      </c>
      <c r="C602" s="42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</row>
    <row r="603" spans="1:40">
      <c r="A603" s="64"/>
      <c r="B603" s="55">
        <f>Parâmetros!D592*0.04*47.9982</f>
        <v>47.061219458087997</v>
      </c>
      <c r="C603" s="42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</row>
    <row r="604" spans="1:40">
      <c r="A604" s="64"/>
      <c r="B604" s="55">
        <f>Parâmetros!D593*0.04*47.9982</f>
        <v>47.130108394655998</v>
      </c>
      <c r="C604" s="42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</row>
    <row r="605" spans="1:40">
      <c r="A605" s="64"/>
      <c r="B605" s="55">
        <f>Parâmetros!D594*0.04*47.9982</f>
        <v>51.419646090960001</v>
      </c>
      <c r="C605" s="42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</row>
    <row r="606" spans="1:40">
      <c r="A606" s="64"/>
      <c r="B606" s="55">
        <f>Parâmetros!D595*0.04*47.9982</f>
        <v>53.772485216184002</v>
      </c>
      <c r="C606" s="42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</row>
    <row r="607" spans="1:40">
      <c r="A607" s="64"/>
      <c r="B607" s="55">
        <f>Parâmetros!D596*0.04*47.9982</f>
        <v>50.520038867496005</v>
      </c>
      <c r="C607" s="42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</row>
    <row r="608" spans="1:40">
      <c r="A608" s="64"/>
      <c r="B608" s="55">
        <f>Parâmetros!D597*0.04*47.9982</f>
        <v>47.462789678639993</v>
      </c>
      <c r="C608" s="42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</row>
    <row r="609" spans="1:40">
      <c r="A609" s="64"/>
      <c r="B609" s="55">
        <f>Parâmetros!D598*0.04*47.9982</f>
        <v>44.321916105816001</v>
      </c>
      <c r="C609" s="42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</row>
    <row r="610" spans="1:40">
      <c r="A610" s="64"/>
      <c r="B610" s="55">
        <f>Parâmetros!D599*0.04*47.9982</f>
        <v>47.269702519680003</v>
      </c>
      <c r="C610" s="42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</row>
    <row r="611" spans="1:40">
      <c r="A611" s="64"/>
      <c r="B611" s="55">
        <f>Parâmetros!D600*0.04*47.9982</f>
        <v>47.127821760407997</v>
      </c>
      <c r="C611" s="42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</row>
    <row r="612" spans="1:40">
      <c r="A612" s="64"/>
      <c r="B612" s="55">
        <f>Parâmetros!D601*0.04*47.9982</f>
        <v>48.944271400992001</v>
      </c>
      <c r="C612" s="42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</row>
    <row r="613" spans="1:40">
      <c r="A613" s="64"/>
      <c r="B613" s="55">
        <f>Parâmetros!D602*0.04*47.9982</f>
        <v>53.255195175287994</v>
      </c>
      <c r="C613" s="42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</row>
    <row r="614" spans="1:40">
      <c r="A614" s="64"/>
      <c r="B614" s="55">
        <f>Parâmetros!D603*0.04*47.9982</f>
        <v>51.915711327815998</v>
      </c>
      <c r="C614" s="42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</row>
    <row r="615" spans="1:40">
      <c r="A615" s="64"/>
      <c r="B615" s="55">
        <f>Parâmetros!D604*0.04*47.9982</f>
        <v>55.846003616327998</v>
      </c>
      <c r="C615" s="42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</row>
    <row r="616" spans="1:40">
      <c r="A616" s="64"/>
      <c r="B616" s="55">
        <f>Parâmetros!D605*0.04*47.9982</f>
        <v>55.819527809208004</v>
      </c>
      <c r="C616" s="42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</row>
    <row r="617" spans="1:40">
      <c r="A617" s="64"/>
      <c r="B617" s="55">
        <f>Parâmetros!D606*0.04*47.9982</f>
        <v>56.311580396544002</v>
      </c>
      <c r="C617" s="42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</row>
    <row r="618" spans="1:40">
      <c r="A618" s="64"/>
      <c r="B618" s="55">
        <f>Parâmetros!D607*0.04*47.9982</f>
        <v>52.769837376887999</v>
      </c>
      <c r="C618" s="42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</row>
    <row r="619" spans="1:40">
      <c r="A619" s="64"/>
      <c r="B619" s="55">
        <f>Parâmetros!D608*0.04*47.9982</f>
        <v>48.077387430359998</v>
      </c>
      <c r="C619" s="42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</row>
    <row r="620" spans="1:40">
      <c r="A620" s="64"/>
      <c r="B620" s="55">
        <f>Parâmetros!D609*0.04*47.9982</f>
        <v>31.406024789904002</v>
      </c>
      <c r="C620" s="42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</row>
    <row r="621" spans="1:40">
      <c r="A621" s="64"/>
      <c r="B621" s="55">
        <f>Parâmetros!D610*0.04*47.9982</f>
        <v>34.269378530111993</v>
      </c>
      <c r="C621" s="42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</row>
    <row r="622" spans="1:40">
      <c r="A622" s="64"/>
      <c r="B622" s="55">
        <f>Parâmetros!D611*0.04*47.9982</f>
        <v>42.061308401783997</v>
      </c>
      <c r="C622" s="42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</row>
    <row r="623" spans="1:40">
      <c r="A623" s="64"/>
      <c r="B623" s="55">
        <f>Parâmetros!D612*0.04*47.9982</f>
        <v>57.077898538535997</v>
      </c>
      <c r="C623" s="42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</row>
    <row r="624" spans="1:40">
      <c r="A624" s="64"/>
      <c r="B624" s="55">
        <f>Parâmetros!D613*0.04*47.9982</f>
        <v>56.811416371991996</v>
      </c>
      <c r="C624" s="42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</row>
    <row r="625" spans="1:40">
      <c r="A625" s="64"/>
      <c r="B625" s="55">
        <f>Parâmetros!D614*0.04*47.9982</f>
        <v>56.262985098935992</v>
      </c>
      <c r="C625" s="42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</row>
    <row r="626" spans="1:40">
      <c r="A626" s="64"/>
      <c r="B626" s="55">
        <f>Parâmetros!D615*0.04*47.9982</f>
        <v>56.070278085719991</v>
      </c>
      <c r="C626" s="42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</row>
    <row r="627" spans="1:40">
      <c r="A627" s="64"/>
      <c r="B627" s="55">
        <f>Parâmetros!D616*0.04*47.9982</f>
        <v>50.601846999575997</v>
      </c>
      <c r="C627" s="42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</row>
    <row r="628" spans="1:40">
      <c r="A628" s="64"/>
      <c r="B628" s="55">
        <f>Parâmetros!D617*0.04*47.9982</f>
        <v>49.132474263119988</v>
      </c>
      <c r="C628" s="42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</row>
    <row r="629" spans="1:40">
      <c r="A629" s="64"/>
      <c r="B629" s="55">
        <f>Parâmetros!D618*0.04*47.9982</f>
        <v>46.800287803391996</v>
      </c>
      <c r="C629" s="42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</row>
    <row r="630" spans="1:40">
      <c r="A630" s="64"/>
      <c r="B630" s="55">
        <f>Parâmetros!D619*0.04*47.9982</f>
        <v>46.720207606512005</v>
      </c>
      <c r="C630" s="42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</row>
    <row r="631" spans="1:40">
      <c r="A631" s="64"/>
      <c r="B631" s="55">
        <f>Parâmetros!D620*0.04*47.9982</f>
        <v>42.639738549839997</v>
      </c>
      <c r="C631" s="42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</row>
    <row r="632" spans="1:40">
      <c r="A632" s="64"/>
      <c r="B632" s="55">
        <f>Parâmetros!D621*0.04*47.9982</f>
        <v>47.427687635015999</v>
      </c>
      <c r="C632" s="42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</row>
    <row r="633" spans="1:40">
      <c r="A633" s="64"/>
      <c r="B633" s="55">
        <f>Parâmetros!D622*0.04*47.9982</f>
        <v>49.084648856640001</v>
      </c>
      <c r="C633" s="42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</row>
    <row r="634" spans="1:40">
      <c r="A634" s="64"/>
      <c r="B634" s="55">
        <f>Parâmetros!D623*0.04*47.9982</f>
        <v>48.846562425215993</v>
      </c>
      <c r="C634" s="42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</row>
    <row r="635" spans="1:40">
      <c r="A635" s="64"/>
      <c r="B635" s="55">
        <f>Parâmetros!D624*0.04*47.9982</f>
        <v>44.123892811967998</v>
      </c>
      <c r="C635" s="42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</row>
    <row r="636" spans="1:40">
      <c r="A636" s="64"/>
      <c r="B636" s="55">
        <f>Parâmetros!D625*0.04*47.9982</f>
        <v>44.769702833183999</v>
      </c>
      <c r="C636" s="42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</row>
    <row r="637" spans="1:40">
      <c r="A637" s="64"/>
      <c r="B637" s="55">
        <f>Parâmetros!D626*0.04*47.9982</f>
        <v>43.018870571855999</v>
      </c>
      <c r="C637" s="42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</row>
    <row r="638" spans="1:40">
      <c r="A638" s="64"/>
      <c r="B638" s="55">
        <f>Parâmetros!D627*0.04*47.9982</f>
        <v>44.881730631983999</v>
      </c>
      <c r="C638" s="42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</row>
    <row r="639" spans="1:40">
      <c r="A639" s="64"/>
      <c r="B639" s="55">
        <f>Parâmetros!D628*0.04*47.9982</f>
        <v>44.024578776383997</v>
      </c>
      <c r="C639" s="42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</row>
    <row r="640" spans="1:40">
      <c r="A640" s="64"/>
      <c r="B640" s="55">
        <f>Parâmetros!D629*0.04*47.9982</f>
        <v>43.784939123207998</v>
      </c>
      <c r="C640" s="42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</row>
    <row r="641" spans="1:40">
      <c r="A641" s="64"/>
      <c r="B641" s="55">
        <f>Parâmetros!D630*0.04*47.9982</f>
        <v>43.867209957936005</v>
      </c>
      <c r="C641" s="42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</row>
    <row r="642" spans="1:40">
      <c r="A642" s="64"/>
      <c r="B642" s="55">
        <f>Parâmetros!D631*0.04*47.9982</f>
        <v>43.301324619432002</v>
      </c>
      <c r="C642" s="42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</row>
    <row r="643" spans="1:40">
      <c r="A643" s="64"/>
      <c r="B643" s="55">
        <f>Parâmetros!D632*0.04*47.9982</f>
        <v>36.272301177696001</v>
      </c>
      <c r="C643" s="42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</row>
    <row r="644" spans="1:40">
      <c r="A644" s="64"/>
      <c r="B644" s="55">
        <f>Parâmetros!D633*0.04*47.9982</f>
        <v>26.779530129959998</v>
      </c>
      <c r="C644" s="42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</row>
    <row r="645" spans="1:40">
      <c r="A645" s="64"/>
      <c r="B645" s="55">
        <f>Parâmetros!D634*0.04*47.9982</f>
        <v>29.390580371903997</v>
      </c>
      <c r="C645" s="42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</row>
    <row r="646" spans="1:40">
      <c r="A646" s="64"/>
      <c r="B646" s="55">
        <f>Parâmetros!D635*0.04*47.9982</f>
        <v>37.309281169487996</v>
      </c>
      <c r="C646" s="42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</row>
    <row r="647" spans="1:40">
      <c r="A647" s="64"/>
      <c r="B647" s="55">
        <f>Parâmetros!D636*0.04*47.9982</f>
        <v>45.162735133920002</v>
      </c>
      <c r="C647" s="42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</row>
    <row r="648" spans="1:40">
      <c r="A648" s="64"/>
      <c r="B648" s="55">
        <f>Parâmetros!D637*0.04*47.9982</f>
        <v>44.335875902303997</v>
      </c>
      <c r="C648" s="42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</row>
    <row r="649" spans="1:40">
      <c r="A649" s="64"/>
      <c r="B649" s="55">
        <f>Parâmetros!D638*0.04*47.9982</f>
        <v>44.442314790696003</v>
      </c>
      <c r="C649" s="42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</row>
    <row r="650" spans="1:40">
      <c r="A650" s="64"/>
      <c r="B650" s="55">
        <f>Parâmetros!D639*0.04*47.9982</f>
        <v>43.004163923375998</v>
      </c>
      <c r="C650" s="42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</row>
    <row r="651" spans="1:40">
      <c r="A651" s="64"/>
      <c r="B651" s="55">
        <f>Parâmetros!D640*0.04*47.9982</f>
        <v>44.692750199015997</v>
      </c>
      <c r="C651" s="42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</row>
    <row r="652" spans="1:40">
      <c r="A652" s="64"/>
      <c r="B652" s="55">
        <f>Parâmetros!D641*0.04*47.9982</f>
        <v>44.785918545072001</v>
      </c>
      <c r="C652" s="42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</row>
    <row r="653" spans="1:40">
      <c r="A653" s="64"/>
      <c r="B653" s="55">
        <f>Parâmetros!D642*0.04*47.9982</f>
        <v>44.024258148407995</v>
      </c>
      <c r="C653" s="42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</row>
    <row r="654" spans="1:40">
      <c r="A654" s="64"/>
      <c r="B654" s="55">
        <f>Parâmetros!D643*0.04*47.9982</f>
        <v>44.297133675192001</v>
      </c>
      <c r="C654" s="42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</row>
    <row r="655" spans="1:40">
      <c r="A655" s="64"/>
      <c r="B655" s="55">
        <f>Parâmetros!D644*0.04*47.9982</f>
        <v>44.239537755119997</v>
      </c>
      <c r="C655" s="42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</row>
    <row r="656" spans="1:40">
      <c r="A656" s="64"/>
      <c r="B656" s="55">
        <f>Parâmetros!D645*0.04*47.9982</f>
        <v>43.325237322671995</v>
      </c>
      <c r="C656" s="42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</row>
    <row r="657" spans="1:40">
      <c r="A657" s="64"/>
      <c r="B657" s="55">
        <f>Parâmetros!D646*0.04*47.9982</f>
        <v>47.522136573047995</v>
      </c>
      <c r="C657" s="42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</row>
    <row r="658" spans="1:40">
      <c r="A658" s="64"/>
      <c r="B658" s="55">
        <f>Parâmetros!D647*0.04*47.9982</f>
        <v>43.079611333991998</v>
      </c>
      <c r="C658" s="42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</row>
    <row r="659" spans="1:40">
      <c r="A659" s="64"/>
      <c r="B659" s="55">
        <f>Parâmetros!D648*0.04*47.9982</f>
        <v>43.673875128263994</v>
      </c>
      <c r="C659" s="42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</row>
    <row r="660" spans="1:40">
      <c r="A660" s="64"/>
      <c r="B660" s="55">
        <f>Parâmetros!D649*0.04*47.9982</f>
        <v>42.618448468247998</v>
      </c>
      <c r="C660" s="42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</row>
    <row r="661" spans="1:40">
      <c r="A661" s="64"/>
      <c r="B661" s="55">
        <f>Parâmetros!D650*0.04*47.9982</f>
        <v>45.951040291368002</v>
      </c>
      <c r="C661" s="42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</row>
    <row r="662" spans="1:40">
      <c r="A662" s="64"/>
      <c r="B662" s="55">
        <f>Parâmetros!D651*0.04*47.9982</f>
        <v>48.419758590960001</v>
      </c>
      <c r="C662" s="42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</row>
    <row r="663" spans="1:40">
      <c r="A663" s="64"/>
      <c r="B663" s="55">
        <f>Parâmetros!D652*0.04*47.9982</f>
        <v>49.013818872863993</v>
      </c>
      <c r="C663" s="42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</row>
    <row r="664" spans="1:40">
      <c r="A664" s="64"/>
      <c r="B664" s="55">
        <f>Parâmetros!D653*0.04*47.9982</f>
        <v>49.974932909735998</v>
      </c>
      <c r="C664" s="42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</row>
    <row r="665" spans="1:40">
      <c r="A665" s="64"/>
      <c r="B665" s="55">
        <f>Parâmetros!D654*0.04*47.9982</f>
        <v>48.447290358480004</v>
      </c>
      <c r="C665" s="42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</row>
    <row r="666" spans="1:40">
      <c r="A666" s="64"/>
      <c r="B666" s="55">
        <f>Parâmetros!D655*0.04*47.9982</f>
        <v>43.557003351119995</v>
      </c>
      <c r="C666" s="42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</row>
    <row r="667" spans="1:40">
      <c r="A667" s="64"/>
      <c r="B667" s="55">
        <f>Parâmetros!D656*0.04*47.9982</f>
        <v>42.684513190728005</v>
      </c>
      <c r="C667" s="42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</row>
    <row r="668" spans="1:40">
      <c r="A668" s="64"/>
      <c r="B668" s="55">
        <f>Parâmetros!D657*0.04*47.9982</f>
        <v>28.768452662567999</v>
      </c>
      <c r="C668" s="42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</row>
    <row r="669" spans="1:40">
      <c r="A669" s="64"/>
      <c r="B669" s="55">
        <f>Parâmetros!D658*0.04*47.9982</f>
        <v>44.382470634935999</v>
      </c>
      <c r="C669" s="42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</row>
    <row r="670" spans="1:40">
      <c r="A670" s="64"/>
      <c r="B670" s="55">
        <f>Parâmetros!D659*0.04*47.9982</f>
        <v>51.252287887128006</v>
      </c>
      <c r="C670" s="42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</row>
    <row r="671" spans="1:40">
      <c r="A671" s="64"/>
      <c r="B671" s="55">
        <f>Parâmetros!D660*0.04*47.9982</f>
        <v>51.895653840000001</v>
      </c>
      <c r="C671" s="42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</row>
    <row r="672" spans="1:40">
      <c r="A672" s="64"/>
      <c r="B672" s="55">
        <f>Parâmetros!D661*0.04*47.9982</f>
        <v>54.257165280000002</v>
      </c>
      <c r="C672" s="42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</row>
    <row r="673" spans="1:40">
      <c r="A673" s="64"/>
      <c r="B673" s="55">
        <f>Parâmetros!D662*0.04*47.9982</f>
        <v>57.73223496</v>
      </c>
      <c r="C673" s="42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</row>
    <row r="674" spans="1:40">
      <c r="A674" s="64"/>
      <c r="B674" s="55">
        <f>Parâmetros!D663*0.04*47.9982</f>
        <v>59.114583119999999</v>
      </c>
      <c r="C674" s="42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</row>
    <row r="675" spans="1:40">
      <c r="A675" s="64"/>
      <c r="B675" s="55">
        <f>Parâmetros!D664*0.04*47.9982</f>
        <v>58.289014079999994</v>
      </c>
      <c r="C675" s="42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</row>
    <row r="676" spans="1:40">
      <c r="A676" s="64"/>
      <c r="B676" s="55">
        <f>Parâmetros!D665*0.04*47.9982</f>
        <v>54.909940800000001</v>
      </c>
      <c r="C676" s="42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</row>
    <row r="677" spans="1:40">
      <c r="A677" s="64"/>
      <c r="B677" s="55">
        <f>Parâmetros!D666*0.04*47.9982</f>
        <v>55.274727119999994</v>
      </c>
      <c r="C677" s="42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</row>
    <row r="678" spans="1:40">
      <c r="A678" s="64"/>
      <c r="B678" s="55">
        <f>Parâmetros!D667*0.04*47.9982</f>
        <v>50.878092000000002</v>
      </c>
      <c r="C678" s="42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</row>
    <row r="679" spans="1:40">
      <c r="A679" s="64"/>
      <c r="B679" s="55">
        <f>Parâmetros!D668*0.04*47.9982</f>
        <v>44.215941839999999</v>
      </c>
      <c r="C679" s="42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</row>
    <row r="680" spans="1:40">
      <c r="A680" s="64"/>
      <c r="B680" s="55">
        <f>Parâmetros!D669*0.04*47.9982</f>
        <v>39.81930672</v>
      </c>
      <c r="C680" s="42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</row>
    <row r="681" spans="1:40">
      <c r="A681" s="64"/>
      <c r="B681" s="55">
        <f>Parâmetros!D670*0.04*47.9982</f>
        <v>38.744147040000001</v>
      </c>
      <c r="C681" s="42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</row>
    <row r="682" spans="1:40">
      <c r="A682" s="64"/>
      <c r="B682" s="55">
        <f>Parâmetros!D671*0.04*47.9982</f>
        <v>43.19838</v>
      </c>
      <c r="C682" s="42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</row>
    <row r="683" spans="1:40">
      <c r="A683" s="64"/>
      <c r="B683" s="55">
        <f>Parâmetros!D672*0.04*47.9982</f>
        <v>44.638325999999999</v>
      </c>
      <c r="C683" s="42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</row>
    <row r="684" spans="1:40">
      <c r="A684" s="64"/>
      <c r="B684" s="55">
        <f>Parâmetros!D673*0.04*47.9982</f>
        <v>46.596652559999995</v>
      </c>
      <c r="C684" s="42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</row>
    <row r="685" spans="1:40">
      <c r="A685" s="64"/>
      <c r="B685" s="55">
        <f>Parâmetros!D674*0.04*47.9982</f>
        <v>47.460620159999998</v>
      </c>
      <c r="C685" s="42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</row>
    <row r="686" spans="1:40">
      <c r="A686" s="64"/>
      <c r="B686" s="55">
        <f>Parâmetros!D675*0.04*47.9982</f>
        <v>47.47981944</v>
      </c>
      <c r="C686" s="42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</row>
    <row r="687" spans="1:40">
      <c r="A687" s="64"/>
      <c r="B687" s="55">
        <f>Parâmetros!D676*0.04*47.9982</f>
        <v>49.668537360000002</v>
      </c>
      <c r="C687" s="42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</row>
    <row r="688" spans="1:40">
      <c r="A688" s="64"/>
      <c r="B688" s="55">
        <f>Parâmetros!D677*0.04*47.9982</f>
        <v>51.838056000000002</v>
      </c>
      <c r="C688" s="42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</row>
    <row r="689" spans="1:40">
      <c r="A689" s="64"/>
      <c r="B689" s="55">
        <f>Parâmetros!D678*0.04*47.9982</f>
        <v>51.070084799999997</v>
      </c>
      <c r="C689" s="42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</row>
    <row r="690" spans="1:40">
      <c r="A690" s="64"/>
      <c r="B690" s="55">
        <f>Parâmetros!D679*0.04*47.9982</f>
        <v>50.820494159999996</v>
      </c>
      <c r="C690" s="42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</row>
    <row r="691" spans="1:40">
      <c r="A691" s="64"/>
      <c r="B691" s="55">
        <f>Parâmetros!D680*0.04*47.9982</f>
        <v>47.403022319999998</v>
      </c>
      <c r="C691" s="42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</row>
    <row r="692" spans="1:40">
      <c r="A692" s="64"/>
      <c r="B692" s="55">
        <f>Parâmetros!D681*0.04*47.9982</f>
        <v>29.394097680000002</v>
      </c>
      <c r="C692" s="42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</row>
    <row r="693" spans="1:40">
      <c r="A693" s="64"/>
      <c r="B693" s="55">
        <f>Parâmetros!D682*0.04*47.9982</f>
        <v>44.177543280000002</v>
      </c>
      <c r="C693" s="42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</row>
    <row r="694" spans="1:40">
      <c r="A694" s="64"/>
      <c r="B694" s="55">
        <f>Parâmetros!D683*0.04*47.9982</f>
        <v>54.449158080000004</v>
      </c>
      <c r="C694" s="42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</row>
    <row r="695" spans="1:40">
      <c r="A695" s="64"/>
      <c r="B695" s="55">
        <f>Parâmetros!D684*0.04*47.9982</f>
        <v>56.503481039999997</v>
      </c>
      <c r="C695" s="42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</row>
    <row r="696" spans="1:40">
      <c r="A696" s="64"/>
      <c r="B696" s="55">
        <f>Parâmetros!D685*0.04*47.9982</f>
        <v>56.311488239999996</v>
      </c>
      <c r="C696" s="42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</row>
    <row r="697" spans="1:40">
      <c r="A697" s="64"/>
      <c r="B697" s="55">
        <f>Parâmetros!D686*0.04*47.9982</f>
        <v>54.333962400000004</v>
      </c>
      <c r="C697" s="42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</row>
    <row r="698" spans="1:40">
      <c r="A698" s="64"/>
      <c r="B698" s="55">
        <f>Parâmetros!D687*0.04*47.9982</f>
        <v>53.853980400000005</v>
      </c>
      <c r="C698" s="42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</row>
    <row r="699" spans="1:40">
      <c r="A699" s="64"/>
      <c r="B699" s="55">
        <f>Parâmetros!D688*0.04*47.9982</f>
        <v>51.838056000000002</v>
      </c>
      <c r="C699" s="42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</row>
    <row r="700" spans="1:40">
      <c r="A700" s="64"/>
      <c r="B700" s="55">
        <f>Parâmetros!D689*0.04*47.9982</f>
        <v>53.911578239999997</v>
      </c>
      <c r="C700" s="42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</row>
    <row r="701" spans="1:40">
      <c r="A701" s="64"/>
      <c r="B701" s="55">
        <f>Parâmetros!D690*0.04*47.9982</f>
        <v>54.045973199999992</v>
      </c>
      <c r="C701" s="42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</row>
    <row r="702" spans="1:40">
      <c r="A702" s="64"/>
      <c r="B702" s="55">
        <f>Parâmetros!D691*0.04*47.9982</f>
        <v>58.634601119999999</v>
      </c>
      <c r="C702" s="42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</row>
    <row r="703" spans="1:40">
      <c r="A703" s="64"/>
      <c r="B703" s="55">
        <f>Parâmetros!D692*0.04*47.9982</f>
        <v>54.813944400000004</v>
      </c>
      <c r="C703" s="42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</row>
    <row r="704" spans="1:40">
      <c r="A704" s="64"/>
      <c r="B704" s="55">
        <f>Parâmetros!D693*0.04*47.9982</f>
        <v>50.782095599999998</v>
      </c>
      <c r="C704" s="42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</row>
    <row r="705" spans="1:40">
      <c r="A705" s="64"/>
      <c r="B705" s="55">
        <f>Parâmetros!D694*0.04*47.9982</f>
        <v>45.444695760000002</v>
      </c>
      <c r="C705" s="42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</row>
    <row r="706" spans="1:40">
      <c r="A706" s="64"/>
      <c r="B706" s="55">
        <f>Parâmetros!D695*0.04*47.9982</f>
        <v>43.140782159999993</v>
      </c>
      <c r="C706" s="42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</row>
    <row r="707" spans="1:40">
      <c r="A707" s="64"/>
      <c r="B707" s="55">
        <f>Parâmetros!D696*0.04*47.9982</f>
        <v>42.353611679999993</v>
      </c>
      <c r="C707" s="42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</row>
    <row r="708" spans="1:40">
      <c r="A708" s="64"/>
      <c r="B708" s="55">
        <f>Parâmetros!D697*0.04*47.9982</f>
        <v>42.833593679999993</v>
      </c>
      <c r="C708" s="42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</row>
    <row r="709" spans="1:40">
      <c r="A709" s="64"/>
      <c r="B709" s="55">
        <f>Parâmetros!D698*0.04*47.9982</f>
        <v>43.083184320000001</v>
      </c>
      <c r="C709" s="42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</row>
    <row r="710" spans="1:40">
      <c r="A710" s="64"/>
      <c r="B710" s="55">
        <f>Parâmetros!D699*0.04*47.9982</f>
        <v>42.372810959999995</v>
      </c>
      <c r="C710" s="42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</row>
    <row r="711" spans="1:40">
      <c r="A711" s="64"/>
      <c r="B711" s="55">
        <f>Parâmetros!D700*0.04*47.9982</f>
        <v>43.716760559999997</v>
      </c>
      <c r="C711" s="42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</row>
    <row r="712" spans="1:40">
      <c r="A712" s="64"/>
      <c r="B712" s="55">
        <f>Parâmetros!D701*0.04*47.9982</f>
        <v>43.812756960000002</v>
      </c>
      <c r="C712" s="42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</row>
    <row r="713" spans="1:40">
      <c r="A713" s="64"/>
      <c r="B713" s="55">
        <f>Parâmetros!D702*0.04*47.9982</f>
        <v>43.179180719999998</v>
      </c>
      <c r="C713" s="42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</row>
    <row r="714" spans="1:40">
      <c r="A714" s="64"/>
      <c r="B714" s="55">
        <f>Parâmetros!D703*0.04*47.9982</f>
        <v>42.027223919999997</v>
      </c>
      <c r="C714" s="42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</row>
    <row r="715" spans="1:40">
      <c r="A715" s="64"/>
      <c r="B715" s="55">
        <f>Parâmetros!D704*0.04*47.9982</f>
        <v>37.572990959999998</v>
      </c>
      <c r="C715" s="42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</row>
    <row r="716" spans="1:40">
      <c r="A716" s="64"/>
      <c r="B716" s="55">
        <f>Parâmetros!D705*0.04*47.9982</f>
        <v>36.517030560000002</v>
      </c>
      <c r="C716" s="42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</row>
    <row r="717" spans="1:40">
      <c r="A717" s="64"/>
      <c r="B717" s="55">
        <f>Parâmetros!D706*0.04*47.9982</f>
        <v>30.910840799999999</v>
      </c>
      <c r="C717" s="42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</row>
    <row r="718" spans="1:40">
      <c r="A718" s="64"/>
      <c r="B718" s="151"/>
      <c r="C718" s="42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</row>
    <row r="719" spans="1:40">
      <c r="A719" s="64"/>
      <c r="B719" s="55">
        <f>Parâmetros!D708*0.04*47.9982</f>
        <v>43.044785759999996</v>
      </c>
      <c r="C719" s="42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</row>
    <row r="720" spans="1:40">
      <c r="A720" s="64"/>
      <c r="B720" s="55">
        <f>Parâmetros!D709*0.04*47.9982</f>
        <v>43.102383599999996</v>
      </c>
      <c r="C720" s="42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</row>
    <row r="721" spans="1:40">
      <c r="A721" s="64"/>
      <c r="B721" s="55">
        <f>Parâmetros!D710*0.04*47.9982</f>
        <v>43.351974239999997</v>
      </c>
      <c r="C721" s="42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</row>
    <row r="722" spans="1:40">
      <c r="A722" s="64"/>
      <c r="B722" s="55">
        <f>Parâmetros!D711*0.04*47.9982</f>
        <v>43.044785759999996</v>
      </c>
      <c r="C722" s="42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</row>
    <row r="723" spans="1:40">
      <c r="A723" s="64"/>
      <c r="B723" s="55">
        <f>Parâmetros!D712*0.04*47.9982</f>
        <v>43.371173519999992</v>
      </c>
      <c r="C723" s="42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</row>
    <row r="724" spans="1:40">
      <c r="A724" s="64"/>
      <c r="B724" s="55">
        <f>Parâmetros!D713*0.04*47.9982</f>
        <v>43.236778559999998</v>
      </c>
      <c r="C724" s="42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</row>
    <row r="725" spans="1:40">
      <c r="A725" s="64"/>
      <c r="B725" s="55">
        <f>Parâmetros!D714*0.04*47.9982</f>
        <v>41.585640480000002</v>
      </c>
      <c r="C725" s="42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</row>
    <row r="726" spans="1:40">
      <c r="A726" s="64"/>
      <c r="B726" s="55">
        <f>Parâmetros!D715*0.04*47.9982</f>
        <v>40.280089439999998</v>
      </c>
      <c r="C726" s="42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</row>
    <row r="727" spans="1:40">
      <c r="A727" s="64"/>
      <c r="B727" s="55">
        <f>Parâmetros!D716*0.04*47.9982</f>
        <v>37.419396719999995</v>
      </c>
      <c r="C727" s="42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</row>
    <row r="728" spans="1:40">
      <c r="A728" s="64"/>
      <c r="B728" s="55">
        <f>Parâmetros!D717*0.04*47.9982</f>
        <v>33.157156559999997</v>
      </c>
      <c r="C728" s="42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</row>
    <row r="729" spans="1:40">
      <c r="A729" s="64"/>
      <c r="B729" s="55">
        <f>Parâmetros!D718*0.04*47.9982</f>
        <v>32.830768800000001</v>
      </c>
      <c r="C729" s="42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</row>
    <row r="730" spans="1:40">
      <c r="A730" s="64"/>
      <c r="B730" s="55">
        <f>Parâmetros!D719*0.04*47.9982</f>
        <v>34.904291039999997</v>
      </c>
      <c r="C730" s="42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</row>
    <row r="731" spans="1:40">
      <c r="A731" s="64"/>
      <c r="B731" s="55">
        <f>Parâmetros!D720*0.04*47.9982</f>
        <v>31.890004079999997</v>
      </c>
      <c r="C731" s="42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</row>
    <row r="732" spans="1:40">
      <c r="A732" s="64"/>
      <c r="B732" s="55">
        <f>Parâmetros!D721*0.04*47.9982</f>
        <v>34.520305440000001</v>
      </c>
      <c r="C732" s="42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</row>
    <row r="733" spans="1:40">
      <c r="A733" s="64"/>
      <c r="B733" s="55">
        <f>Parâmetros!D722*0.04*47.9982</f>
        <v>34.808294639999993</v>
      </c>
      <c r="C733" s="42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</row>
    <row r="734" spans="1:40">
      <c r="A734" s="64"/>
      <c r="B734" s="55">
        <f>Parâmetros!D723*0.04*47.9982</f>
        <v>36.401834880000003</v>
      </c>
      <c r="C734" s="42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</row>
    <row r="735" spans="1:40">
      <c r="A735" s="64"/>
      <c r="B735" s="55">
        <f>Parâmetros!D724*0.04*47.9982</f>
        <v>33.233953679999999</v>
      </c>
      <c r="C735" s="42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</row>
    <row r="736" spans="1:40">
      <c r="A736" s="64"/>
      <c r="B736" s="55">
        <f>Parâmetros!D725*0.04*47.9982</f>
        <v>36.459432719999995</v>
      </c>
      <c r="C736" s="42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</row>
    <row r="737" spans="1:40">
      <c r="A737" s="64"/>
      <c r="B737" s="55">
        <f>Parâmetros!D726*0.04*47.9982</f>
        <v>36.651425520000004</v>
      </c>
      <c r="C737" s="42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</row>
    <row r="738" spans="1:40">
      <c r="A738" s="64"/>
      <c r="B738" s="55">
        <f>Parâmetros!D727*0.04*47.9982</f>
        <v>37.784183039999995</v>
      </c>
      <c r="C738" s="42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</row>
    <row r="739" spans="1:40">
      <c r="A739" s="64"/>
      <c r="B739" s="55">
        <f>Parâmetros!D728*0.04*47.9982</f>
        <v>34.443508319999999</v>
      </c>
      <c r="C739" s="42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</row>
    <row r="740" spans="1:40">
      <c r="A740" s="64"/>
      <c r="B740" s="55">
        <f>Parâmetros!D729*0.04*47.9982</f>
        <v>25.515843119999996</v>
      </c>
      <c r="C740" s="42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</row>
    <row r="741" spans="1:40">
      <c r="A741" s="64"/>
      <c r="B741" s="55">
        <f>Parâmetros!D730*0.04*47.9982</f>
        <v>23.519117999999999</v>
      </c>
      <c r="C741" s="42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</row>
    <row r="742" spans="1:40">
      <c r="A742" s="64"/>
      <c r="B742" s="55">
        <f>Parâmetros!D731*0.04*47.9982</f>
        <v>38.206567199999995</v>
      </c>
      <c r="C742" s="42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</row>
    <row r="743" spans="1:40">
      <c r="A743" s="64"/>
      <c r="B743" s="55">
        <f>Parâmetros!D732*0.04*47.9982</f>
        <v>44.676724559999997</v>
      </c>
      <c r="C743" s="42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</row>
    <row r="744" spans="1:40">
      <c r="A744" s="64"/>
      <c r="B744" s="55">
        <f>Parâmetros!D733*0.04*47.9982</f>
        <v>46.020674159999999</v>
      </c>
      <c r="C744" s="42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</row>
    <row r="745" spans="1:40">
      <c r="A745" s="64"/>
      <c r="B745" s="55">
        <f>Parâmetros!D734*0.04*47.9982</f>
        <v>45.598289999999999</v>
      </c>
      <c r="C745" s="42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</row>
    <row r="746" spans="1:40">
      <c r="A746" s="64"/>
      <c r="B746" s="55">
        <f>Parâmetros!D735*0.04*47.9982</f>
        <v>45.118307999999999</v>
      </c>
      <c r="C746" s="42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</row>
    <row r="747" spans="1:40" ht="15" customHeight="1">
      <c r="A747" s="64"/>
      <c r="B747" s="55">
        <f>Parâmetros!D736*0.04*47.9982</f>
        <v>44.753521679999999</v>
      </c>
      <c r="C747" s="42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</row>
    <row r="748" spans="1:40">
      <c r="A748" s="64"/>
      <c r="B748" s="55">
        <f>Parâmetros!D737*0.04*47.9982</f>
        <v>43.985550479999993</v>
      </c>
      <c r="C748" s="42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</row>
    <row r="749" spans="1:40">
      <c r="A749" s="64"/>
      <c r="B749" s="55">
        <f>Parâmetros!D738*0.04*47.9982</f>
        <v>42.334412399999998</v>
      </c>
      <c r="C749" s="42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</row>
    <row r="750" spans="1:40">
      <c r="A750" s="64"/>
      <c r="B750" s="55">
        <f>Parâmetros!D739*0.04*47.9982</f>
        <v>41.604839760000004</v>
      </c>
      <c r="C750" s="42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</row>
    <row r="751" spans="1:40">
      <c r="A751" s="64"/>
      <c r="B751" s="55">
        <f>Parâmetros!D740*0.04*47.9982</f>
        <v>37.841780880000002</v>
      </c>
      <c r="C751" s="42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</row>
    <row r="752" spans="1:40">
      <c r="A752" s="64"/>
      <c r="B752" s="55">
        <f>Parâmetros!D741*0.04*47.9982</f>
        <v>34.597102559999996</v>
      </c>
      <c r="C752" s="42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</row>
    <row r="753" spans="1:40">
      <c r="A753" s="64"/>
      <c r="B753" s="55">
        <f>Parâmetros!D742*0.04*47.9982</f>
        <v>35.998649999999998</v>
      </c>
      <c r="C753" s="42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</row>
    <row r="754" spans="1:40" ht="15.75" customHeight="1">
      <c r="A754" s="64"/>
      <c r="B754" s="55">
        <f>Parâmetros!D743*0.04*47.9982</f>
        <v>39.032136239999993</v>
      </c>
      <c r="C754" s="42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</row>
    <row r="755" spans="1:40">
      <c r="A755" s="64"/>
      <c r="B755" s="55">
        <f>Parâmetros!D744*0.04*47.9982</f>
        <v>39.320125439999998</v>
      </c>
      <c r="C755" s="42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</row>
    <row r="756" spans="1:40" ht="15.75" thickBot="1">
      <c r="A756" s="67"/>
      <c r="B756" s="68">
        <f>Parâmetros!D745*0.04*47.9982</f>
        <v>42.737597280000003</v>
      </c>
      <c r="C756" s="69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</row>
    <row r="757" spans="1:40">
      <c r="A757" s="70"/>
      <c r="B757" s="71"/>
      <c r="C757" s="72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</row>
    <row r="758" spans="1:40">
      <c r="A758" s="70"/>
      <c r="B758" s="72"/>
      <c r="C758" s="72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</row>
    <row r="759" spans="1:40">
      <c r="A759" s="70"/>
      <c r="B759" s="72"/>
      <c r="C759" s="72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</row>
    <row r="760" spans="1:40">
      <c r="A760" s="70"/>
      <c r="B760" s="72"/>
      <c r="C760" s="72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</row>
    <row r="761" spans="1:40">
      <c r="A761" s="70"/>
      <c r="B761" s="72"/>
      <c r="C761" s="72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</row>
    <row r="762" spans="1:40">
      <c r="A762" s="70"/>
      <c r="B762" s="72"/>
      <c r="C762" s="72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</row>
    <row r="763" spans="1:40">
      <c r="A763" s="70"/>
      <c r="B763" s="72"/>
      <c r="C763" s="72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</row>
    <row r="764" spans="1:40">
      <c r="A764" s="70"/>
      <c r="B764" s="72"/>
      <c r="C764" s="72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</row>
    <row r="765" spans="1:40">
      <c r="A765" s="70"/>
      <c r="B765" s="72"/>
      <c r="C765" s="72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</row>
    <row r="766" spans="1:40">
      <c r="A766" s="70"/>
      <c r="B766" s="72"/>
      <c r="C766" s="72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</row>
    <row r="767" spans="1:40">
      <c r="A767" s="70"/>
      <c r="B767" s="72"/>
      <c r="C767" s="72"/>
    </row>
    <row r="768" spans="1:40">
      <c r="A768" s="70"/>
      <c r="B768" s="72"/>
      <c r="C768" s="72"/>
    </row>
    <row r="769" spans="1:27" s="34" customFormat="1">
      <c r="A769" s="70"/>
      <c r="B769" s="72"/>
      <c r="C769" s="72"/>
      <c r="R769"/>
      <c r="S769"/>
      <c r="T769"/>
      <c r="U769"/>
      <c r="V769"/>
      <c r="W769"/>
      <c r="X769"/>
      <c r="Y769"/>
      <c r="Z769"/>
      <c r="AA769"/>
    </row>
    <row r="770" spans="1:27" s="34" customFormat="1">
      <c r="A770" s="70"/>
      <c r="B770" s="72"/>
      <c r="C770" s="72"/>
      <c r="R770"/>
      <c r="S770"/>
      <c r="T770"/>
      <c r="U770"/>
      <c r="V770"/>
      <c r="W770"/>
      <c r="X770"/>
      <c r="Y770"/>
      <c r="Z770"/>
      <c r="AA770"/>
    </row>
    <row r="771" spans="1:27" s="34" customFormat="1">
      <c r="A771" s="70"/>
      <c r="B771" s="72"/>
      <c r="C771" s="72"/>
      <c r="R771"/>
      <c r="S771"/>
      <c r="T771"/>
      <c r="U771"/>
      <c r="V771"/>
      <c r="W771"/>
      <c r="X771"/>
      <c r="Y771"/>
      <c r="Z771"/>
      <c r="AA771"/>
    </row>
    <row r="772" spans="1:27" s="34" customFormat="1">
      <c r="A772" s="70"/>
      <c r="B772" s="72"/>
      <c r="C772" s="72"/>
      <c r="R772"/>
      <c r="S772"/>
      <c r="T772"/>
      <c r="U772"/>
      <c r="V772"/>
      <c r="W772"/>
      <c r="X772"/>
      <c r="Y772"/>
      <c r="Z772"/>
      <c r="AA772"/>
    </row>
    <row r="773" spans="1:27" s="34" customFormat="1">
      <c r="A773" s="70"/>
      <c r="B773" s="72"/>
      <c r="C773" s="72"/>
      <c r="R773"/>
      <c r="S773"/>
      <c r="T773"/>
      <c r="U773"/>
      <c r="V773"/>
      <c r="W773"/>
      <c r="X773"/>
      <c r="Y773"/>
      <c r="Z773"/>
      <c r="AA773"/>
    </row>
    <row r="774" spans="1:27" s="34" customFormat="1">
      <c r="A774" s="70"/>
      <c r="B774" s="72"/>
      <c r="C774" s="72"/>
      <c r="R774"/>
      <c r="S774"/>
      <c r="T774"/>
      <c r="U774"/>
      <c r="V774"/>
      <c r="W774"/>
      <c r="X774"/>
      <c r="Y774"/>
      <c r="Z774"/>
      <c r="AA774"/>
    </row>
    <row r="775" spans="1:27" s="34" customFormat="1">
      <c r="A775" s="70"/>
      <c r="B775" s="72"/>
      <c r="C775" s="72"/>
      <c r="R775"/>
      <c r="S775"/>
      <c r="T775"/>
      <c r="U775"/>
      <c r="V775"/>
      <c r="W775"/>
      <c r="X775"/>
      <c r="Y775"/>
      <c r="Z775"/>
      <c r="AA775"/>
    </row>
    <row r="776" spans="1:27" s="34" customFormat="1">
      <c r="A776" s="70"/>
      <c r="B776" s="72"/>
      <c r="C776" s="72"/>
      <c r="R776"/>
      <c r="S776"/>
      <c r="T776"/>
      <c r="U776"/>
      <c r="V776"/>
      <c r="W776"/>
      <c r="X776"/>
      <c r="Y776"/>
      <c r="Z776"/>
      <c r="AA776"/>
    </row>
    <row r="777" spans="1:27" s="34" customFormat="1">
      <c r="A777" s="70"/>
      <c r="B777" s="72"/>
      <c r="C777" s="72"/>
      <c r="R777"/>
      <c r="S777"/>
      <c r="T777"/>
      <c r="U777"/>
      <c r="V777"/>
      <c r="W777"/>
      <c r="X777"/>
      <c r="Y777"/>
      <c r="Z777"/>
      <c r="AA777"/>
    </row>
    <row r="778" spans="1:27" s="34" customFormat="1">
      <c r="A778" s="70"/>
      <c r="B778" s="72"/>
      <c r="C778" s="72"/>
      <c r="R778"/>
      <c r="S778"/>
      <c r="T778"/>
      <c r="U778"/>
      <c r="V778"/>
      <c r="W778"/>
      <c r="X778"/>
      <c r="Y778"/>
      <c r="Z778"/>
      <c r="AA778"/>
    </row>
    <row r="779" spans="1:27" s="34" customFormat="1">
      <c r="A779" s="70"/>
      <c r="B779" s="72"/>
      <c r="C779" s="72"/>
      <c r="R779"/>
      <c r="S779"/>
      <c r="T779"/>
      <c r="U779"/>
      <c r="V779"/>
      <c r="W779"/>
      <c r="X779"/>
      <c r="Y779"/>
      <c r="Z779"/>
      <c r="AA779"/>
    </row>
    <row r="780" spans="1:27" s="34" customFormat="1">
      <c r="A780" s="70"/>
      <c r="B780" s="72"/>
      <c r="C780" s="72"/>
      <c r="R780"/>
      <c r="S780"/>
      <c r="T780"/>
      <c r="U780"/>
      <c r="V780"/>
      <c r="W780"/>
      <c r="X780"/>
      <c r="Y780"/>
      <c r="Z780"/>
      <c r="AA780"/>
    </row>
    <row r="781" spans="1:27" s="34" customFormat="1">
      <c r="A781" s="70"/>
      <c r="B781" s="72"/>
      <c r="C781" s="72"/>
      <c r="R781"/>
      <c r="S781"/>
      <c r="T781"/>
      <c r="U781"/>
      <c r="V781"/>
      <c r="W781"/>
      <c r="X781"/>
      <c r="Y781"/>
      <c r="Z781"/>
      <c r="AA781"/>
    </row>
    <row r="782" spans="1:27" s="34" customFormat="1">
      <c r="A782" s="70"/>
      <c r="B782" s="72"/>
      <c r="C782" s="72"/>
      <c r="R782"/>
      <c r="S782"/>
      <c r="T782"/>
      <c r="U782"/>
      <c r="V782"/>
      <c r="W782"/>
      <c r="X782"/>
      <c r="Y782"/>
      <c r="Z782"/>
      <c r="AA782"/>
    </row>
    <row r="783" spans="1:27" s="34" customFormat="1">
      <c r="A783" s="70"/>
      <c r="B783" s="72"/>
      <c r="C783" s="72"/>
      <c r="R783"/>
      <c r="S783"/>
      <c r="T783"/>
      <c r="U783"/>
      <c r="V783"/>
      <c r="W783"/>
      <c r="X783"/>
      <c r="Y783"/>
      <c r="Z783"/>
      <c r="AA783"/>
    </row>
    <row r="784" spans="1:27" s="34" customFormat="1">
      <c r="A784" s="70"/>
      <c r="B784" s="72"/>
      <c r="C784" s="72"/>
      <c r="R784"/>
      <c r="S784"/>
      <c r="T784"/>
      <c r="U784"/>
      <c r="V784"/>
      <c r="W784"/>
      <c r="X784"/>
      <c r="Y784"/>
      <c r="Z784"/>
      <c r="AA784"/>
    </row>
    <row r="785" spans="1:27" s="34" customFormat="1">
      <c r="A785" s="70"/>
      <c r="B785" s="72"/>
      <c r="C785" s="72"/>
      <c r="R785"/>
      <c r="S785"/>
      <c r="T785"/>
      <c r="U785"/>
      <c r="V785"/>
      <c r="W785"/>
      <c r="X785"/>
      <c r="Y785"/>
      <c r="Z785"/>
      <c r="AA785"/>
    </row>
    <row r="786" spans="1:27" s="34" customFormat="1">
      <c r="A786" s="70"/>
      <c r="B786" s="72"/>
      <c r="C786" s="72"/>
      <c r="R786"/>
      <c r="S786"/>
      <c r="T786"/>
      <c r="U786"/>
      <c r="V786"/>
      <c r="W786"/>
      <c r="X786"/>
      <c r="Y786"/>
      <c r="Z786"/>
      <c r="AA786"/>
    </row>
    <row r="787" spans="1:27" s="34" customFormat="1">
      <c r="A787" s="70"/>
      <c r="B787" s="72"/>
      <c r="C787" s="72"/>
      <c r="R787"/>
      <c r="S787"/>
      <c r="T787"/>
      <c r="U787"/>
      <c r="V787"/>
      <c r="W787"/>
      <c r="X787"/>
      <c r="Y787"/>
      <c r="Z787"/>
      <c r="AA787"/>
    </row>
    <row r="788" spans="1:27" s="34" customFormat="1">
      <c r="A788" s="70"/>
      <c r="B788" s="72"/>
      <c r="C788" s="72"/>
      <c r="R788"/>
      <c r="S788"/>
      <c r="T788"/>
      <c r="U788"/>
      <c r="V788"/>
      <c r="W788"/>
      <c r="X788"/>
      <c r="Y788"/>
      <c r="Z788"/>
      <c r="AA788"/>
    </row>
    <row r="789" spans="1:27" s="34" customFormat="1">
      <c r="A789" s="70"/>
      <c r="B789" s="72"/>
      <c r="C789" s="72"/>
      <c r="R789"/>
      <c r="S789"/>
      <c r="T789"/>
      <c r="U789"/>
      <c r="V789"/>
      <c r="W789"/>
      <c r="X789"/>
      <c r="Y789"/>
      <c r="Z789"/>
      <c r="AA789"/>
    </row>
    <row r="790" spans="1:27" s="34" customFormat="1">
      <c r="A790" s="70"/>
      <c r="B790" s="72"/>
      <c r="C790" s="72"/>
      <c r="R790"/>
      <c r="S790"/>
      <c r="T790"/>
      <c r="U790"/>
      <c r="V790"/>
      <c r="W790"/>
      <c r="X790"/>
      <c r="Y790"/>
      <c r="Z790"/>
      <c r="AA790"/>
    </row>
    <row r="791" spans="1:27" s="34" customFormat="1">
      <c r="A791" s="70"/>
      <c r="B791" s="72"/>
      <c r="C791" s="72"/>
      <c r="R791"/>
      <c r="S791"/>
      <c r="T791"/>
      <c r="U791"/>
      <c r="V791"/>
      <c r="W791"/>
      <c r="X791"/>
      <c r="Y791"/>
      <c r="Z791"/>
      <c r="AA791"/>
    </row>
    <row r="792" spans="1:27" s="34" customFormat="1">
      <c r="A792" s="70"/>
      <c r="B792" s="72"/>
      <c r="C792" s="72"/>
      <c r="R792"/>
      <c r="S792"/>
      <c r="T792"/>
      <c r="U792"/>
      <c r="V792"/>
      <c r="W792"/>
      <c r="X792"/>
      <c r="Y792"/>
      <c r="Z792"/>
      <c r="AA792"/>
    </row>
    <row r="793" spans="1:27" s="34" customFormat="1">
      <c r="A793" s="70"/>
      <c r="B793" s="72"/>
      <c r="C793" s="72"/>
      <c r="R793"/>
      <c r="S793"/>
      <c r="T793"/>
      <c r="U793"/>
      <c r="V793"/>
      <c r="W793"/>
      <c r="X793"/>
      <c r="Y793"/>
      <c r="Z793"/>
      <c r="AA793"/>
    </row>
    <row r="794" spans="1:27" s="34" customFormat="1">
      <c r="A794" s="70"/>
      <c r="B794" s="72"/>
      <c r="C794" s="72"/>
      <c r="R794"/>
      <c r="S794"/>
      <c r="T794"/>
      <c r="U794"/>
      <c r="V794"/>
      <c r="W794"/>
      <c r="X794"/>
      <c r="Y794"/>
      <c r="Z794"/>
      <c r="AA794"/>
    </row>
    <row r="795" spans="1:27" s="34" customFormat="1">
      <c r="A795" s="70"/>
      <c r="B795" s="72"/>
      <c r="C795" s="72"/>
      <c r="R795"/>
      <c r="S795"/>
      <c r="T795"/>
      <c r="U795"/>
      <c r="V795"/>
      <c r="W795"/>
      <c r="X795"/>
      <c r="Y795"/>
      <c r="Z795"/>
      <c r="AA795"/>
    </row>
    <row r="796" spans="1:27" s="34" customFormat="1">
      <c r="A796" s="70"/>
      <c r="B796" s="72"/>
      <c r="C796" s="72"/>
      <c r="R796"/>
      <c r="S796"/>
      <c r="T796"/>
      <c r="U796"/>
      <c r="V796"/>
      <c r="W796"/>
      <c r="X796"/>
      <c r="Y796"/>
      <c r="Z796"/>
      <c r="AA796"/>
    </row>
    <row r="797" spans="1:27" s="34" customFormat="1">
      <c r="A797" s="70"/>
      <c r="B797" s="72"/>
      <c r="C797" s="72"/>
      <c r="R797"/>
      <c r="S797"/>
      <c r="T797"/>
      <c r="U797"/>
      <c r="V797"/>
      <c r="W797"/>
      <c r="X797"/>
      <c r="Y797"/>
      <c r="Z797"/>
      <c r="AA797"/>
    </row>
    <row r="798" spans="1:27" s="34" customFormat="1">
      <c r="A798" s="70"/>
      <c r="B798" s="72"/>
      <c r="C798" s="72"/>
      <c r="R798"/>
      <c r="S798"/>
      <c r="T798"/>
      <c r="U798"/>
      <c r="V798"/>
      <c r="W798"/>
      <c r="X798"/>
      <c r="Y798"/>
      <c r="Z798"/>
      <c r="AA798"/>
    </row>
    <row r="799" spans="1:27" s="34" customFormat="1">
      <c r="A799" s="70"/>
      <c r="B799" s="72"/>
      <c r="C799" s="72"/>
      <c r="R799"/>
      <c r="S799"/>
      <c r="T799"/>
      <c r="U799"/>
      <c r="V799"/>
      <c r="W799"/>
      <c r="X799"/>
      <c r="Y799"/>
      <c r="Z799"/>
      <c r="AA799"/>
    </row>
    <row r="800" spans="1:27" s="34" customFormat="1">
      <c r="A800" s="70"/>
      <c r="B800" s="72"/>
      <c r="C800" s="72"/>
      <c r="R800"/>
      <c r="S800"/>
      <c r="T800"/>
      <c r="U800"/>
      <c r="V800"/>
      <c r="W800"/>
      <c r="X800"/>
      <c r="Y800"/>
      <c r="Z800"/>
      <c r="AA800"/>
    </row>
    <row r="801" spans="1:27" s="34" customFormat="1">
      <c r="A801" s="70"/>
      <c r="B801" s="72"/>
      <c r="C801" s="72"/>
      <c r="R801"/>
      <c r="S801"/>
      <c r="T801"/>
      <c r="U801"/>
      <c r="V801"/>
      <c r="W801"/>
      <c r="X801"/>
      <c r="Y801"/>
      <c r="Z801"/>
      <c r="AA801"/>
    </row>
    <row r="802" spans="1:27" s="34" customFormat="1">
      <c r="A802" s="70"/>
      <c r="B802" s="72"/>
      <c r="C802" s="72"/>
      <c r="R802"/>
      <c r="S802"/>
      <c r="T802"/>
      <c r="U802"/>
      <c r="V802"/>
      <c r="W802"/>
      <c r="X802"/>
      <c r="Y802"/>
      <c r="Z802"/>
      <c r="AA802"/>
    </row>
    <row r="803" spans="1:27" s="34" customFormat="1">
      <c r="A803" s="70"/>
      <c r="B803" s="72"/>
      <c r="C803" s="72"/>
      <c r="R803"/>
      <c r="S803"/>
      <c r="T803"/>
      <c r="U803"/>
      <c r="V803"/>
      <c r="W803"/>
      <c r="X803"/>
      <c r="Y803"/>
      <c r="Z803"/>
      <c r="AA803"/>
    </row>
    <row r="804" spans="1:27" s="34" customFormat="1">
      <c r="A804" s="70"/>
      <c r="B804" s="72"/>
      <c r="C804" s="72"/>
      <c r="R804"/>
      <c r="S804"/>
      <c r="T804"/>
      <c r="U804"/>
      <c r="V804"/>
      <c r="W804"/>
      <c r="X804"/>
      <c r="Y804"/>
      <c r="Z804"/>
      <c r="AA804"/>
    </row>
    <row r="805" spans="1:27" s="34" customFormat="1">
      <c r="A805" s="70"/>
      <c r="B805" s="72"/>
      <c r="C805" s="72"/>
      <c r="R805"/>
      <c r="S805"/>
      <c r="T805"/>
      <c r="U805"/>
      <c r="V805"/>
      <c r="W805"/>
      <c r="X805"/>
      <c r="Y805"/>
      <c r="Z805"/>
      <c r="AA805"/>
    </row>
    <row r="806" spans="1:27" s="34" customFormat="1">
      <c r="A806" s="70"/>
      <c r="B806" s="72"/>
      <c r="C806" s="72"/>
      <c r="R806"/>
      <c r="S806"/>
      <c r="T806"/>
      <c r="U806"/>
      <c r="V806"/>
      <c r="W806"/>
      <c r="X806"/>
      <c r="Y806"/>
      <c r="Z806"/>
      <c r="AA806"/>
    </row>
    <row r="807" spans="1:27" s="34" customFormat="1">
      <c r="A807" s="70"/>
      <c r="B807" s="72"/>
      <c r="C807" s="72"/>
      <c r="R807"/>
      <c r="S807"/>
      <c r="T807"/>
      <c r="U807"/>
      <c r="V807"/>
      <c r="W807"/>
      <c r="X807"/>
      <c r="Y807"/>
      <c r="Z807"/>
      <c r="AA807"/>
    </row>
    <row r="808" spans="1:27" s="34" customFormat="1">
      <c r="A808" s="70"/>
      <c r="B808" s="72"/>
      <c r="C808" s="72"/>
      <c r="R808"/>
      <c r="S808"/>
      <c r="T808"/>
      <c r="U808"/>
      <c r="V808"/>
      <c r="W808"/>
      <c r="X808"/>
      <c r="Y808"/>
      <c r="Z808"/>
      <c r="AA808"/>
    </row>
    <row r="809" spans="1:27" s="34" customFormat="1">
      <c r="A809" s="70"/>
      <c r="B809" s="72"/>
      <c r="C809" s="72"/>
      <c r="R809"/>
      <c r="S809"/>
      <c r="T809"/>
      <c r="U809"/>
      <c r="V809"/>
      <c r="W809"/>
      <c r="X809"/>
      <c r="Y809"/>
      <c r="Z809"/>
      <c r="AA809"/>
    </row>
    <row r="810" spans="1:27" s="34" customFormat="1">
      <c r="A810" s="70"/>
      <c r="B810" s="72"/>
      <c r="C810" s="72"/>
      <c r="R810"/>
      <c r="S810"/>
      <c r="T810"/>
      <c r="U810"/>
      <c r="V810"/>
      <c r="W810"/>
      <c r="X810"/>
      <c r="Y810"/>
      <c r="Z810"/>
      <c r="AA810"/>
    </row>
    <row r="811" spans="1:27" s="34" customFormat="1">
      <c r="A811" s="70"/>
      <c r="B811" s="72"/>
      <c r="C811" s="72"/>
      <c r="R811"/>
      <c r="S811"/>
      <c r="T811"/>
      <c r="U811"/>
      <c r="V811"/>
      <c r="W811"/>
      <c r="X811"/>
      <c r="Y811"/>
      <c r="Z811"/>
      <c r="AA811"/>
    </row>
    <row r="812" spans="1:27" s="34" customFormat="1">
      <c r="A812" s="70"/>
      <c r="B812" s="72"/>
      <c r="C812" s="72"/>
      <c r="R812"/>
      <c r="S812"/>
      <c r="T812"/>
      <c r="U812"/>
      <c r="V812"/>
      <c r="W812"/>
      <c r="X812"/>
      <c r="Y812"/>
      <c r="Z812"/>
      <c r="AA812"/>
    </row>
    <row r="813" spans="1:27" s="34" customFormat="1">
      <c r="A813" s="70"/>
      <c r="B813" s="72"/>
      <c r="C813" s="72"/>
      <c r="R813"/>
      <c r="S813"/>
      <c r="T813"/>
      <c r="U813"/>
      <c r="V813"/>
      <c r="W813"/>
      <c r="X813"/>
      <c r="Y813"/>
      <c r="Z813"/>
      <c r="AA813"/>
    </row>
    <row r="814" spans="1:27" s="34" customFormat="1">
      <c r="A814" s="70"/>
      <c r="B814" s="72"/>
      <c r="C814" s="72"/>
      <c r="R814"/>
      <c r="S814"/>
      <c r="T814"/>
      <c r="U814"/>
      <c r="V814"/>
      <c r="W814"/>
      <c r="X814"/>
      <c r="Y814"/>
      <c r="Z814"/>
      <c r="AA814"/>
    </row>
    <row r="815" spans="1:27" s="34" customFormat="1">
      <c r="A815" s="70"/>
      <c r="B815" s="72"/>
      <c r="C815" s="72"/>
      <c r="R815"/>
      <c r="S815"/>
      <c r="T815"/>
      <c r="U815"/>
      <c r="V815"/>
      <c r="W815"/>
      <c r="X815"/>
      <c r="Y815"/>
      <c r="Z815"/>
      <c r="AA815"/>
    </row>
    <row r="816" spans="1:27" s="34" customFormat="1">
      <c r="A816" s="70"/>
      <c r="B816" s="72"/>
      <c r="C816" s="72"/>
      <c r="R816"/>
      <c r="S816"/>
      <c r="T816"/>
      <c r="U816"/>
      <c r="V816"/>
      <c r="W816"/>
      <c r="X816"/>
      <c r="Y816"/>
      <c r="Z816"/>
      <c r="AA816"/>
    </row>
    <row r="817" spans="1:27" s="34" customFormat="1">
      <c r="A817" s="70"/>
      <c r="B817" s="72"/>
      <c r="C817" s="72"/>
      <c r="R817"/>
      <c r="S817"/>
      <c r="T817"/>
      <c r="U817"/>
      <c r="V817"/>
      <c r="W817"/>
      <c r="X817"/>
      <c r="Y817"/>
      <c r="Z817"/>
      <c r="AA817"/>
    </row>
    <row r="818" spans="1:27" s="34" customFormat="1">
      <c r="A818" s="70"/>
      <c r="B818" s="72"/>
      <c r="C818" s="72"/>
      <c r="R818"/>
      <c r="S818"/>
      <c r="T818"/>
      <c r="U818"/>
      <c r="V818"/>
      <c r="W818"/>
      <c r="X818"/>
      <c r="Y818"/>
      <c r="Z818"/>
      <c r="AA818"/>
    </row>
    <row r="819" spans="1:27" s="34" customFormat="1">
      <c r="A819" s="70"/>
      <c r="B819" s="72"/>
      <c r="C819" s="72"/>
      <c r="R819"/>
      <c r="S819"/>
      <c r="T819"/>
      <c r="U819"/>
      <c r="V819"/>
      <c r="W819"/>
      <c r="X819"/>
      <c r="Y819"/>
      <c r="Z819"/>
      <c r="AA819"/>
    </row>
    <row r="820" spans="1:27" s="34" customFormat="1">
      <c r="A820" s="70"/>
      <c r="B820" s="72"/>
      <c r="C820" s="72"/>
      <c r="R820"/>
      <c r="S820"/>
      <c r="T820"/>
      <c r="U820"/>
      <c r="V820"/>
      <c r="W820"/>
      <c r="X820"/>
      <c r="Y820"/>
      <c r="Z820"/>
      <c r="AA820"/>
    </row>
    <row r="821" spans="1:27" s="34" customFormat="1">
      <c r="A821" s="70"/>
      <c r="B821" s="72"/>
      <c r="C821" s="72"/>
      <c r="R821"/>
      <c r="S821"/>
      <c r="T821"/>
      <c r="U821"/>
      <c r="V821"/>
      <c r="W821"/>
      <c r="X821"/>
      <c r="Y821"/>
      <c r="Z821"/>
      <c r="AA821"/>
    </row>
    <row r="822" spans="1:27" s="34" customFormat="1">
      <c r="A822" s="70"/>
      <c r="B822" s="72"/>
      <c r="C822" s="72"/>
      <c r="R822"/>
      <c r="S822"/>
      <c r="T822"/>
      <c r="U822"/>
      <c r="V822"/>
      <c r="W822"/>
      <c r="X822"/>
      <c r="Y822"/>
      <c r="Z822"/>
      <c r="AA822"/>
    </row>
    <row r="823" spans="1:27" s="34" customFormat="1">
      <c r="A823" s="70"/>
      <c r="B823" s="72"/>
      <c r="C823" s="72"/>
      <c r="R823"/>
      <c r="S823"/>
      <c r="T823"/>
      <c r="U823"/>
      <c r="V823"/>
      <c r="W823"/>
      <c r="X823"/>
      <c r="Y823"/>
      <c r="Z823"/>
      <c r="AA823"/>
    </row>
    <row r="824" spans="1:27" s="34" customFormat="1">
      <c r="A824" s="70"/>
      <c r="B824" s="72"/>
      <c r="C824" s="72"/>
      <c r="R824"/>
      <c r="S824"/>
      <c r="T824"/>
      <c r="U824"/>
      <c r="V824"/>
      <c r="W824"/>
      <c r="X824"/>
      <c r="Y824"/>
      <c r="Z824"/>
      <c r="AA824"/>
    </row>
    <row r="825" spans="1:27" s="34" customFormat="1">
      <c r="A825" s="70"/>
      <c r="B825" s="72"/>
      <c r="C825" s="72"/>
      <c r="R825"/>
      <c r="S825"/>
      <c r="T825"/>
      <c r="U825"/>
      <c r="V825"/>
      <c r="W825"/>
      <c r="X825"/>
      <c r="Y825"/>
      <c r="Z825"/>
      <c r="AA825"/>
    </row>
    <row r="826" spans="1:27" s="34" customFormat="1">
      <c r="A826" s="70"/>
      <c r="B826" s="72"/>
      <c r="C826" s="72"/>
      <c r="R826"/>
      <c r="S826"/>
      <c r="T826"/>
      <c r="U826"/>
      <c r="V826"/>
      <c r="W826"/>
      <c r="X826"/>
      <c r="Y826"/>
      <c r="Z826"/>
      <c r="AA826"/>
    </row>
    <row r="827" spans="1:27" s="34" customFormat="1">
      <c r="A827" s="70"/>
      <c r="B827" s="72"/>
      <c r="C827" s="72"/>
      <c r="R827"/>
      <c r="S827"/>
      <c r="T827"/>
      <c r="U827"/>
      <c r="V827"/>
      <c r="W827"/>
      <c r="X827"/>
      <c r="Y827"/>
      <c r="Z827"/>
      <c r="AA827"/>
    </row>
    <row r="828" spans="1:27" s="34" customFormat="1">
      <c r="A828" s="70"/>
      <c r="B828" s="72"/>
      <c r="C828" s="72"/>
      <c r="R828"/>
      <c r="S828"/>
      <c r="T828"/>
      <c r="U828"/>
      <c r="V828"/>
      <c r="W828"/>
      <c r="X828"/>
      <c r="Y828"/>
      <c r="Z828"/>
      <c r="AA828"/>
    </row>
    <row r="829" spans="1:27" s="34" customFormat="1">
      <c r="A829" s="70"/>
      <c r="B829" s="72"/>
      <c r="C829" s="72"/>
      <c r="R829"/>
      <c r="S829"/>
      <c r="T829"/>
      <c r="U829"/>
      <c r="V829"/>
      <c r="W829"/>
      <c r="X829"/>
      <c r="Y829"/>
      <c r="Z829"/>
      <c r="AA829"/>
    </row>
    <row r="830" spans="1:27" s="34" customFormat="1">
      <c r="A830" s="70"/>
      <c r="B830" s="72"/>
      <c r="C830" s="72"/>
      <c r="R830"/>
      <c r="S830"/>
      <c r="T830"/>
      <c r="U830"/>
      <c r="V830"/>
      <c r="W830"/>
      <c r="X830"/>
      <c r="Y830"/>
      <c r="Z830"/>
      <c r="AA830"/>
    </row>
    <row r="831" spans="1:27" s="34" customFormat="1">
      <c r="A831" s="70"/>
      <c r="B831" s="72"/>
      <c r="C831" s="72"/>
      <c r="R831"/>
      <c r="S831"/>
      <c r="T831"/>
      <c r="U831"/>
      <c r="V831"/>
      <c r="W831"/>
      <c r="X831"/>
      <c r="Y831"/>
      <c r="Z831"/>
      <c r="AA831"/>
    </row>
    <row r="832" spans="1:27" s="34" customFormat="1">
      <c r="A832" s="70"/>
      <c r="B832" s="72"/>
      <c r="C832" s="72"/>
      <c r="R832"/>
      <c r="S832"/>
      <c r="T832"/>
      <c r="U832"/>
      <c r="V832"/>
      <c r="W832"/>
      <c r="X832"/>
      <c r="Y832"/>
      <c r="Z832"/>
      <c r="AA832"/>
    </row>
    <row r="833" spans="1:27" s="34" customFormat="1">
      <c r="A833" s="70"/>
      <c r="B833" s="72"/>
      <c r="C833" s="72"/>
      <c r="R833"/>
      <c r="S833"/>
      <c r="T833"/>
      <c r="U833"/>
      <c r="V833"/>
      <c r="W833"/>
      <c r="X833"/>
      <c r="Y833"/>
      <c r="Z833"/>
      <c r="AA833"/>
    </row>
    <row r="834" spans="1:27" s="34" customFormat="1">
      <c r="A834" s="70"/>
      <c r="B834" s="72"/>
      <c r="C834" s="72"/>
      <c r="R834"/>
      <c r="S834"/>
      <c r="T834"/>
      <c r="U834"/>
      <c r="V834"/>
      <c r="W834"/>
      <c r="X834"/>
      <c r="Y834"/>
      <c r="Z834"/>
      <c r="AA834"/>
    </row>
    <row r="835" spans="1:27" s="34" customFormat="1">
      <c r="A835" s="70"/>
      <c r="B835" s="72"/>
      <c r="C835" s="72"/>
      <c r="R835"/>
      <c r="S835"/>
      <c r="T835"/>
      <c r="U835"/>
      <c r="V835"/>
      <c r="W835"/>
      <c r="X835"/>
      <c r="Y835"/>
      <c r="Z835"/>
      <c r="AA835"/>
    </row>
    <row r="836" spans="1:27" s="34" customFormat="1">
      <c r="A836" s="70"/>
      <c r="B836" s="72"/>
      <c r="C836" s="72"/>
      <c r="R836"/>
      <c r="S836"/>
      <c r="T836"/>
      <c r="U836"/>
      <c r="V836"/>
      <c r="W836"/>
      <c r="X836"/>
      <c r="Y836"/>
      <c r="Z836"/>
      <c r="AA836"/>
    </row>
    <row r="837" spans="1:27" s="34" customFormat="1">
      <c r="A837" s="70"/>
      <c r="B837" s="72"/>
      <c r="C837" s="72"/>
      <c r="R837"/>
      <c r="S837"/>
      <c r="T837"/>
      <c r="U837"/>
      <c r="V837"/>
      <c r="W837"/>
      <c r="X837"/>
      <c r="Y837"/>
      <c r="Z837"/>
      <c r="AA837"/>
    </row>
    <row r="838" spans="1:27" s="34" customFormat="1">
      <c r="A838" s="70"/>
      <c r="B838" s="72"/>
      <c r="C838" s="72"/>
      <c r="R838"/>
      <c r="S838"/>
      <c r="T838"/>
      <c r="U838"/>
      <c r="V838"/>
      <c r="W838"/>
      <c r="X838"/>
      <c r="Y838"/>
      <c r="Z838"/>
      <c r="AA838"/>
    </row>
    <row r="839" spans="1:27" s="34" customFormat="1">
      <c r="A839" s="70"/>
      <c r="B839" s="72"/>
      <c r="C839" s="72"/>
      <c r="R839"/>
      <c r="S839"/>
      <c r="T839"/>
      <c r="U839"/>
      <c r="V839"/>
      <c r="W839"/>
      <c r="X839"/>
      <c r="Y839"/>
      <c r="Z839"/>
      <c r="AA839"/>
    </row>
    <row r="840" spans="1:27" s="34" customFormat="1">
      <c r="A840" s="70"/>
      <c r="B840" s="72"/>
      <c r="C840" s="72"/>
      <c r="R840"/>
      <c r="S840"/>
      <c r="T840"/>
      <c r="U840"/>
      <c r="V840"/>
      <c r="W840"/>
      <c r="X840"/>
      <c r="Y840"/>
      <c r="Z840"/>
      <c r="AA840"/>
    </row>
    <row r="841" spans="1:27" s="34" customFormat="1">
      <c r="A841" s="70"/>
      <c r="B841" s="72"/>
      <c r="C841" s="72"/>
      <c r="R841"/>
      <c r="S841"/>
      <c r="T841"/>
      <c r="U841"/>
      <c r="V841"/>
      <c r="W841"/>
      <c r="X841"/>
      <c r="Y841"/>
      <c r="Z841"/>
      <c r="AA841"/>
    </row>
    <row r="842" spans="1:27" s="34" customFormat="1">
      <c r="A842" s="70"/>
      <c r="B842" s="72"/>
      <c r="C842" s="72"/>
      <c r="R842"/>
      <c r="S842"/>
      <c r="T842"/>
      <c r="U842"/>
      <c r="V842"/>
      <c r="W842"/>
      <c r="X842"/>
      <c r="Y842"/>
      <c r="Z842"/>
      <c r="AA842"/>
    </row>
    <row r="843" spans="1:27" s="34" customFormat="1">
      <c r="A843" s="70"/>
      <c r="B843" s="72"/>
      <c r="C843" s="72"/>
      <c r="R843"/>
      <c r="S843"/>
      <c r="T843"/>
      <c r="U843"/>
      <c r="V843"/>
      <c r="W843"/>
      <c r="X843"/>
      <c r="Y843"/>
      <c r="Z843"/>
      <c r="AA843"/>
    </row>
    <row r="844" spans="1:27" s="34" customFormat="1">
      <c r="A844" s="70"/>
      <c r="B844" s="72"/>
      <c r="C844" s="72"/>
      <c r="R844"/>
      <c r="S844"/>
      <c r="T844"/>
      <c r="U844"/>
      <c r="V844"/>
      <c r="W844"/>
      <c r="X844"/>
      <c r="Y844"/>
      <c r="Z844"/>
      <c r="AA844"/>
    </row>
    <row r="845" spans="1:27" s="34" customFormat="1">
      <c r="A845" s="70"/>
      <c r="B845" s="72"/>
      <c r="C845" s="72"/>
      <c r="R845"/>
      <c r="S845"/>
      <c r="T845"/>
      <c r="U845"/>
      <c r="V845"/>
      <c r="W845"/>
      <c r="X845"/>
      <c r="Y845"/>
      <c r="Z845"/>
      <c r="AA845"/>
    </row>
    <row r="846" spans="1:27" s="34" customFormat="1">
      <c r="A846" s="70"/>
      <c r="B846" s="72"/>
      <c r="C846" s="72"/>
      <c r="R846"/>
      <c r="S846"/>
      <c r="T846"/>
      <c r="U846"/>
      <c r="V846"/>
      <c r="W846"/>
      <c r="X846"/>
      <c r="Y846"/>
      <c r="Z846"/>
      <c r="AA846"/>
    </row>
    <row r="847" spans="1:27" s="34" customFormat="1">
      <c r="A847" s="70"/>
      <c r="B847" s="72"/>
      <c r="C847" s="72"/>
      <c r="R847"/>
      <c r="S847"/>
      <c r="T847"/>
      <c r="U847"/>
      <c r="V847"/>
      <c r="W847"/>
      <c r="X847"/>
      <c r="Y847"/>
      <c r="Z847"/>
      <c r="AA847"/>
    </row>
    <row r="848" spans="1:27" s="34" customFormat="1">
      <c r="A848" s="70"/>
      <c r="B848" s="72"/>
      <c r="C848" s="72"/>
      <c r="R848"/>
      <c r="S848"/>
      <c r="T848"/>
      <c r="U848"/>
      <c r="V848"/>
      <c r="W848"/>
      <c r="X848"/>
      <c r="Y848"/>
      <c r="Z848"/>
      <c r="AA848"/>
    </row>
    <row r="849" spans="1:27" s="34" customFormat="1">
      <c r="A849" s="70"/>
      <c r="B849" s="72"/>
      <c r="C849" s="72"/>
      <c r="R849"/>
      <c r="S849"/>
      <c r="T849"/>
      <c r="U849"/>
      <c r="V849"/>
      <c r="W849"/>
      <c r="X849"/>
      <c r="Y849"/>
      <c r="Z849"/>
      <c r="AA849"/>
    </row>
    <row r="850" spans="1:27" s="34" customFormat="1">
      <c r="A850" s="70"/>
      <c r="B850" s="72"/>
      <c r="C850" s="72"/>
      <c r="R850"/>
      <c r="S850"/>
      <c r="T850"/>
      <c r="U850"/>
      <c r="V850"/>
      <c r="W850"/>
      <c r="X850"/>
      <c r="Y850"/>
      <c r="Z850"/>
      <c r="AA850"/>
    </row>
    <row r="851" spans="1:27" s="34" customFormat="1">
      <c r="A851" s="70"/>
      <c r="B851" s="72"/>
      <c r="C851" s="72"/>
      <c r="R851"/>
      <c r="S851"/>
      <c r="T851"/>
      <c r="U851"/>
      <c r="V851"/>
      <c r="W851"/>
      <c r="X851"/>
      <c r="Y851"/>
      <c r="Z851"/>
      <c r="AA851"/>
    </row>
    <row r="852" spans="1:27" s="34" customFormat="1">
      <c r="A852" s="70"/>
      <c r="B852" s="72"/>
      <c r="C852" s="72"/>
      <c r="R852"/>
      <c r="S852"/>
      <c r="T852"/>
      <c r="U852"/>
      <c r="V852"/>
      <c r="W852"/>
      <c r="X852"/>
      <c r="Y852"/>
      <c r="Z852"/>
      <c r="AA852"/>
    </row>
    <row r="853" spans="1:27" s="34" customFormat="1">
      <c r="A853" s="70"/>
      <c r="B853" s="72"/>
      <c r="C853" s="72"/>
      <c r="R853"/>
      <c r="S853"/>
      <c r="T853"/>
      <c r="U853"/>
      <c r="V853"/>
      <c r="W853"/>
      <c r="X853"/>
      <c r="Y853"/>
      <c r="Z853"/>
      <c r="AA853"/>
    </row>
    <row r="854" spans="1:27" s="34" customFormat="1">
      <c r="A854" s="70"/>
      <c r="B854" s="72"/>
      <c r="C854" s="72"/>
      <c r="R854"/>
      <c r="S854"/>
      <c r="T854"/>
      <c r="U854"/>
      <c r="V854"/>
      <c r="W854"/>
      <c r="X854"/>
      <c r="Y854"/>
      <c r="Z854"/>
      <c r="AA854"/>
    </row>
    <row r="855" spans="1:27" s="34" customFormat="1">
      <c r="A855" s="70"/>
      <c r="B855" s="72"/>
      <c r="C855" s="72"/>
      <c r="R855"/>
      <c r="S855"/>
      <c r="T855"/>
      <c r="U855"/>
      <c r="V855"/>
      <c r="W855"/>
      <c r="X855"/>
      <c r="Y855"/>
      <c r="Z855"/>
      <c r="AA855"/>
    </row>
    <row r="856" spans="1:27" s="34" customFormat="1">
      <c r="A856" s="70"/>
      <c r="B856" s="72"/>
      <c r="C856" s="72"/>
      <c r="R856"/>
      <c r="S856"/>
      <c r="T856"/>
      <c r="U856"/>
      <c r="V856"/>
      <c r="W856"/>
      <c r="X856"/>
      <c r="Y856"/>
      <c r="Z856"/>
      <c r="AA856"/>
    </row>
    <row r="857" spans="1:27" s="34" customFormat="1">
      <c r="A857" s="70"/>
      <c r="B857" s="72"/>
      <c r="C857" s="72"/>
      <c r="R857"/>
      <c r="S857"/>
      <c r="T857"/>
      <c r="U857"/>
      <c r="V857"/>
      <c r="W857"/>
      <c r="X857"/>
      <c r="Y857"/>
      <c r="Z857"/>
      <c r="AA857"/>
    </row>
    <row r="858" spans="1:27" s="34" customFormat="1">
      <c r="A858" s="70"/>
      <c r="B858" s="72"/>
      <c r="C858" s="72"/>
      <c r="R858"/>
      <c r="S858"/>
      <c r="T858"/>
      <c r="U858"/>
      <c r="V858"/>
      <c r="W858"/>
      <c r="X858"/>
      <c r="Y858"/>
      <c r="Z858"/>
      <c r="AA858"/>
    </row>
    <row r="859" spans="1:27" s="34" customFormat="1">
      <c r="A859" s="70"/>
      <c r="B859" s="72"/>
      <c r="C859" s="72"/>
      <c r="R859"/>
      <c r="S859"/>
      <c r="T859"/>
      <c r="U859"/>
      <c r="V859"/>
      <c r="W859"/>
      <c r="X859"/>
      <c r="Y859"/>
      <c r="Z859"/>
      <c r="AA859"/>
    </row>
    <row r="860" spans="1:27" s="34" customFormat="1">
      <c r="A860" s="70"/>
      <c r="B860" s="72"/>
      <c r="C860" s="72"/>
      <c r="R860"/>
      <c r="S860"/>
      <c r="T860"/>
      <c r="U860"/>
      <c r="V860"/>
      <c r="W860"/>
      <c r="X860"/>
      <c r="Y860"/>
      <c r="Z860"/>
      <c r="AA860"/>
    </row>
    <row r="861" spans="1:27" s="34" customFormat="1">
      <c r="A861" s="70"/>
      <c r="B861" s="72"/>
      <c r="C861" s="72"/>
      <c r="R861"/>
      <c r="S861"/>
      <c r="T861"/>
      <c r="U861"/>
      <c r="V861"/>
      <c r="W861"/>
      <c r="X861"/>
      <c r="Y861"/>
      <c r="Z861"/>
      <c r="AA861"/>
    </row>
    <row r="862" spans="1:27" s="34" customFormat="1">
      <c r="A862" s="70"/>
      <c r="B862" s="72"/>
      <c r="C862" s="72"/>
      <c r="R862"/>
      <c r="S862"/>
      <c r="T862"/>
      <c r="U862"/>
      <c r="V862"/>
      <c r="W862"/>
      <c r="X862"/>
      <c r="Y862"/>
      <c r="Z862"/>
      <c r="AA862"/>
    </row>
    <row r="863" spans="1:27" s="34" customFormat="1">
      <c r="A863" s="70"/>
      <c r="B863" s="72"/>
      <c r="C863" s="72"/>
      <c r="R863"/>
      <c r="S863"/>
      <c r="T863"/>
      <c r="U863"/>
      <c r="V863"/>
      <c r="W863"/>
      <c r="X863"/>
      <c r="Y863"/>
      <c r="Z863"/>
      <c r="AA863"/>
    </row>
    <row r="864" spans="1:27" s="34" customFormat="1">
      <c r="A864" s="70"/>
      <c r="B864" s="72"/>
      <c r="C864" s="72"/>
      <c r="R864"/>
      <c r="S864"/>
      <c r="T864"/>
      <c r="U864"/>
      <c r="V864"/>
      <c r="W864"/>
      <c r="X864"/>
      <c r="Y864"/>
      <c r="Z864"/>
      <c r="AA864"/>
    </row>
    <row r="865" spans="1:27" s="34" customFormat="1">
      <c r="A865" s="70"/>
      <c r="B865" s="72"/>
      <c r="C865" s="72"/>
      <c r="R865"/>
      <c r="S865"/>
      <c r="T865"/>
      <c r="U865"/>
      <c r="V865"/>
      <c r="W865"/>
      <c r="X865"/>
      <c r="Y865"/>
      <c r="Z865"/>
      <c r="AA865"/>
    </row>
    <row r="866" spans="1:27" s="34" customFormat="1">
      <c r="A866" s="70"/>
      <c r="B866" s="72"/>
      <c r="C866" s="72"/>
      <c r="R866"/>
      <c r="S866"/>
      <c r="T866"/>
      <c r="U866"/>
      <c r="V866"/>
      <c r="W866"/>
      <c r="X866"/>
      <c r="Y866"/>
      <c r="Z866"/>
      <c r="AA866"/>
    </row>
    <row r="867" spans="1:27" s="34" customFormat="1">
      <c r="A867" s="70"/>
      <c r="B867" s="72"/>
      <c r="C867" s="72"/>
      <c r="R867"/>
      <c r="S867"/>
      <c r="T867"/>
      <c r="U867"/>
      <c r="V867"/>
      <c r="W867"/>
      <c r="X867"/>
      <c r="Y867"/>
      <c r="Z867"/>
      <c r="AA867"/>
    </row>
    <row r="868" spans="1:27" s="34" customFormat="1">
      <c r="A868" s="70"/>
      <c r="B868" s="72"/>
      <c r="C868" s="72"/>
      <c r="R868"/>
      <c r="S868"/>
      <c r="T868"/>
      <c r="U868"/>
      <c r="V868"/>
      <c r="W868"/>
      <c r="X868"/>
      <c r="Y868"/>
      <c r="Z868"/>
      <c r="AA868"/>
    </row>
    <row r="869" spans="1:27" s="34" customFormat="1">
      <c r="A869" s="70"/>
      <c r="B869" s="72"/>
      <c r="C869" s="72"/>
      <c r="R869"/>
      <c r="S869"/>
      <c r="T869"/>
      <c r="U869"/>
      <c r="V869"/>
      <c r="W869"/>
      <c r="X869"/>
      <c r="Y869"/>
      <c r="Z869"/>
      <c r="AA869"/>
    </row>
    <row r="870" spans="1:27" s="34" customFormat="1">
      <c r="A870" s="70"/>
      <c r="B870" s="72"/>
      <c r="C870" s="72"/>
      <c r="R870"/>
      <c r="S870"/>
      <c r="T870"/>
      <c r="U870"/>
      <c r="V870"/>
      <c r="W870"/>
      <c r="X870"/>
      <c r="Y870"/>
      <c r="Z870"/>
      <c r="AA870"/>
    </row>
    <row r="871" spans="1:27" s="34" customFormat="1">
      <c r="A871" s="70"/>
      <c r="B871" s="72"/>
      <c r="C871" s="72"/>
      <c r="R871"/>
      <c r="S871"/>
      <c r="T871"/>
      <c r="U871"/>
      <c r="V871"/>
      <c r="W871"/>
      <c r="X871"/>
      <c r="Y871"/>
      <c r="Z871"/>
      <c r="AA871"/>
    </row>
    <row r="872" spans="1:27" s="34" customFormat="1">
      <c r="A872" s="70"/>
      <c r="B872" s="72"/>
      <c r="C872" s="72"/>
      <c r="R872"/>
      <c r="S872"/>
      <c r="T872"/>
      <c r="U872"/>
      <c r="V872"/>
      <c r="W872"/>
      <c r="X872"/>
      <c r="Y872"/>
      <c r="Z872"/>
      <c r="AA872"/>
    </row>
    <row r="873" spans="1:27" s="34" customFormat="1">
      <c r="A873" s="70"/>
      <c r="B873" s="72"/>
      <c r="C873" s="72"/>
      <c r="R873"/>
      <c r="S873"/>
      <c r="T873"/>
      <c r="U873"/>
      <c r="V873"/>
      <c r="W873"/>
      <c r="X873"/>
      <c r="Y873"/>
      <c r="Z873"/>
      <c r="AA873"/>
    </row>
    <row r="874" spans="1:27" s="34" customFormat="1">
      <c r="A874" s="70"/>
      <c r="B874" s="72"/>
      <c r="C874" s="72"/>
      <c r="R874"/>
      <c r="S874"/>
      <c r="T874"/>
      <c r="U874"/>
      <c r="V874"/>
      <c r="W874"/>
      <c r="X874"/>
      <c r="Y874"/>
      <c r="Z874"/>
      <c r="AA874"/>
    </row>
    <row r="875" spans="1:27" s="34" customFormat="1">
      <c r="A875" s="70"/>
      <c r="B875" s="72"/>
      <c r="C875" s="72"/>
      <c r="R875"/>
      <c r="S875"/>
      <c r="T875"/>
      <c r="U875"/>
      <c r="V875"/>
      <c r="W875"/>
      <c r="X875"/>
      <c r="Y875"/>
      <c r="Z875"/>
      <c r="AA875"/>
    </row>
    <row r="876" spans="1:27" s="34" customFormat="1">
      <c r="A876" s="70"/>
      <c r="B876" s="72"/>
      <c r="C876" s="72"/>
      <c r="R876"/>
      <c r="S876"/>
      <c r="T876"/>
      <c r="U876"/>
      <c r="V876"/>
      <c r="W876"/>
      <c r="X876"/>
      <c r="Y876"/>
      <c r="Z876"/>
      <c r="AA876"/>
    </row>
    <row r="877" spans="1:27" s="34" customFormat="1">
      <c r="A877" s="70"/>
      <c r="R877"/>
      <c r="S877"/>
      <c r="T877"/>
      <c r="U877"/>
      <c r="V877"/>
      <c r="W877"/>
      <c r="X877"/>
      <c r="Y877"/>
      <c r="Z877"/>
      <c r="AA877"/>
    </row>
    <row r="878" spans="1:27" s="34" customFormat="1">
      <c r="A878" s="70"/>
      <c r="R878"/>
      <c r="S878"/>
      <c r="T878"/>
      <c r="U878"/>
      <c r="V878"/>
      <c r="W878"/>
      <c r="X878"/>
      <c r="Y878"/>
      <c r="Z878"/>
      <c r="AA878"/>
    </row>
    <row r="879" spans="1:27" s="34" customFormat="1">
      <c r="A879" s="70"/>
      <c r="R879"/>
      <c r="S879"/>
      <c r="T879"/>
      <c r="U879"/>
      <c r="V879"/>
      <c r="W879"/>
      <c r="X879"/>
      <c r="Y879"/>
      <c r="Z879"/>
      <c r="AA879"/>
    </row>
    <row r="880" spans="1:27" s="34" customFormat="1">
      <c r="A880" s="70"/>
      <c r="R880"/>
      <c r="S880"/>
      <c r="T880"/>
      <c r="U880"/>
      <c r="V880"/>
      <c r="W880"/>
      <c r="X880"/>
      <c r="Y880"/>
      <c r="Z880"/>
      <c r="AA880"/>
    </row>
    <row r="881" spans="1:27" s="34" customFormat="1">
      <c r="A881" s="70"/>
      <c r="R881"/>
      <c r="S881"/>
      <c r="T881"/>
      <c r="U881"/>
      <c r="V881"/>
      <c r="W881"/>
      <c r="X881"/>
      <c r="Y881"/>
      <c r="Z881"/>
      <c r="AA881"/>
    </row>
    <row r="882" spans="1:27" s="34" customFormat="1">
      <c r="A882" s="70"/>
      <c r="R882"/>
      <c r="S882"/>
      <c r="T882"/>
      <c r="U882"/>
      <c r="V882"/>
      <c r="W882"/>
      <c r="X882"/>
      <c r="Y882"/>
      <c r="Z882"/>
      <c r="AA882"/>
    </row>
    <row r="883" spans="1:27" s="34" customFormat="1">
      <c r="A883" s="70"/>
      <c r="R883"/>
      <c r="S883"/>
      <c r="T883"/>
      <c r="U883"/>
      <c r="V883"/>
      <c r="W883"/>
      <c r="X883"/>
      <c r="Y883"/>
      <c r="Z883"/>
      <c r="AA883"/>
    </row>
    <row r="884" spans="1:27" s="34" customFormat="1">
      <c r="A884" s="70"/>
      <c r="R884"/>
      <c r="S884"/>
      <c r="T884"/>
      <c r="U884"/>
      <c r="V884"/>
      <c r="W884"/>
      <c r="X884"/>
      <c r="Y884"/>
      <c r="Z884"/>
      <c r="AA884"/>
    </row>
    <row r="885" spans="1:27" s="34" customFormat="1">
      <c r="A885" s="70"/>
      <c r="R885"/>
      <c r="S885"/>
      <c r="T885"/>
      <c r="U885"/>
      <c r="V885"/>
      <c r="W885"/>
      <c r="X885"/>
      <c r="Y885"/>
      <c r="Z885"/>
      <c r="AA885"/>
    </row>
    <row r="886" spans="1:27" s="34" customFormat="1">
      <c r="A886" s="70"/>
      <c r="R886"/>
      <c r="S886"/>
      <c r="T886"/>
      <c r="U886"/>
      <c r="V886"/>
      <c r="W886"/>
      <c r="X886"/>
      <c r="Y886"/>
      <c r="Z886"/>
      <c r="AA886"/>
    </row>
    <row r="887" spans="1:27">
      <c r="A887" s="70"/>
    </row>
    <row r="888" spans="1:27">
      <c r="A888" s="70"/>
    </row>
    <row r="889" spans="1:27">
      <c r="A889" s="70"/>
    </row>
    <row r="890" spans="1:27">
      <c r="A890" s="70"/>
    </row>
    <row r="891" spans="1:27">
      <c r="A891" s="70"/>
    </row>
    <row r="892" spans="1:27">
      <c r="A892" s="70"/>
    </row>
    <row r="893" spans="1:27">
      <c r="A893" s="70"/>
    </row>
    <row r="894" spans="1:27">
      <c r="A894" s="70"/>
    </row>
    <row r="895" spans="1:27">
      <c r="A895" s="70"/>
    </row>
    <row r="896" spans="1:27">
      <c r="A896" s="70"/>
    </row>
    <row r="897" spans="1:1">
      <c r="A897" s="70"/>
    </row>
    <row r="898" spans="1:1">
      <c r="A898" s="70"/>
    </row>
    <row r="899" spans="1:1">
      <c r="A899" s="70"/>
    </row>
    <row r="900" spans="1:1">
      <c r="A900" s="70"/>
    </row>
    <row r="901" spans="1:1">
      <c r="A901" s="70"/>
    </row>
    <row r="902" spans="1:1">
      <c r="A902" s="70"/>
    </row>
    <row r="903" spans="1:1">
      <c r="A903" s="70"/>
    </row>
    <row r="904" spans="1:1">
      <c r="A904" s="70"/>
    </row>
    <row r="905" spans="1:1">
      <c r="A905" s="70"/>
    </row>
    <row r="906" spans="1:1">
      <c r="A906" s="70"/>
    </row>
    <row r="907" spans="1:1">
      <c r="A907" s="70"/>
    </row>
    <row r="908" spans="1:1">
      <c r="A908" s="70"/>
    </row>
    <row r="909" spans="1:1">
      <c r="A909" s="70"/>
    </row>
    <row r="910" spans="1:1">
      <c r="A910" s="70"/>
    </row>
    <row r="911" spans="1:1">
      <c r="A911" s="70"/>
    </row>
    <row r="912" spans="1:1">
      <c r="A912" s="70"/>
    </row>
    <row r="913" spans="1:1">
      <c r="A913" s="70"/>
    </row>
    <row r="914" spans="1:1">
      <c r="A914" s="70"/>
    </row>
    <row r="915" spans="1:1">
      <c r="A915" s="70"/>
    </row>
    <row r="916" spans="1:1">
      <c r="A916" s="70"/>
    </row>
    <row r="917" spans="1:1">
      <c r="A917" s="70"/>
    </row>
    <row r="918" spans="1:1">
      <c r="A918" s="70"/>
    </row>
    <row r="919" spans="1:1">
      <c r="A919" s="70"/>
    </row>
    <row r="920" spans="1:1">
      <c r="A920" s="70"/>
    </row>
    <row r="921" spans="1:1">
      <c r="A921" s="70"/>
    </row>
    <row r="922" spans="1:1">
      <c r="A922" s="70"/>
    </row>
    <row r="923" spans="1:1">
      <c r="A923" s="70"/>
    </row>
    <row r="924" spans="1:1">
      <c r="A924" s="70"/>
    </row>
    <row r="925" spans="1:1">
      <c r="A925" s="70"/>
    </row>
    <row r="926" spans="1:1">
      <c r="A926" s="70"/>
    </row>
    <row r="927" spans="1:1">
      <c r="A927" s="70"/>
    </row>
    <row r="928" spans="1:1">
      <c r="A928" s="70"/>
    </row>
    <row r="929" spans="1:1">
      <c r="A929" s="70"/>
    </row>
    <row r="930" spans="1:1">
      <c r="A930" s="70"/>
    </row>
    <row r="931" spans="1:1">
      <c r="A931" s="70"/>
    </row>
    <row r="932" spans="1:1">
      <c r="A932" s="70"/>
    </row>
    <row r="933" spans="1:1">
      <c r="A933" s="70"/>
    </row>
    <row r="934" spans="1:1">
      <c r="A934" s="70"/>
    </row>
    <row r="935" spans="1:1">
      <c r="A935" s="70"/>
    </row>
    <row r="936" spans="1:1">
      <c r="A936" s="70"/>
    </row>
    <row r="937" spans="1:1">
      <c r="A937" s="70"/>
    </row>
    <row r="938" spans="1:1">
      <c r="A938" s="70"/>
    </row>
    <row r="939" spans="1:1">
      <c r="A939" s="70"/>
    </row>
    <row r="940" spans="1:1">
      <c r="A940" s="70"/>
    </row>
    <row r="941" spans="1:1">
      <c r="A941" s="70"/>
    </row>
    <row r="942" spans="1:1">
      <c r="A942" s="70"/>
    </row>
    <row r="943" spans="1:1">
      <c r="A943" s="70"/>
    </row>
    <row r="944" spans="1:1">
      <c r="A944" s="70"/>
    </row>
    <row r="945" spans="1:1">
      <c r="A945" s="70"/>
    </row>
    <row r="946" spans="1:1">
      <c r="A946" s="70"/>
    </row>
    <row r="947" spans="1:1">
      <c r="A947" s="70"/>
    </row>
    <row r="948" spans="1:1">
      <c r="A948" s="70"/>
    </row>
    <row r="949" spans="1:1">
      <c r="A949" s="70"/>
    </row>
    <row r="950" spans="1:1">
      <c r="A950" s="70"/>
    </row>
    <row r="951" spans="1:1">
      <c r="A951" s="70"/>
    </row>
    <row r="952" spans="1:1">
      <c r="A952" s="70"/>
    </row>
    <row r="953" spans="1:1">
      <c r="A953" s="70"/>
    </row>
    <row r="954" spans="1:1">
      <c r="A954" s="70"/>
    </row>
    <row r="955" spans="1:1">
      <c r="A955" s="70"/>
    </row>
    <row r="956" spans="1:1">
      <c r="A956" s="70"/>
    </row>
    <row r="957" spans="1:1">
      <c r="A957" s="70"/>
    </row>
    <row r="958" spans="1:1">
      <c r="A958" s="70"/>
    </row>
    <row r="959" spans="1:1">
      <c r="A959" s="70"/>
    </row>
    <row r="960" spans="1:1">
      <c r="A960" s="70"/>
    </row>
    <row r="961" spans="1:1">
      <c r="A961" s="70"/>
    </row>
    <row r="962" spans="1:1">
      <c r="A962" s="70"/>
    </row>
    <row r="963" spans="1:1">
      <c r="A963" s="70"/>
    </row>
    <row r="964" spans="1:1">
      <c r="A964" s="70"/>
    </row>
    <row r="965" spans="1:1">
      <c r="A965" s="70"/>
    </row>
    <row r="966" spans="1:1">
      <c r="A966" s="70"/>
    </row>
    <row r="967" spans="1:1">
      <c r="A967" s="70"/>
    </row>
    <row r="968" spans="1:1">
      <c r="A968" s="70"/>
    </row>
    <row r="969" spans="1:1">
      <c r="A969" s="70"/>
    </row>
    <row r="970" spans="1:1">
      <c r="A970" s="70"/>
    </row>
    <row r="971" spans="1:1">
      <c r="A971" s="70"/>
    </row>
    <row r="972" spans="1:1">
      <c r="A972" s="70"/>
    </row>
    <row r="973" spans="1:1">
      <c r="A973" s="70"/>
    </row>
    <row r="974" spans="1:1">
      <c r="A974" s="70"/>
    </row>
    <row r="975" spans="1:1">
      <c r="A975" s="70"/>
    </row>
    <row r="976" spans="1:1">
      <c r="A976" s="70"/>
    </row>
    <row r="977" spans="1:1">
      <c r="A977" s="70"/>
    </row>
    <row r="978" spans="1:1">
      <c r="A978" s="70"/>
    </row>
    <row r="979" spans="1:1">
      <c r="A979" s="70"/>
    </row>
    <row r="980" spans="1:1">
      <c r="A980" s="70"/>
    </row>
    <row r="981" spans="1:1">
      <c r="A981" s="70"/>
    </row>
    <row r="982" spans="1:1">
      <c r="A982" s="70"/>
    </row>
    <row r="983" spans="1:1">
      <c r="A983" s="70"/>
    </row>
    <row r="984" spans="1:1">
      <c r="A984" s="70"/>
    </row>
    <row r="985" spans="1:1">
      <c r="A985" s="70"/>
    </row>
    <row r="986" spans="1:1">
      <c r="A986" s="70"/>
    </row>
    <row r="987" spans="1:1">
      <c r="A987" s="70"/>
    </row>
    <row r="988" spans="1:1">
      <c r="A988" s="70"/>
    </row>
    <row r="989" spans="1:1">
      <c r="A989" s="70"/>
    </row>
    <row r="990" spans="1:1">
      <c r="A990" s="70"/>
    </row>
    <row r="991" spans="1:1">
      <c r="A991" s="70"/>
    </row>
    <row r="992" spans="1:1">
      <c r="A992" s="70"/>
    </row>
    <row r="993" spans="1:1">
      <c r="A993" s="70"/>
    </row>
    <row r="994" spans="1:1">
      <c r="A994" s="70"/>
    </row>
    <row r="995" spans="1:1">
      <c r="A995" s="70"/>
    </row>
    <row r="996" spans="1:1">
      <c r="A996" s="70"/>
    </row>
    <row r="997" spans="1:1">
      <c r="A997" s="70"/>
    </row>
    <row r="998" spans="1:1">
      <c r="A998" s="70"/>
    </row>
    <row r="999" spans="1:1">
      <c r="A999" s="70"/>
    </row>
    <row r="1000" spans="1:1">
      <c r="A1000" s="70"/>
    </row>
    <row r="1001" spans="1:1">
      <c r="A1001" s="70"/>
    </row>
    <row r="1002" spans="1:1">
      <c r="A1002" s="70"/>
    </row>
    <row r="1003" spans="1:1">
      <c r="A1003" s="70"/>
    </row>
    <row r="1004" spans="1:1">
      <c r="A1004" s="70"/>
    </row>
    <row r="1005" spans="1:1">
      <c r="A1005" s="70"/>
    </row>
    <row r="1006" spans="1:1">
      <c r="A1006" s="70"/>
    </row>
    <row r="1007" spans="1:1">
      <c r="A1007" s="70"/>
    </row>
    <row r="1008" spans="1:1">
      <c r="A1008" s="70"/>
    </row>
    <row r="1009" spans="1:1">
      <c r="A1009" s="70"/>
    </row>
    <row r="1010" spans="1:1">
      <c r="A1010" s="70"/>
    </row>
    <row r="1011" spans="1:1">
      <c r="A1011" s="70"/>
    </row>
    <row r="1012" spans="1:1">
      <c r="A1012" s="70"/>
    </row>
    <row r="1013" spans="1:1">
      <c r="A1013" s="70"/>
    </row>
    <row r="1014" spans="1:1">
      <c r="A1014" s="70"/>
    </row>
    <row r="1015" spans="1:1">
      <c r="A1015" s="70"/>
    </row>
    <row r="1016" spans="1:1">
      <c r="A1016" s="70"/>
    </row>
    <row r="1017" spans="1:1">
      <c r="A1017" s="70"/>
    </row>
    <row r="1018" spans="1:1">
      <c r="A1018" s="70"/>
    </row>
    <row r="1019" spans="1:1">
      <c r="A1019" s="70"/>
    </row>
    <row r="1020" spans="1:1">
      <c r="A1020" s="70"/>
    </row>
    <row r="1021" spans="1:1">
      <c r="A1021" s="70"/>
    </row>
    <row r="1022" spans="1:1">
      <c r="A1022" s="70"/>
    </row>
    <row r="1023" spans="1:1">
      <c r="A1023" s="70"/>
    </row>
    <row r="1024" spans="1:1">
      <c r="A1024" s="70"/>
    </row>
    <row r="1025" spans="1:1">
      <c r="A1025" s="70"/>
    </row>
    <row r="1026" spans="1:1">
      <c r="A1026" s="70"/>
    </row>
    <row r="1027" spans="1:1">
      <c r="A1027" s="70"/>
    </row>
    <row r="1028" spans="1:1">
      <c r="A1028" s="70"/>
    </row>
    <row r="1029" spans="1:1">
      <c r="A1029" s="70"/>
    </row>
    <row r="1030" spans="1:1">
      <c r="A1030" s="70"/>
    </row>
    <row r="1031" spans="1:1">
      <c r="A1031" s="70"/>
    </row>
    <row r="1032" spans="1:1">
      <c r="A1032" s="70"/>
    </row>
    <row r="1033" spans="1:1">
      <c r="A1033" s="70"/>
    </row>
    <row r="1034" spans="1:1">
      <c r="A1034" s="70"/>
    </row>
    <row r="1035" spans="1:1">
      <c r="A1035" s="70"/>
    </row>
    <row r="1036" spans="1:1">
      <c r="A1036" s="70"/>
    </row>
    <row r="1037" spans="1:1">
      <c r="A1037" s="70"/>
    </row>
    <row r="1038" spans="1:1">
      <c r="A1038" s="70"/>
    </row>
    <row r="1039" spans="1:1">
      <c r="A1039" s="70"/>
    </row>
    <row r="1040" spans="1:1">
      <c r="A1040" s="70"/>
    </row>
    <row r="1041" spans="1:1">
      <c r="A1041" s="70"/>
    </row>
    <row r="1042" spans="1:1">
      <c r="A1042" s="70"/>
    </row>
    <row r="1043" spans="1:1">
      <c r="A1043" s="70"/>
    </row>
    <row r="1044" spans="1:1">
      <c r="A1044" s="70"/>
    </row>
    <row r="1045" spans="1:1">
      <c r="A1045" s="70"/>
    </row>
    <row r="1046" spans="1:1">
      <c r="A1046" s="70"/>
    </row>
    <row r="1047" spans="1:1">
      <c r="A1047" s="70"/>
    </row>
    <row r="1048" spans="1:1">
      <c r="A1048" s="70"/>
    </row>
    <row r="1049" spans="1:1">
      <c r="A1049" s="70"/>
    </row>
    <row r="1050" spans="1:1">
      <c r="A1050" s="70"/>
    </row>
    <row r="1051" spans="1:1">
      <c r="A1051" s="70"/>
    </row>
    <row r="1052" spans="1:1">
      <c r="A1052" s="70"/>
    </row>
    <row r="1053" spans="1:1">
      <c r="A1053" s="70"/>
    </row>
    <row r="1054" spans="1:1">
      <c r="A1054" s="70"/>
    </row>
    <row r="1055" spans="1:1">
      <c r="A1055" s="70"/>
    </row>
    <row r="1056" spans="1:1">
      <c r="A1056" s="70"/>
    </row>
    <row r="1057" spans="1:1">
      <c r="A1057" s="70"/>
    </row>
    <row r="1058" spans="1:1">
      <c r="A1058" s="70"/>
    </row>
    <row r="1059" spans="1:1">
      <c r="A1059" s="70"/>
    </row>
    <row r="1060" spans="1:1">
      <c r="A1060" s="70"/>
    </row>
    <row r="1061" spans="1:1">
      <c r="A1061" s="70"/>
    </row>
    <row r="1062" spans="1:1">
      <c r="A1062" s="70"/>
    </row>
    <row r="1063" spans="1:1">
      <c r="A1063" s="70"/>
    </row>
    <row r="1064" spans="1:1">
      <c r="A1064" s="70"/>
    </row>
    <row r="1065" spans="1:1">
      <c r="A1065" s="70"/>
    </row>
    <row r="1066" spans="1:1">
      <c r="A1066" s="70"/>
    </row>
    <row r="1067" spans="1:1">
      <c r="A1067" s="70"/>
    </row>
    <row r="1068" spans="1:1">
      <c r="A1068" s="70"/>
    </row>
    <row r="1069" spans="1:1">
      <c r="A1069" s="70"/>
    </row>
    <row r="1070" spans="1:1">
      <c r="A1070" s="70"/>
    </row>
    <row r="1071" spans="1:1">
      <c r="A1071" s="70"/>
    </row>
    <row r="1072" spans="1:1">
      <c r="A1072" s="70"/>
    </row>
    <row r="1073" spans="1:1">
      <c r="A1073" s="70"/>
    </row>
    <row r="1074" spans="1:1">
      <c r="A1074" s="70"/>
    </row>
    <row r="1075" spans="1:1">
      <c r="A1075" s="70"/>
    </row>
    <row r="1076" spans="1:1">
      <c r="A1076" s="70"/>
    </row>
    <row r="1077" spans="1:1">
      <c r="A1077" s="70"/>
    </row>
    <row r="1078" spans="1:1">
      <c r="A1078" s="70"/>
    </row>
    <row r="1079" spans="1:1">
      <c r="A1079" s="70"/>
    </row>
    <row r="1080" spans="1:1">
      <c r="A1080" s="70"/>
    </row>
    <row r="1081" spans="1:1">
      <c r="A1081" s="70"/>
    </row>
    <row r="1082" spans="1:1">
      <c r="A1082" s="70"/>
    </row>
    <row r="1083" spans="1:1">
      <c r="A1083" s="70"/>
    </row>
    <row r="1084" spans="1:1">
      <c r="A1084" s="70"/>
    </row>
    <row r="1085" spans="1:1">
      <c r="A1085" s="70"/>
    </row>
    <row r="1086" spans="1:1">
      <c r="A1086" s="70"/>
    </row>
    <row r="1087" spans="1:1">
      <c r="A1087" s="70"/>
    </row>
    <row r="1088" spans="1:1">
      <c r="A1088" s="70"/>
    </row>
    <row r="1089" spans="1:1">
      <c r="A1089" s="70"/>
    </row>
    <row r="1090" spans="1:1">
      <c r="A1090" s="70"/>
    </row>
    <row r="1091" spans="1:1">
      <c r="A1091" s="70"/>
    </row>
    <row r="1092" spans="1:1">
      <c r="A1092" s="70"/>
    </row>
    <row r="1093" spans="1:1">
      <c r="A1093" s="70"/>
    </row>
    <row r="1094" spans="1:1">
      <c r="A1094" s="70"/>
    </row>
    <row r="1095" spans="1:1">
      <c r="A1095" s="70"/>
    </row>
    <row r="1096" spans="1:1">
      <c r="A1096" s="70"/>
    </row>
    <row r="1097" spans="1:1">
      <c r="A1097" s="70"/>
    </row>
    <row r="1098" spans="1:1">
      <c r="A1098" s="70"/>
    </row>
    <row r="1099" spans="1:1">
      <c r="A1099" s="70"/>
    </row>
    <row r="1100" spans="1:1">
      <c r="A1100" s="70"/>
    </row>
    <row r="1101" spans="1:1">
      <c r="A1101" s="70"/>
    </row>
    <row r="1102" spans="1:1">
      <c r="A1102" s="70"/>
    </row>
    <row r="1103" spans="1:1">
      <c r="A1103" s="70"/>
    </row>
    <row r="1104" spans="1:1">
      <c r="A1104" s="70"/>
    </row>
    <row r="1105" spans="1:1">
      <c r="A1105" s="70"/>
    </row>
    <row r="1106" spans="1:1">
      <c r="A1106" s="70"/>
    </row>
    <row r="1107" spans="1:1">
      <c r="A1107" s="70"/>
    </row>
    <row r="1108" spans="1:1">
      <c r="A1108" s="70"/>
    </row>
    <row r="1109" spans="1:1">
      <c r="A1109" s="70"/>
    </row>
    <row r="1110" spans="1:1">
      <c r="A1110" s="70"/>
    </row>
    <row r="1111" spans="1:1">
      <c r="A1111" s="70"/>
    </row>
    <row r="1112" spans="1:1">
      <c r="A1112" s="70"/>
    </row>
    <row r="1113" spans="1:1">
      <c r="A1113" s="70"/>
    </row>
    <row r="1114" spans="1:1">
      <c r="A1114" s="70"/>
    </row>
    <row r="1115" spans="1:1">
      <c r="A1115" s="70"/>
    </row>
    <row r="1116" spans="1:1">
      <c r="A1116" s="70"/>
    </row>
    <row r="1117" spans="1:1">
      <c r="A1117" s="70"/>
    </row>
    <row r="1118" spans="1:1">
      <c r="A1118" s="70"/>
    </row>
    <row r="1119" spans="1:1">
      <c r="A1119" s="70"/>
    </row>
    <row r="1120" spans="1:1">
      <c r="A1120" s="70"/>
    </row>
    <row r="1121" spans="1:1">
      <c r="A1121" s="70"/>
    </row>
    <row r="1122" spans="1:1">
      <c r="A1122" s="70"/>
    </row>
    <row r="1123" spans="1:1">
      <c r="A1123" s="70"/>
    </row>
    <row r="1124" spans="1:1">
      <c r="A1124" s="70"/>
    </row>
    <row r="1125" spans="1:1">
      <c r="A1125" s="70"/>
    </row>
    <row r="1126" spans="1:1">
      <c r="A1126" s="70"/>
    </row>
    <row r="1127" spans="1:1">
      <c r="A1127" s="70"/>
    </row>
    <row r="1128" spans="1:1">
      <c r="A1128" s="70"/>
    </row>
    <row r="1129" spans="1:1">
      <c r="A1129" s="70"/>
    </row>
    <row r="1130" spans="1:1">
      <c r="A1130" s="70"/>
    </row>
    <row r="1131" spans="1:1">
      <c r="A1131" s="70"/>
    </row>
    <row r="1132" spans="1:1">
      <c r="A1132" s="70"/>
    </row>
    <row r="1133" spans="1:1">
      <c r="A1133" s="70"/>
    </row>
    <row r="1134" spans="1:1">
      <c r="A1134" s="70"/>
    </row>
    <row r="1135" spans="1:1">
      <c r="A1135" s="70"/>
    </row>
    <row r="1136" spans="1:1">
      <c r="A1136" s="70"/>
    </row>
    <row r="1137" spans="1:1">
      <c r="A1137" s="70"/>
    </row>
    <row r="1138" spans="1:1">
      <c r="A1138" s="70"/>
    </row>
    <row r="1139" spans="1:1">
      <c r="A1139" s="70"/>
    </row>
    <row r="1140" spans="1:1">
      <c r="A1140" s="70"/>
    </row>
    <row r="1141" spans="1:1">
      <c r="A1141" s="70"/>
    </row>
    <row r="1142" spans="1:1">
      <c r="A1142" s="70"/>
    </row>
    <row r="1143" spans="1:1">
      <c r="A1143" s="70"/>
    </row>
    <row r="1144" spans="1:1">
      <c r="A1144" s="70"/>
    </row>
    <row r="1145" spans="1:1">
      <c r="A1145" s="70"/>
    </row>
    <row r="1146" spans="1:1">
      <c r="A1146" s="70"/>
    </row>
    <row r="1147" spans="1:1">
      <c r="A1147" s="70"/>
    </row>
    <row r="1148" spans="1:1">
      <c r="A1148" s="70"/>
    </row>
    <row r="1149" spans="1:1">
      <c r="A1149" s="70"/>
    </row>
    <row r="1150" spans="1:1">
      <c r="A1150" s="70"/>
    </row>
    <row r="1151" spans="1:1">
      <c r="A1151" s="70"/>
    </row>
    <row r="1152" spans="1:1">
      <c r="A1152" s="70"/>
    </row>
    <row r="1153" spans="1:1">
      <c r="A1153" s="70"/>
    </row>
    <row r="1154" spans="1:1">
      <c r="A1154" s="70"/>
    </row>
    <row r="1155" spans="1:1">
      <c r="A1155" s="70"/>
    </row>
    <row r="1156" spans="1:1">
      <c r="A1156" s="70"/>
    </row>
    <row r="1157" spans="1:1">
      <c r="A1157" s="70"/>
    </row>
    <row r="1158" spans="1:1">
      <c r="A1158" s="70"/>
    </row>
    <row r="1159" spans="1:1">
      <c r="A1159" s="70"/>
    </row>
    <row r="1160" spans="1:1">
      <c r="A1160" s="70"/>
    </row>
    <row r="1161" spans="1:1">
      <c r="A1161" s="70"/>
    </row>
    <row r="1162" spans="1:1">
      <c r="A1162" s="70"/>
    </row>
    <row r="1163" spans="1:1">
      <c r="A1163" s="70"/>
    </row>
    <row r="1164" spans="1:1">
      <c r="A1164" s="70"/>
    </row>
    <row r="1165" spans="1:1">
      <c r="A1165" s="70"/>
    </row>
    <row r="1166" spans="1:1">
      <c r="A1166" s="70"/>
    </row>
    <row r="1167" spans="1:1">
      <c r="A1167" s="70"/>
    </row>
    <row r="1168" spans="1:1">
      <c r="A1168" s="70"/>
    </row>
    <row r="1169" spans="1:1">
      <c r="A1169" s="70"/>
    </row>
    <row r="1170" spans="1:1">
      <c r="A1170" s="70"/>
    </row>
    <row r="1171" spans="1:1">
      <c r="A1171" s="70"/>
    </row>
    <row r="1172" spans="1:1">
      <c r="A1172" s="70"/>
    </row>
    <row r="1173" spans="1:1">
      <c r="A1173" s="70"/>
    </row>
    <row r="1174" spans="1:1">
      <c r="A1174" s="70"/>
    </row>
    <row r="1175" spans="1:1">
      <c r="A1175" s="70"/>
    </row>
    <row r="1176" spans="1:1">
      <c r="A1176" s="70"/>
    </row>
    <row r="1177" spans="1:1">
      <c r="A1177" s="70"/>
    </row>
    <row r="1178" spans="1:1">
      <c r="A1178" s="70"/>
    </row>
    <row r="1179" spans="1:1">
      <c r="A1179" s="70"/>
    </row>
    <row r="1180" spans="1:1">
      <c r="A1180" s="70"/>
    </row>
    <row r="1181" spans="1:1">
      <c r="A1181" s="70"/>
    </row>
    <row r="1182" spans="1:1">
      <c r="A1182" s="70"/>
    </row>
    <row r="1183" spans="1:1">
      <c r="A1183" s="70"/>
    </row>
    <row r="1184" spans="1:1">
      <c r="A1184" s="70"/>
    </row>
    <row r="1185" spans="1:1">
      <c r="A1185" s="70"/>
    </row>
    <row r="1186" spans="1:1">
      <c r="A1186" s="70"/>
    </row>
    <row r="1187" spans="1:1">
      <c r="A1187" s="70"/>
    </row>
    <row r="1188" spans="1:1">
      <c r="A1188" s="70"/>
    </row>
    <row r="1189" spans="1:1">
      <c r="A1189" s="70"/>
    </row>
    <row r="1190" spans="1:1">
      <c r="A1190" s="70"/>
    </row>
    <row r="1191" spans="1:1">
      <c r="A1191" s="70"/>
    </row>
    <row r="1192" spans="1:1">
      <c r="A1192" s="70"/>
    </row>
    <row r="1193" spans="1:1">
      <c r="A1193" s="70"/>
    </row>
    <row r="1194" spans="1:1">
      <c r="A1194" s="70"/>
    </row>
    <row r="1195" spans="1:1">
      <c r="A1195" s="70"/>
    </row>
    <row r="1196" spans="1:1">
      <c r="A1196" s="70"/>
    </row>
    <row r="1197" spans="1:1">
      <c r="A1197" s="70"/>
    </row>
    <row r="1198" spans="1:1">
      <c r="A1198" s="70"/>
    </row>
    <row r="1199" spans="1:1">
      <c r="A1199" s="70"/>
    </row>
    <row r="1200" spans="1:1">
      <c r="A1200" s="70"/>
    </row>
    <row r="1201" spans="1:1">
      <c r="A1201" s="70"/>
    </row>
    <row r="1202" spans="1:1">
      <c r="A1202" s="70"/>
    </row>
    <row r="1203" spans="1:1">
      <c r="A1203" s="70"/>
    </row>
    <row r="1204" spans="1:1">
      <c r="A1204" s="70"/>
    </row>
    <row r="1205" spans="1:1">
      <c r="A1205" s="70"/>
    </row>
    <row r="1206" spans="1:1">
      <c r="A1206" s="70"/>
    </row>
    <row r="1207" spans="1:1">
      <c r="A1207" s="70"/>
    </row>
    <row r="1208" spans="1:1">
      <c r="A1208" s="70"/>
    </row>
    <row r="1209" spans="1:1">
      <c r="A1209" s="70"/>
    </row>
    <row r="1210" spans="1:1">
      <c r="A1210" s="70"/>
    </row>
    <row r="1211" spans="1:1">
      <c r="A1211" s="70"/>
    </row>
    <row r="1212" spans="1:1">
      <c r="A1212" s="70"/>
    </row>
    <row r="1213" spans="1:1">
      <c r="A1213" s="70"/>
    </row>
    <row r="1214" spans="1:1">
      <c r="A1214" s="70"/>
    </row>
    <row r="1215" spans="1:1">
      <c r="A1215" s="70"/>
    </row>
    <row r="1216" spans="1:1">
      <c r="A1216" s="70"/>
    </row>
    <row r="1217" spans="1:1">
      <c r="A1217" s="70"/>
    </row>
    <row r="1218" spans="1:1">
      <c r="A1218" s="70"/>
    </row>
    <row r="1219" spans="1:1">
      <c r="A1219" s="70"/>
    </row>
    <row r="1220" spans="1:1">
      <c r="A1220" s="70"/>
    </row>
    <row r="1221" spans="1:1">
      <c r="A1221" s="70"/>
    </row>
    <row r="1222" spans="1:1">
      <c r="A1222" s="70"/>
    </row>
    <row r="1223" spans="1:1">
      <c r="A1223" s="70"/>
    </row>
    <row r="1224" spans="1:1">
      <c r="A1224" s="70"/>
    </row>
    <row r="1225" spans="1:1">
      <c r="A1225" s="70"/>
    </row>
    <row r="1226" spans="1:1">
      <c r="A1226" s="70"/>
    </row>
    <row r="1227" spans="1:1">
      <c r="A1227" s="70"/>
    </row>
    <row r="1228" spans="1:1">
      <c r="A1228" s="70"/>
    </row>
    <row r="1229" spans="1:1">
      <c r="A1229" s="70"/>
    </row>
    <row r="1230" spans="1:1">
      <c r="A1230" s="70"/>
    </row>
    <row r="1231" spans="1:1">
      <c r="A1231" s="70"/>
    </row>
    <row r="1232" spans="1:1">
      <c r="A1232" s="70"/>
    </row>
    <row r="1233" spans="1:1">
      <c r="A1233" s="70"/>
    </row>
    <row r="1234" spans="1:1">
      <c r="A1234" s="70"/>
    </row>
    <row r="1235" spans="1:1">
      <c r="A1235" s="70"/>
    </row>
    <row r="1236" spans="1:1">
      <c r="A1236" s="70"/>
    </row>
    <row r="1237" spans="1:1">
      <c r="A1237" s="70"/>
    </row>
    <row r="1238" spans="1:1">
      <c r="A1238" s="70"/>
    </row>
    <row r="1239" spans="1:1">
      <c r="A1239" s="70"/>
    </row>
    <row r="1240" spans="1:1">
      <c r="A1240" s="70"/>
    </row>
    <row r="1241" spans="1:1">
      <c r="A1241" s="70"/>
    </row>
    <row r="1242" spans="1:1">
      <c r="A1242" s="70"/>
    </row>
    <row r="1243" spans="1:1">
      <c r="A1243" s="70"/>
    </row>
    <row r="1244" spans="1:1">
      <c r="A1244" s="70"/>
    </row>
    <row r="1245" spans="1:1">
      <c r="A1245" s="70"/>
    </row>
    <row r="1246" spans="1:1">
      <c r="A1246" s="70"/>
    </row>
    <row r="1247" spans="1:1">
      <c r="A1247" s="70"/>
    </row>
    <row r="1248" spans="1:1">
      <c r="A1248" s="70"/>
    </row>
    <row r="1249" spans="1:1">
      <c r="A1249" s="70"/>
    </row>
    <row r="1250" spans="1:1">
      <c r="A1250" s="70"/>
    </row>
    <row r="1251" spans="1:1">
      <c r="A1251" s="70"/>
    </row>
    <row r="1252" spans="1:1">
      <c r="A1252" s="70"/>
    </row>
    <row r="1253" spans="1:1">
      <c r="A1253" s="70"/>
    </row>
    <row r="1254" spans="1:1">
      <c r="A1254" s="70"/>
    </row>
    <row r="1255" spans="1:1">
      <c r="A1255" s="70"/>
    </row>
    <row r="1256" spans="1:1">
      <c r="A1256" s="70"/>
    </row>
    <row r="1257" spans="1:1">
      <c r="A1257" s="70"/>
    </row>
    <row r="1258" spans="1:1">
      <c r="A1258" s="70"/>
    </row>
    <row r="1259" spans="1:1">
      <c r="A1259" s="70"/>
    </row>
    <row r="1260" spans="1:1">
      <c r="A1260" s="70"/>
    </row>
    <row r="1261" spans="1:1">
      <c r="A1261" s="70"/>
    </row>
    <row r="1262" spans="1:1">
      <c r="A1262" s="70"/>
    </row>
    <row r="1263" spans="1:1">
      <c r="A1263" s="70"/>
    </row>
    <row r="1264" spans="1:1">
      <c r="A1264" s="70"/>
    </row>
    <row r="1265" spans="1:1">
      <c r="A1265" s="70"/>
    </row>
    <row r="1266" spans="1:1">
      <c r="A1266" s="70"/>
    </row>
    <row r="1267" spans="1:1">
      <c r="A1267" s="70"/>
    </row>
    <row r="1268" spans="1:1">
      <c r="A1268" s="70"/>
    </row>
    <row r="1269" spans="1:1">
      <c r="A1269" s="70"/>
    </row>
    <row r="1270" spans="1:1">
      <c r="A1270" s="70"/>
    </row>
    <row r="1271" spans="1:1">
      <c r="A1271" s="70"/>
    </row>
    <row r="1272" spans="1:1">
      <c r="A1272" s="70"/>
    </row>
    <row r="1273" spans="1:1">
      <c r="A1273" s="70"/>
    </row>
    <row r="1274" spans="1:1">
      <c r="A1274" s="70"/>
    </row>
    <row r="1275" spans="1:1">
      <c r="A1275" s="70"/>
    </row>
    <row r="1276" spans="1:1">
      <c r="A1276" s="70"/>
    </row>
    <row r="1277" spans="1:1">
      <c r="A1277" s="70"/>
    </row>
    <row r="1278" spans="1:1">
      <c r="A1278" s="70"/>
    </row>
    <row r="1279" spans="1:1">
      <c r="A1279" s="70"/>
    </row>
    <row r="1280" spans="1:1">
      <c r="A1280" s="70"/>
    </row>
    <row r="1281" spans="1:1">
      <c r="A1281" s="70"/>
    </row>
    <row r="1282" spans="1:1">
      <c r="A1282" s="70"/>
    </row>
    <row r="1283" spans="1:1">
      <c r="A1283" s="70"/>
    </row>
    <row r="1284" spans="1:1">
      <c r="A1284" s="70"/>
    </row>
    <row r="1285" spans="1:1">
      <c r="A1285" s="70"/>
    </row>
    <row r="1286" spans="1:1">
      <c r="A1286" s="70"/>
    </row>
    <row r="1287" spans="1:1">
      <c r="A1287" s="70"/>
    </row>
    <row r="1288" spans="1:1">
      <c r="A1288" s="70"/>
    </row>
    <row r="1289" spans="1:1">
      <c r="A1289" s="70"/>
    </row>
    <row r="1290" spans="1:1">
      <c r="A1290" s="70"/>
    </row>
    <row r="1291" spans="1:1">
      <c r="A1291" s="70"/>
    </row>
    <row r="1292" spans="1:1">
      <c r="A1292" s="70"/>
    </row>
    <row r="1293" spans="1:1">
      <c r="A1293" s="70"/>
    </row>
    <row r="1294" spans="1:1">
      <c r="A1294" s="70"/>
    </row>
    <row r="1295" spans="1:1">
      <c r="A1295" s="70"/>
    </row>
    <row r="1296" spans="1:1">
      <c r="A1296" s="70"/>
    </row>
    <row r="1297" spans="1:1">
      <c r="A1297" s="70"/>
    </row>
    <row r="1298" spans="1:1">
      <c r="A1298" s="70"/>
    </row>
    <row r="1299" spans="1:1">
      <c r="A1299" s="70"/>
    </row>
    <row r="1300" spans="1:1">
      <c r="A1300" s="70"/>
    </row>
    <row r="1301" spans="1:1">
      <c r="A1301" s="70"/>
    </row>
    <row r="1302" spans="1:1">
      <c r="A1302" s="70"/>
    </row>
    <row r="1303" spans="1:1">
      <c r="A1303" s="70"/>
    </row>
    <row r="1304" spans="1:1">
      <c r="A1304" s="70"/>
    </row>
    <row r="1305" spans="1:1">
      <c r="A1305" s="70"/>
    </row>
    <row r="1306" spans="1:1">
      <c r="A1306" s="70"/>
    </row>
    <row r="1307" spans="1:1">
      <c r="A1307" s="70"/>
    </row>
    <row r="1308" spans="1:1">
      <c r="A1308" s="70"/>
    </row>
    <row r="1309" spans="1:1">
      <c r="A1309" s="70"/>
    </row>
    <row r="1310" spans="1:1">
      <c r="A1310" s="70"/>
    </row>
    <row r="1311" spans="1:1">
      <c r="A1311" s="70"/>
    </row>
    <row r="1312" spans="1:1">
      <c r="A1312" s="70"/>
    </row>
    <row r="1313" spans="1:1">
      <c r="A1313" s="70"/>
    </row>
    <row r="1314" spans="1:1">
      <c r="A1314" s="70"/>
    </row>
    <row r="1315" spans="1:1">
      <c r="A1315" s="70"/>
    </row>
    <row r="1316" spans="1:1">
      <c r="A1316" s="70"/>
    </row>
    <row r="1317" spans="1:1">
      <c r="A1317" s="70"/>
    </row>
    <row r="1318" spans="1:1">
      <c r="A1318" s="70"/>
    </row>
    <row r="1319" spans="1:1">
      <c r="A1319" s="70"/>
    </row>
    <row r="1320" spans="1:1">
      <c r="A1320" s="70"/>
    </row>
    <row r="1321" spans="1:1">
      <c r="A1321" s="70"/>
    </row>
    <row r="1322" spans="1:1">
      <c r="A1322" s="70"/>
    </row>
    <row r="1323" spans="1:1">
      <c r="A1323" s="70"/>
    </row>
    <row r="1324" spans="1:1">
      <c r="A1324" s="70"/>
    </row>
    <row r="1325" spans="1:1">
      <c r="A1325" s="70"/>
    </row>
    <row r="1326" spans="1:1">
      <c r="A1326" s="70"/>
    </row>
    <row r="1327" spans="1:1">
      <c r="A1327" s="70"/>
    </row>
    <row r="1328" spans="1:1">
      <c r="A1328" s="70"/>
    </row>
    <row r="1329" spans="1:1">
      <c r="A1329" s="70"/>
    </row>
    <row r="1330" spans="1:1">
      <c r="A1330" s="70"/>
    </row>
    <row r="1331" spans="1:1">
      <c r="A1331" s="70"/>
    </row>
    <row r="1332" spans="1:1">
      <c r="A1332" s="70"/>
    </row>
    <row r="1333" spans="1:1">
      <c r="A1333" s="70"/>
    </row>
    <row r="1334" spans="1:1">
      <c r="A1334" s="70"/>
    </row>
    <row r="1335" spans="1:1">
      <c r="A1335" s="70"/>
    </row>
    <row r="1336" spans="1:1">
      <c r="A1336" s="70"/>
    </row>
    <row r="1337" spans="1:1">
      <c r="A1337" s="70"/>
    </row>
    <row r="1338" spans="1:1">
      <c r="A1338" s="70"/>
    </row>
    <row r="1339" spans="1:1">
      <c r="A1339" s="70"/>
    </row>
    <row r="1340" spans="1:1">
      <c r="A1340" s="70"/>
    </row>
    <row r="1341" spans="1:1">
      <c r="A1341" s="70"/>
    </row>
    <row r="1342" spans="1:1">
      <c r="A1342" s="70"/>
    </row>
    <row r="1343" spans="1:1">
      <c r="A1343" s="70"/>
    </row>
    <row r="1344" spans="1:1">
      <c r="A1344" s="70"/>
    </row>
    <row r="1345" spans="1:1">
      <c r="A1345" s="70"/>
    </row>
    <row r="1346" spans="1:1">
      <c r="A1346" s="70"/>
    </row>
    <row r="1347" spans="1:1">
      <c r="A1347" s="70"/>
    </row>
    <row r="1348" spans="1:1">
      <c r="A1348" s="70"/>
    </row>
    <row r="1349" spans="1:1">
      <c r="A1349" s="70"/>
    </row>
    <row r="1350" spans="1:1">
      <c r="A1350" s="70"/>
    </row>
    <row r="1351" spans="1:1">
      <c r="A1351" s="70"/>
    </row>
    <row r="1352" spans="1:1">
      <c r="A1352" s="70"/>
    </row>
    <row r="1353" spans="1:1">
      <c r="A1353" s="70"/>
    </row>
    <row r="1354" spans="1:1">
      <c r="A1354" s="70"/>
    </row>
    <row r="1355" spans="1:1">
      <c r="A1355" s="70"/>
    </row>
    <row r="1356" spans="1:1">
      <c r="A1356" s="70"/>
    </row>
    <row r="1357" spans="1:1">
      <c r="A1357" s="70"/>
    </row>
    <row r="1358" spans="1:1">
      <c r="A1358" s="70"/>
    </row>
    <row r="1359" spans="1:1">
      <c r="A1359" s="70"/>
    </row>
    <row r="1360" spans="1:1">
      <c r="A1360" s="70"/>
    </row>
    <row r="1361" spans="1:1">
      <c r="A1361" s="70"/>
    </row>
    <row r="1362" spans="1:1">
      <c r="A1362" s="70"/>
    </row>
    <row r="1363" spans="1:1">
      <c r="A1363" s="70"/>
    </row>
    <row r="1364" spans="1:1">
      <c r="A1364" s="70"/>
    </row>
    <row r="1365" spans="1:1">
      <c r="A1365" s="70"/>
    </row>
    <row r="1366" spans="1:1">
      <c r="A1366" s="70"/>
    </row>
    <row r="1367" spans="1:1">
      <c r="A1367" s="70"/>
    </row>
    <row r="1368" spans="1:1">
      <c r="A1368" s="70"/>
    </row>
    <row r="1369" spans="1:1">
      <c r="A1369" s="70"/>
    </row>
    <row r="1370" spans="1:1">
      <c r="A1370" s="70"/>
    </row>
    <row r="1371" spans="1:1">
      <c r="A1371" s="70"/>
    </row>
    <row r="1372" spans="1:1">
      <c r="A1372" s="70"/>
    </row>
    <row r="1373" spans="1:1">
      <c r="A1373" s="70"/>
    </row>
    <row r="1374" spans="1:1">
      <c r="A1374" s="70"/>
    </row>
    <row r="1375" spans="1:1">
      <c r="A1375" s="70"/>
    </row>
    <row r="1376" spans="1:1">
      <c r="A1376" s="70"/>
    </row>
    <row r="1377" spans="1:1">
      <c r="A1377" s="70"/>
    </row>
    <row r="1378" spans="1:1">
      <c r="A1378" s="70"/>
    </row>
    <row r="1379" spans="1:1">
      <c r="A1379" s="70"/>
    </row>
    <row r="1380" spans="1:1">
      <c r="A1380" s="70"/>
    </row>
    <row r="1381" spans="1:1">
      <c r="A1381" s="70"/>
    </row>
    <row r="1382" spans="1:1">
      <c r="A1382" s="70"/>
    </row>
    <row r="1383" spans="1:1">
      <c r="A1383" s="70"/>
    </row>
    <row r="1384" spans="1:1">
      <c r="A1384" s="70"/>
    </row>
    <row r="1385" spans="1:1">
      <c r="A1385" s="70"/>
    </row>
    <row r="1386" spans="1:1">
      <c r="A1386" s="70"/>
    </row>
    <row r="1387" spans="1:1">
      <c r="A1387" s="70"/>
    </row>
    <row r="1388" spans="1:1">
      <c r="A1388" s="70"/>
    </row>
    <row r="1389" spans="1:1">
      <c r="A1389" s="70"/>
    </row>
    <row r="1390" spans="1:1">
      <c r="A1390" s="70"/>
    </row>
    <row r="1391" spans="1:1">
      <c r="A1391" s="70"/>
    </row>
    <row r="1392" spans="1:1">
      <c r="A1392" s="70"/>
    </row>
    <row r="1393" spans="1:1">
      <c r="A1393" s="70"/>
    </row>
    <row r="1394" spans="1:1">
      <c r="A1394" s="70"/>
    </row>
    <row r="1395" spans="1:1">
      <c r="A1395" s="70"/>
    </row>
    <row r="1396" spans="1:1">
      <c r="A1396" s="70"/>
    </row>
    <row r="1397" spans="1:1">
      <c r="A1397" s="70"/>
    </row>
    <row r="1398" spans="1:1">
      <c r="A1398" s="70"/>
    </row>
    <row r="1399" spans="1:1">
      <c r="A1399" s="70"/>
    </row>
    <row r="1400" spans="1:1">
      <c r="A1400" s="70"/>
    </row>
    <row r="1401" spans="1:1">
      <c r="A1401" s="70"/>
    </row>
    <row r="1402" spans="1:1">
      <c r="A1402" s="70"/>
    </row>
    <row r="1403" spans="1:1">
      <c r="A1403" s="70"/>
    </row>
    <row r="1404" spans="1:1">
      <c r="A1404" s="70"/>
    </row>
    <row r="1405" spans="1:1">
      <c r="A1405" s="70"/>
    </row>
    <row r="1406" spans="1:1">
      <c r="A1406" s="70"/>
    </row>
    <row r="1407" spans="1:1">
      <c r="A1407" s="70"/>
    </row>
    <row r="1408" spans="1:1">
      <c r="A1408" s="70"/>
    </row>
    <row r="1409" spans="1:1">
      <c r="A1409" s="70"/>
    </row>
    <row r="1410" spans="1:1">
      <c r="A1410" s="70"/>
    </row>
    <row r="1411" spans="1:1">
      <c r="A1411" s="70"/>
    </row>
    <row r="1412" spans="1:1">
      <c r="A1412" s="70"/>
    </row>
    <row r="1413" spans="1:1">
      <c r="A1413" s="70"/>
    </row>
    <row r="1414" spans="1:1">
      <c r="A1414" s="70"/>
    </row>
    <row r="1415" spans="1:1">
      <c r="A1415" s="70"/>
    </row>
    <row r="1416" spans="1:1">
      <c r="A1416" s="70"/>
    </row>
    <row r="1417" spans="1:1">
      <c r="A1417" s="70"/>
    </row>
    <row r="1418" spans="1:1">
      <c r="A1418" s="70"/>
    </row>
    <row r="1419" spans="1:1">
      <c r="A1419" s="70"/>
    </row>
    <row r="1420" spans="1:1">
      <c r="A1420" s="70"/>
    </row>
    <row r="1421" spans="1:1">
      <c r="A1421" s="70"/>
    </row>
    <row r="1422" spans="1:1">
      <c r="A1422" s="70"/>
    </row>
    <row r="1423" spans="1:1">
      <c r="A1423" s="70"/>
    </row>
    <row r="1424" spans="1:1">
      <c r="A1424" s="70"/>
    </row>
    <row r="1425" spans="1:1">
      <c r="A1425" s="70"/>
    </row>
    <row r="1426" spans="1:1">
      <c r="A1426" s="70"/>
    </row>
    <row r="1427" spans="1:1">
      <c r="A1427" s="70"/>
    </row>
    <row r="1428" spans="1:1">
      <c r="A1428" s="70"/>
    </row>
    <row r="1429" spans="1:1">
      <c r="A1429" s="70"/>
    </row>
    <row r="1430" spans="1:1">
      <c r="A1430" s="70"/>
    </row>
    <row r="1431" spans="1:1">
      <c r="A1431" s="70"/>
    </row>
    <row r="1432" spans="1:1">
      <c r="A1432" s="70"/>
    </row>
    <row r="1433" spans="1:1">
      <c r="A1433" s="70"/>
    </row>
    <row r="1434" spans="1:1">
      <c r="A1434" s="70"/>
    </row>
    <row r="1435" spans="1:1">
      <c r="A1435" s="70"/>
    </row>
    <row r="1436" spans="1:1">
      <c r="A1436" s="70"/>
    </row>
    <row r="1437" spans="1:1">
      <c r="A1437" s="70"/>
    </row>
    <row r="1438" spans="1:1">
      <c r="A1438" s="70"/>
    </row>
    <row r="1439" spans="1:1">
      <c r="A1439" s="70"/>
    </row>
    <row r="1440" spans="1:1">
      <c r="A1440" s="70"/>
    </row>
    <row r="1441" spans="1:1">
      <c r="A1441" s="70"/>
    </row>
    <row r="1442" spans="1:1">
      <c r="A1442" s="70"/>
    </row>
    <row r="1443" spans="1:1">
      <c r="A1443" s="70"/>
    </row>
    <row r="1444" spans="1:1">
      <c r="A1444" s="70"/>
    </row>
    <row r="1445" spans="1:1">
      <c r="A1445" s="70"/>
    </row>
    <row r="1446" spans="1:1">
      <c r="A1446" s="70"/>
    </row>
    <row r="1447" spans="1:1">
      <c r="A1447" s="70"/>
    </row>
    <row r="1448" spans="1:1">
      <c r="A1448" s="70"/>
    </row>
    <row r="1449" spans="1:1">
      <c r="A1449" s="70"/>
    </row>
    <row r="1450" spans="1:1">
      <c r="A1450" s="70"/>
    </row>
    <row r="1451" spans="1:1">
      <c r="A1451" s="70"/>
    </row>
    <row r="1452" spans="1:1">
      <c r="A1452" s="70"/>
    </row>
    <row r="1453" spans="1:1">
      <c r="A1453" s="70"/>
    </row>
    <row r="1454" spans="1:1">
      <c r="A1454" s="70"/>
    </row>
    <row r="1455" spans="1:1">
      <c r="A1455" s="70"/>
    </row>
    <row r="1456" spans="1:1">
      <c r="A1456" s="70"/>
    </row>
    <row r="1457" spans="1:1">
      <c r="A1457" s="70"/>
    </row>
    <row r="1458" spans="1:1">
      <c r="A1458" s="70"/>
    </row>
    <row r="1459" spans="1:1">
      <c r="A1459" s="70"/>
    </row>
    <row r="1460" spans="1:1">
      <c r="A1460" s="70"/>
    </row>
    <row r="1461" spans="1:1">
      <c r="A1461" s="70"/>
    </row>
    <row r="1462" spans="1:1">
      <c r="A1462" s="70"/>
    </row>
    <row r="1463" spans="1:1">
      <c r="A1463" s="70"/>
    </row>
    <row r="1464" spans="1:1">
      <c r="A1464" s="70"/>
    </row>
    <row r="1465" spans="1:1">
      <c r="A1465" s="70"/>
    </row>
    <row r="1466" spans="1:1">
      <c r="A1466" s="70"/>
    </row>
    <row r="1467" spans="1:1">
      <c r="A1467" s="70"/>
    </row>
    <row r="1468" spans="1:1">
      <c r="A1468" s="70"/>
    </row>
    <row r="1469" spans="1:1">
      <c r="A1469" s="70"/>
    </row>
    <row r="1470" spans="1:1">
      <c r="A1470" s="70"/>
    </row>
    <row r="1471" spans="1:1">
      <c r="A1471" s="70"/>
    </row>
    <row r="1472" spans="1:1">
      <c r="A1472" s="70"/>
    </row>
    <row r="1473" spans="1:1">
      <c r="A1473" s="70"/>
    </row>
    <row r="1474" spans="1:1">
      <c r="A1474" s="70"/>
    </row>
    <row r="1475" spans="1:1">
      <c r="A1475" s="70"/>
    </row>
    <row r="1476" spans="1:1">
      <c r="A1476" s="70"/>
    </row>
    <row r="1477" spans="1:1">
      <c r="A1477" s="70"/>
    </row>
    <row r="1478" spans="1:1">
      <c r="A1478" s="70"/>
    </row>
    <row r="1479" spans="1:1">
      <c r="A1479" s="70"/>
    </row>
    <row r="1480" spans="1:1">
      <c r="A1480" s="70"/>
    </row>
    <row r="1481" spans="1:1">
      <c r="A1481" s="70"/>
    </row>
    <row r="1482" spans="1:1">
      <c r="A1482" s="70"/>
    </row>
    <row r="1483" spans="1:1">
      <c r="A1483" s="70"/>
    </row>
    <row r="1484" spans="1:1">
      <c r="A1484" s="70"/>
    </row>
    <row r="1485" spans="1:1">
      <c r="A1485" s="70"/>
    </row>
    <row r="1486" spans="1:1">
      <c r="A1486" s="70"/>
    </row>
    <row r="1487" spans="1:1">
      <c r="A1487" s="70"/>
    </row>
    <row r="1488" spans="1:1">
      <c r="A1488" s="70"/>
    </row>
    <row r="1489" spans="1:1">
      <c r="A1489" s="70"/>
    </row>
    <row r="1490" spans="1:1">
      <c r="A1490" s="70"/>
    </row>
    <row r="1491" spans="1:1">
      <c r="A1491" s="70"/>
    </row>
    <row r="1492" spans="1:1">
      <c r="A1492" s="70"/>
    </row>
    <row r="1493" spans="1:1">
      <c r="A1493" s="70"/>
    </row>
    <row r="1494" spans="1:1">
      <c r="A1494" s="70"/>
    </row>
    <row r="1495" spans="1:1">
      <c r="A1495" s="70"/>
    </row>
    <row r="1496" spans="1:1">
      <c r="A1496" s="70"/>
    </row>
    <row r="1497" spans="1:1">
      <c r="A1497" s="70"/>
    </row>
    <row r="1498" spans="1:1">
      <c r="A1498" s="70"/>
    </row>
    <row r="1499" spans="1:1">
      <c r="A1499" s="70"/>
    </row>
    <row r="1500" spans="1:1">
      <c r="A1500" s="70"/>
    </row>
    <row r="1501" spans="1:1">
      <c r="A1501" s="70"/>
    </row>
    <row r="1502" spans="1:1">
      <c r="A1502" s="70"/>
    </row>
  </sheetData>
  <sheetProtection algorithmName="SHA-512" hashValue="479UsygUp7t4b2fcjYbstbrAG5+oGwULMIuKNencBKgTrLmsOUJZsaos9gZz8HbKu+oZP441neCUon+XgMNNZQ==" saltValue="phhGG7bzJfR1isqStNmLpQ==" spinCount="100000" sheet="1" objects="1" scenarios="1"/>
  <mergeCells count="12">
    <mergeCell ref="AC14:AM19"/>
    <mergeCell ref="AC21:AM21"/>
    <mergeCell ref="A1:AM1"/>
    <mergeCell ref="AC2:AI2"/>
    <mergeCell ref="AJ2:AK2"/>
    <mergeCell ref="S8:AA11"/>
    <mergeCell ref="A10:A12"/>
    <mergeCell ref="B10:B11"/>
    <mergeCell ref="C10:C11"/>
    <mergeCell ref="D10:D11"/>
    <mergeCell ref="O10:O11"/>
    <mergeCell ref="P10:P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E3:M27"/>
  <sheetViews>
    <sheetView zoomScale="80" zoomScaleNormal="80" zoomScalePageLayoutView="50" workbookViewId="0">
      <selection activeCell="P36" sqref="P36"/>
    </sheetView>
  </sheetViews>
  <sheetFormatPr defaultColWidth="8.85546875" defaultRowHeight="15"/>
  <sheetData>
    <row r="3" hidden="1"/>
    <row r="4" hidden="1"/>
    <row r="5" hidden="1"/>
    <row r="6" hidden="1"/>
    <row r="7" hidden="1"/>
    <row r="22" spans="5:13" ht="10.5" customHeight="1"/>
    <row r="23" spans="5:13" ht="213.75" customHeight="1" thickBot="1"/>
    <row r="24" spans="5:13" ht="15.75" customHeight="1">
      <c r="E24" s="205" t="s">
        <v>81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O3'!AC11</f>
        <v>1</v>
      </c>
      <c r="F27" s="79"/>
      <c r="G27" s="79">
        <f>'CALC. O3'!AE11</f>
        <v>0</v>
      </c>
      <c r="H27" s="79"/>
      <c r="I27" s="79">
        <f>'CALC. O3'!AG11</f>
        <v>0</v>
      </c>
      <c r="J27" s="79"/>
      <c r="K27" s="79">
        <f>'CALC. O3'!AI11</f>
        <v>0</v>
      </c>
      <c r="L27" s="79"/>
      <c r="M27" s="80">
        <f>'CALC. O3'!AK11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A1:AN886"/>
  <sheetViews>
    <sheetView zoomScaleNormal="100" workbookViewId="0">
      <pane ySplit="12" topLeftCell="A13" activePane="bottomLeft" state="frozen"/>
      <selection activeCell="AF36" sqref="AF36"/>
      <selection pane="bottomLeft" activeCell="AL45" sqref="AL45"/>
    </sheetView>
  </sheetViews>
  <sheetFormatPr defaultColWidth="8.85546875" defaultRowHeight="15"/>
  <cols>
    <col min="1" max="1" width="19.28515625" style="34" customWidth="1"/>
    <col min="2" max="3" width="15.42578125" style="34" customWidth="1"/>
    <col min="4" max="4" width="17.85546875" style="34" customWidth="1"/>
    <col min="5" max="5" width="13.28515625" style="34" hidden="1" customWidth="1"/>
    <col min="6" max="6" width="11.28515625" style="34" hidden="1" customWidth="1"/>
    <col min="7" max="7" width="11.140625" style="34" hidden="1" customWidth="1"/>
    <col min="8" max="12" width="9.140625" style="34" hidden="1" customWidth="1"/>
    <col min="13" max="13" width="12.85546875" style="34" hidden="1" customWidth="1"/>
    <col min="14" max="14" width="9.140625" style="34" hidden="1" customWidth="1"/>
    <col min="15" max="15" width="12.85546875" style="34" customWidth="1"/>
    <col min="16" max="16" width="21.5703125" style="34" customWidth="1"/>
    <col min="17" max="17" width="9.140625" style="34" hidden="1" customWidth="1"/>
    <col min="18" max="20" width="9.140625" hidden="1" customWidth="1"/>
    <col min="21" max="21" width="10.28515625" hidden="1" customWidth="1"/>
    <col min="22" max="23" width="12.5703125" hidden="1" customWidth="1"/>
    <col min="24" max="24" width="15.5703125" hidden="1" customWidth="1"/>
    <col min="25" max="25" width="11.140625" hidden="1" customWidth="1"/>
    <col min="26" max="27" width="9.140625" hidden="1" customWidth="1"/>
    <col min="28" max="28" width="3.42578125" customWidth="1"/>
    <col min="29" max="29" width="9.140625" customWidth="1"/>
    <col min="30" max="30" width="4.140625" customWidth="1"/>
    <col min="32" max="32" width="4.7109375" customWidth="1"/>
    <col min="33" max="33" width="13.5703125" customWidth="1"/>
    <col min="34" max="34" width="5.5703125" customWidth="1"/>
    <col min="35" max="35" width="8.42578125" customWidth="1"/>
    <col min="36" max="36" width="5.140625" customWidth="1"/>
    <col min="38" max="38" width="5" customWidth="1"/>
    <col min="40" max="40" width="7.7109375" customWidth="1"/>
  </cols>
  <sheetData>
    <row r="1" spans="1:40" ht="45" customHeight="1" thickBot="1">
      <c r="A1" s="188" t="s">
        <v>82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40" ht="15.75" thickBot="1">
      <c r="A2" s="33" t="s">
        <v>83</v>
      </c>
      <c r="AC2" s="189" t="s">
        <v>84</v>
      </c>
      <c r="AD2" s="190"/>
      <c r="AE2" s="190"/>
      <c r="AF2" s="190"/>
      <c r="AG2" s="190"/>
      <c r="AH2" s="190"/>
      <c r="AI2" s="191"/>
      <c r="AJ2" s="192">
        <v>31</v>
      </c>
      <c r="AK2" s="193"/>
      <c r="AL2" s="34"/>
      <c r="AM2" s="34"/>
    </row>
    <row r="3" spans="1:40" hidden="1">
      <c r="A3" s="81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Q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40" ht="15" hidden="1" customHeight="1">
      <c r="A4" s="81" t="s">
        <v>56</v>
      </c>
      <c r="B4" s="38">
        <v>0</v>
      </c>
      <c r="C4" s="38">
        <v>9</v>
      </c>
      <c r="D4" s="38">
        <v>11</v>
      </c>
      <c r="E4" s="38">
        <v>13</v>
      </c>
      <c r="F4" s="38">
        <v>15</v>
      </c>
      <c r="P4"/>
      <c r="Q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40" ht="15" hidden="1" customHeight="1">
      <c r="A5" s="81" t="s">
        <v>57</v>
      </c>
      <c r="B5" s="38">
        <v>9</v>
      </c>
      <c r="C5" s="38">
        <v>11</v>
      </c>
      <c r="D5" s="38">
        <v>13</v>
      </c>
      <c r="E5" s="38">
        <v>15</v>
      </c>
      <c r="F5" s="38">
        <v>50</v>
      </c>
      <c r="P5"/>
      <c r="Q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40" ht="15" hidden="1" customHeight="1">
      <c r="A6" s="81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Q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40" ht="15" hidden="1" customHeight="1">
      <c r="A7" s="81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Q7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40" ht="15" customHeight="1">
      <c r="A8" s="33" t="s">
        <v>85</v>
      </c>
      <c r="R8" s="40"/>
      <c r="S8" s="194" t="s">
        <v>61</v>
      </c>
      <c r="T8" s="194"/>
      <c r="U8" s="194"/>
      <c r="V8" s="194"/>
      <c r="W8" s="194"/>
      <c r="X8" s="194"/>
      <c r="Y8" s="194"/>
      <c r="Z8" s="194"/>
      <c r="AA8" s="19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</row>
    <row r="9" spans="1:40" ht="15" customHeight="1" thickBot="1">
      <c r="R9" s="40"/>
      <c r="S9" s="194"/>
      <c r="T9" s="194"/>
      <c r="U9" s="194"/>
      <c r="V9" s="194"/>
      <c r="W9" s="194"/>
      <c r="X9" s="194"/>
      <c r="Y9" s="194"/>
      <c r="Z9" s="194"/>
      <c r="AA9" s="19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</row>
    <row r="10" spans="1:40" ht="15" customHeight="1" thickBot="1">
      <c r="A10" s="195" t="s">
        <v>62</v>
      </c>
      <c r="B10" s="197" t="s">
        <v>63</v>
      </c>
      <c r="C10" s="199" t="s">
        <v>64</v>
      </c>
      <c r="D10" s="197" t="s">
        <v>65</v>
      </c>
      <c r="O10" s="201" t="s">
        <v>66</v>
      </c>
      <c r="P10" s="201" t="s">
        <v>86</v>
      </c>
      <c r="R10" s="40"/>
      <c r="S10" s="194"/>
      <c r="T10" s="194"/>
      <c r="U10" s="194"/>
      <c r="V10" s="194"/>
      <c r="W10" s="194"/>
      <c r="X10" s="194"/>
      <c r="Y10" s="194"/>
      <c r="Z10" s="194"/>
      <c r="AA10" s="194"/>
      <c r="AB10" s="34"/>
      <c r="AC10" s="41" t="s">
        <v>51</v>
      </c>
      <c r="AD10" s="42"/>
      <c r="AE10" s="41" t="s">
        <v>52</v>
      </c>
      <c r="AF10" s="42"/>
      <c r="AG10" s="41" t="s">
        <v>53</v>
      </c>
      <c r="AH10" s="42"/>
      <c r="AI10" s="41" t="s">
        <v>54</v>
      </c>
      <c r="AJ10" s="42"/>
      <c r="AK10" s="41" t="s">
        <v>55</v>
      </c>
      <c r="AL10" s="42"/>
      <c r="AM10" s="34"/>
    </row>
    <row r="11" spans="1:40" ht="15.75" thickBot="1">
      <c r="A11" s="196"/>
      <c r="B11" s="198"/>
      <c r="C11" s="200"/>
      <c r="D11" s="198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202"/>
      <c r="P11" s="203"/>
      <c r="R11" s="40"/>
      <c r="S11" s="194"/>
      <c r="T11" s="194"/>
      <c r="U11" s="194"/>
      <c r="V11" s="194"/>
      <c r="W11" s="194"/>
      <c r="X11" s="194"/>
      <c r="Y11" s="194"/>
      <c r="Z11" s="194"/>
      <c r="AA11" s="194"/>
      <c r="AB11" s="34"/>
      <c r="AC11" s="43">
        <f>S46/AJ2</f>
        <v>1</v>
      </c>
      <c r="AD11" s="42"/>
      <c r="AE11" s="43">
        <f>U46/AJ2</f>
        <v>0</v>
      </c>
      <c r="AF11" s="42"/>
      <c r="AG11" s="43">
        <f>W46/AJ2</f>
        <v>0</v>
      </c>
      <c r="AH11" s="42"/>
      <c r="AI11" s="43">
        <f>Y46/AJ2</f>
        <v>0</v>
      </c>
      <c r="AJ11" s="42"/>
      <c r="AK11" s="43">
        <f>AA46/AJ2</f>
        <v>0</v>
      </c>
      <c r="AL11" s="42"/>
      <c r="AM11" s="34"/>
      <c r="AN11" s="34"/>
    </row>
    <row r="12" spans="1:40" ht="15.75" thickBot="1">
      <c r="A12" s="208"/>
      <c r="B12" s="45" t="s">
        <v>20</v>
      </c>
      <c r="C12" s="82" t="s">
        <v>20</v>
      </c>
      <c r="D12" s="44" t="s">
        <v>20</v>
      </c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6" t="s">
        <v>87</v>
      </c>
      <c r="P12" s="204"/>
      <c r="R12" s="37" t="s">
        <v>73</v>
      </c>
      <c r="S12" s="37" t="s">
        <v>51</v>
      </c>
      <c r="T12" s="37" t="s">
        <v>74</v>
      </c>
      <c r="U12" s="37" t="s">
        <v>68</v>
      </c>
      <c r="V12" s="37" t="s">
        <v>75</v>
      </c>
      <c r="W12" s="37" t="s">
        <v>69</v>
      </c>
      <c r="X12" s="37" t="s">
        <v>76</v>
      </c>
      <c r="Y12" s="37" t="s">
        <v>70</v>
      </c>
      <c r="Z12" s="37" t="s">
        <v>77</v>
      </c>
      <c r="AA12" s="37" t="s">
        <v>78</v>
      </c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</row>
    <row r="13" spans="1:40" ht="15.75" thickBot="1">
      <c r="A13" s="83">
        <f>'CALC. O3'!A13</f>
        <v>44166</v>
      </c>
      <c r="B13" s="121"/>
      <c r="C13" s="123"/>
      <c r="D13" s="50">
        <f>MAX(C13:C29)</f>
        <v>0.17</v>
      </c>
      <c r="E13" s="51">
        <f>(((D13-$B$4)/($B$5-$B$4))*($B$7-$B$6))+$B$6</f>
        <v>0.75555555555555554</v>
      </c>
      <c r="F13" s="42" t="str">
        <f>IF(AND(E13&lt;=40,E13&gt;=0),"1","0")</f>
        <v>1</v>
      </c>
      <c r="G13" s="51">
        <f t="shared" ref="G13:G43" si="0">(((D13-$C$4)/($C$5-$C$4))*($C$7-$C$6))+$C$6</f>
        <v>-131.185</v>
      </c>
      <c r="H13" s="42" t="str">
        <f>IF(AND(G13&lt;=80,G13&gt;41),"1","0")</f>
        <v>0</v>
      </c>
      <c r="I13" s="51">
        <f t="shared" ref="I13:I43" si="1">(((D13-$D$4)/($D$5-$D$4))*($D$7-$D$6))+$D$6</f>
        <v>-130.185</v>
      </c>
      <c r="J13" s="42" t="str">
        <f>IF(AND(I13&lt;=120,I13&gt;81),"1","0")</f>
        <v>0</v>
      </c>
      <c r="K13" s="51">
        <f t="shared" ref="K13:K43" si="2">(((D13-$E$4)/($E$5-$E$4))*($E$7-$E$6))+$E$6</f>
        <v>-385.78500000000003</v>
      </c>
      <c r="L13" s="42" t="str">
        <f>IF(AND(K13&lt;=200,K13&gt;121),"1","0")</f>
        <v>0</v>
      </c>
      <c r="M13" s="51">
        <f t="shared" ref="M13:M43" si="3">(((D13-$F$4)/($F$5-$F$4))*($F$7-$F$6))+$F$6</f>
        <v>117.10457142857143</v>
      </c>
      <c r="N13" s="42" t="str">
        <f>IF(AND(M13&lt;4999,M13&gt;201),"1","0")</f>
        <v>0</v>
      </c>
      <c r="O13" s="52">
        <f t="shared" ref="O13:O43" si="4">(E13*F13)+(G13*H13)+(I13*J13)+(K13*L13)+(M13*N13)</f>
        <v>0.75555555555555554</v>
      </c>
      <c r="P13" s="46">
        <v>9</v>
      </c>
      <c r="R13" s="53" t="str">
        <f>IF(AND(O13&lt;40.5,O13&gt;=0),"1","0")</f>
        <v>1</v>
      </c>
      <c r="S13" s="53">
        <f t="shared" ref="S13:S43" si="5">R13*1</f>
        <v>1</v>
      </c>
      <c r="T13" s="53" t="str">
        <f>IF(AND(O13&lt;80.5,O13&gt;=40.5),"1","0")</f>
        <v>0</v>
      </c>
      <c r="U13" s="53">
        <f t="shared" ref="U13:U43" si="6">T13*1</f>
        <v>0</v>
      </c>
      <c r="V13" s="53" t="str">
        <f>IF(AND(O13&lt;120.5,O13&gt;=80.5),"1","0")</f>
        <v>0</v>
      </c>
      <c r="W13" s="53">
        <f t="shared" ref="W13:W43" si="7">V13*1</f>
        <v>0</v>
      </c>
      <c r="X13" s="53" t="str">
        <f>IF(AND(O13&lt;200.5,O13&gt;=120.5),"1","0")</f>
        <v>0</v>
      </c>
      <c r="Y13" s="53">
        <f t="shared" ref="Y13:Y43" si="8">X13*1</f>
        <v>0</v>
      </c>
      <c r="Z13" s="53" t="str">
        <f>IF(AND(O13&lt;999,O13&gt;=200.5),"1","0")</f>
        <v>0</v>
      </c>
      <c r="AA13" s="53">
        <f t="shared" ref="AA13:AA43" si="9">Z13*1</f>
        <v>0</v>
      </c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</row>
    <row r="14" spans="1:40">
      <c r="A14" s="84">
        <f>'CALC. O3'!A14</f>
        <v>44167</v>
      </c>
      <c r="B14" s="121"/>
      <c r="C14" s="121"/>
      <c r="D14" s="57">
        <f>MAX(C30:C46)</f>
        <v>0.46875</v>
      </c>
      <c r="E14" s="51">
        <f t="shared" ref="E14:E43" si="10">(((D14-$B$4)/($B$5-$B$4))*($B$7-$B$6))+$B$6</f>
        <v>2.0833333333333335</v>
      </c>
      <c r="F14" s="42" t="str">
        <f t="shared" ref="F14:F43" si="11">IF(AND(E14&lt;=40,E14&gt;=0),"1","0")</f>
        <v>1</v>
      </c>
      <c r="G14" s="51">
        <f t="shared" si="0"/>
        <v>-125.359375</v>
      </c>
      <c r="H14" s="42" t="str">
        <f t="shared" ref="H14:H43" si="12">IF(AND(G14&lt;=80,G14&gt;41),"1","0")</f>
        <v>0</v>
      </c>
      <c r="I14" s="51">
        <f t="shared" si="1"/>
        <v>-124.359375</v>
      </c>
      <c r="J14" s="42" t="str">
        <f t="shared" ref="J14:J43" si="13">IF(AND(I14&lt;=120,I14&gt;81),"1","0")</f>
        <v>0</v>
      </c>
      <c r="K14" s="51">
        <f t="shared" si="2"/>
        <v>-373.984375</v>
      </c>
      <c r="L14" s="42" t="str">
        <f t="shared" ref="L14:L43" si="14">IF(AND(K14&lt;=200,K14&gt;121),"1","0")</f>
        <v>0</v>
      </c>
      <c r="M14" s="51">
        <f t="shared" si="3"/>
        <v>118.79464285714285</v>
      </c>
      <c r="N14" s="42" t="str">
        <f t="shared" ref="N14:N43" si="15">IF(AND(M14&lt;4999,M14&gt;201),"1","0")</f>
        <v>0</v>
      </c>
      <c r="O14" s="58">
        <f t="shared" si="4"/>
        <v>2.0833333333333335</v>
      </c>
      <c r="P14" s="59">
        <v>9</v>
      </c>
      <c r="R14" s="53" t="str">
        <f t="shared" ref="R14:R43" si="16">IF(AND(O14&lt;40.5,O14&gt;=0),"1","0")</f>
        <v>1</v>
      </c>
      <c r="S14" s="53">
        <f t="shared" si="5"/>
        <v>1</v>
      </c>
      <c r="T14" s="53" t="str">
        <f t="shared" ref="T14:T43" si="17">IF(AND(O14&lt;80.5,O14&gt;=40.5),"1","0")</f>
        <v>0</v>
      </c>
      <c r="U14" s="53">
        <f t="shared" si="6"/>
        <v>0</v>
      </c>
      <c r="V14" s="53" t="str">
        <f t="shared" ref="V14:V43" si="18">IF(AND(O14&lt;120.5,O14&gt;=80.5),"1","0")</f>
        <v>0</v>
      </c>
      <c r="W14" s="53">
        <f t="shared" si="7"/>
        <v>0</v>
      </c>
      <c r="X14" s="53" t="str">
        <f t="shared" ref="X14:X43" si="19">IF(AND(O14&lt;200.5,O14&gt;=120.5),"1","0")</f>
        <v>0</v>
      </c>
      <c r="Y14" s="53">
        <f t="shared" si="8"/>
        <v>0</v>
      </c>
      <c r="Z14" s="53" t="str">
        <f t="shared" ref="Z14:Z43" si="20">IF(AND(O14&lt;999,O14&gt;=200.5),"1","0")</f>
        <v>0</v>
      </c>
      <c r="AA14" s="53">
        <f t="shared" si="9"/>
        <v>0</v>
      </c>
      <c r="AB14" s="34"/>
      <c r="AC14" s="176" t="s">
        <v>88</v>
      </c>
      <c r="AD14" s="177"/>
      <c r="AE14" s="177"/>
      <c r="AF14" s="177"/>
      <c r="AG14" s="177"/>
      <c r="AH14" s="177"/>
      <c r="AI14" s="177"/>
      <c r="AJ14" s="177"/>
      <c r="AK14" s="177"/>
      <c r="AL14" s="177"/>
      <c r="AM14" s="178"/>
      <c r="AN14" s="34"/>
    </row>
    <row r="15" spans="1:40">
      <c r="A15" s="84">
        <f>'CALC. O3'!A15</f>
        <v>44168</v>
      </c>
      <c r="B15" s="121"/>
      <c r="C15" s="121"/>
      <c r="D15" s="57">
        <f t="shared" ref="D15" si="21">MAX(C47:C63)</f>
        <v>0.334982</v>
      </c>
      <c r="E15" s="51">
        <f t="shared" si="10"/>
        <v>1.4888088888888888</v>
      </c>
      <c r="F15" s="42" t="str">
        <f t="shared" si="11"/>
        <v>1</v>
      </c>
      <c r="G15" s="51">
        <f t="shared" si="0"/>
        <v>-127.967851</v>
      </c>
      <c r="H15" s="42" t="str">
        <f t="shared" si="12"/>
        <v>0</v>
      </c>
      <c r="I15" s="51">
        <f t="shared" si="1"/>
        <v>-126.967851</v>
      </c>
      <c r="J15" s="42" t="str">
        <f t="shared" si="13"/>
        <v>0</v>
      </c>
      <c r="K15" s="51">
        <f t="shared" si="2"/>
        <v>-379.26821100000001</v>
      </c>
      <c r="L15" s="42" t="str">
        <f t="shared" si="14"/>
        <v>0</v>
      </c>
      <c r="M15" s="51">
        <f t="shared" si="3"/>
        <v>118.03789817142858</v>
      </c>
      <c r="N15" s="42" t="str">
        <f t="shared" si="15"/>
        <v>0</v>
      </c>
      <c r="O15" s="58">
        <f t="shared" si="4"/>
        <v>1.4888088888888888</v>
      </c>
      <c r="P15" s="59">
        <v>9</v>
      </c>
      <c r="R15" s="53" t="str">
        <f t="shared" si="16"/>
        <v>1</v>
      </c>
      <c r="S15" s="53">
        <f t="shared" si="5"/>
        <v>1</v>
      </c>
      <c r="T15" s="53" t="str">
        <f t="shared" si="17"/>
        <v>0</v>
      </c>
      <c r="U15" s="53">
        <f t="shared" si="6"/>
        <v>0</v>
      </c>
      <c r="V15" s="53" t="str">
        <f t="shared" si="18"/>
        <v>0</v>
      </c>
      <c r="W15" s="53">
        <f t="shared" si="7"/>
        <v>0</v>
      </c>
      <c r="X15" s="53" t="str">
        <f t="shared" si="19"/>
        <v>0</v>
      </c>
      <c r="Y15" s="53">
        <f t="shared" si="8"/>
        <v>0</v>
      </c>
      <c r="Z15" s="53" t="str">
        <f t="shared" si="20"/>
        <v>0</v>
      </c>
      <c r="AA15" s="53">
        <f t="shared" si="9"/>
        <v>0</v>
      </c>
      <c r="AB15" s="34"/>
      <c r="AC15" s="179"/>
      <c r="AD15" s="180"/>
      <c r="AE15" s="180"/>
      <c r="AF15" s="180"/>
      <c r="AG15" s="180"/>
      <c r="AH15" s="180"/>
      <c r="AI15" s="180"/>
      <c r="AJ15" s="180"/>
      <c r="AK15" s="180"/>
      <c r="AL15" s="180"/>
      <c r="AM15" s="181"/>
      <c r="AN15" s="34"/>
    </row>
    <row r="16" spans="1:40">
      <c r="A16" s="84">
        <f>'CALC. O3'!A16</f>
        <v>44169</v>
      </c>
      <c r="B16" s="121"/>
      <c r="C16" s="121"/>
      <c r="D16" s="57">
        <f t="shared" ref="D16" si="22">MAX(C64:C80)</f>
        <v>0.20249999999999996</v>
      </c>
      <c r="E16" s="51">
        <f t="shared" si="10"/>
        <v>0.8999999999999998</v>
      </c>
      <c r="F16" s="42" t="str">
        <f t="shared" si="11"/>
        <v>1</v>
      </c>
      <c r="G16" s="51">
        <f t="shared" si="0"/>
        <v>-130.55124999999998</v>
      </c>
      <c r="H16" s="42" t="str">
        <f t="shared" si="12"/>
        <v>0</v>
      </c>
      <c r="I16" s="51">
        <f t="shared" si="1"/>
        <v>-129.55124999999998</v>
      </c>
      <c r="J16" s="42" t="str">
        <f t="shared" si="13"/>
        <v>0</v>
      </c>
      <c r="K16" s="51">
        <f t="shared" si="2"/>
        <v>-384.50124999999997</v>
      </c>
      <c r="L16" s="42" t="str">
        <f t="shared" si="14"/>
        <v>0</v>
      </c>
      <c r="M16" s="51">
        <f t="shared" si="3"/>
        <v>117.28842857142858</v>
      </c>
      <c r="N16" s="42" t="str">
        <f t="shared" si="15"/>
        <v>0</v>
      </c>
      <c r="O16" s="58">
        <f t="shared" si="4"/>
        <v>0.8999999999999998</v>
      </c>
      <c r="P16" s="59">
        <v>9</v>
      </c>
      <c r="R16" s="53" t="str">
        <f t="shared" si="16"/>
        <v>1</v>
      </c>
      <c r="S16" s="53">
        <f t="shared" si="5"/>
        <v>1</v>
      </c>
      <c r="T16" s="53" t="str">
        <f t="shared" si="17"/>
        <v>0</v>
      </c>
      <c r="U16" s="53">
        <f t="shared" si="6"/>
        <v>0</v>
      </c>
      <c r="V16" s="53" t="str">
        <f t="shared" si="18"/>
        <v>0</v>
      </c>
      <c r="W16" s="53">
        <f t="shared" si="7"/>
        <v>0</v>
      </c>
      <c r="X16" s="53" t="str">
        <f t="shared" si="19"/>
        <v>0</v>
      </c>
      <c r="Y16" s="53">
        <f t="shared" si="8"/>
        <v>0</v>
      </c>
      <c r="Z16" s="53" t="str">
        <f t="shared" si="20"/>
        <v>0</v>
      </c>
      <c r="AA16" s="53">
        <f t="shared" si="9"/>
        <v>0</v>
      </c>
      <c r="AB16" s="34"/>
      <c r="AC16" s="179"/>
      <c r="AD16" s="180"/>
      <c r="AE16" s="180"/>
      <c r="AF16" s="180"/>
      <c r="AG16" s="180"/>
      <c r="AH16" s="180"/>
      <c r="AI16" s="180"/>
      <c r="AJ16" s="180"/>
      <c r="AK16" s="180"/>
      <c r="AL16" s="180"/>
      <c r="AM16" s="181"/>
      <c r="AN16" s="34"/>
    </row>
    <row r="17" spans="1:40">
      <c r="A17" s="84">
        <f>'CALC. O3'!A17</f>
        <v>44170</v>
      </c>
      <c r="B17" s="121"/>
      <c r="C17" s="121"/>
      <c r="D17" s="57">
        <f t="shared" ref="D17" si="23">MAX(C81:C97)</f>
        <v>0.14750000000000002</v>
      </c>
      <c r="E17" s="51">
        <f t="shared" si="10"/>
        <v>0.65555555555555567</v>
      </c>
      <c r="F17" s="42" t="str">
        <f t="shared" si="11"/>
        <v>1</v>
      </c>
      <c r="G17" s="51">
        <f t="shared" si="0"/>
        <v>-131.62374999999997</v>
      </c>
      <c r="H17" s="42" t="str">
        <f t="shared" si="12"/>
        <v>0</v>
      </c>
      <c r="I17" s="51">
        <f t="shared" si="1"/>
        <v>-130.62374999999997</v>
      </c>
      <c r="J17" s="42" t="str">
        <f t="shared" si="13"/>
        <v>0</v>
      </c>
      <c r="K17" s="51">
        <f t="shared" si="2"/>
        <v>-386.67374999999998</v>
      </c>
      <c r="L17" s="42" t="str">
        <f t="shared" si="14"/>
        <v>0</v>
      </c>
      <c r="M17" s="51">
        <f t="shared" si="3"/>
        <v>116.97728571428573</v>
      </c>
      <c r="N17" s="42" t="str">
        <f t="shared" si="15"/>
        <v>0</v>
      </c>
      <c r="O17" s="58">
        <f t="shared" si="4"/>
        <v>0.65555555555555567</v>
      </c>
      <c r="P17" s="59">
        <v>9</v>
      </c>
      <c r="R17" s="53" t="str">
        <f t="shared" si="16"/>
        <v>1</v>
      </c>
      <c r="S17" s="53">
        <f t="shared" si="5"/>
        <v>1</v>
      </c>
      <c r="T17" s="53" t="str">
        <f t="shared" si="17"/>
        <v>0</v>
      </c>
      <c r="U17" s="53">
        <f t="shared" si="6"/>
        <v>0</v>
      </c>
      <c r="V17" s="53" t="str">
        <f t="shared" si="18"/>
        <v>0</v>
      </c>
      <c r="W17" s="53">
        <f t="shared" si="7"/>
        <v>0</v>
      </c>
      <c r="X17" s="53" t="str">
        <f t="shared" si="19"/>
        <v>0</v>
      </c>
      <c r="Y17" s="53">
        <f t="shared" si="8"/>
        <v>0</v>
      </c>
      <c r="Z17" s="53" t="str">
        <f t="shared" si="20"/>
        <v>0</v>
      </c>
      <c r="AA17" s="53">
        <f t="shared" si="9"/>
        <v>0</v>
      </c>
      <c r="AB17" s="34"/>
      <c r="AC17" s="179"/>
      <c r="AD17" s="180"/>
      <c r="AE17" s="180"/>
      <c r="AF17" s="180"/>
      <c r="AG17" s="180"/>
      <c r="AH17" s="180"/>
      <c r="AI17" s="180"/>
      <c r="AJ17" s="180"/>
      <c r="AK17" s="180"/>
      <c r="AL17" s="180"/>
      <c r="AM17" s="181"/>
      <c r="AN17" s="34"/>
    </row>
    <row r="18" spans="1:40">
      <c r="A18" s="84">
        <f>'CALC. O3'!A18</f>
        <v>44171</v>
      </c>
      <c r="B18" s="121"/>
      <c r="C18" s="121"/>
      <c r="D18" s="57">
        <f t="shared" ref="D18" si="24">MAX(C98:C114)</f>
        <v>0.21625</v>
      </c>
      <c r="E18" s="51">
        <f t="shared" si="10"/>
        <v>0.96111111111111103</v>
      </c>
      <c r="F18" s="42" t="str">
        <f t="shared" si="11"/>
        <v>1</v>
      </c>
      <c r="G18" s="51">
        <f t="shared" si="0"/>
        <v>-130.28312499999998</v>
      </c>
      <c r="H18" s="42" t="str">
        <f t="shared" si="12"/>
        <v>0</v>
      </c>
      <c r="I18" s="51">
        <f t="shared" si="1"/>
        <v>-129.28312499999998</v>
      </c>
      <c r="J18" s="42" t="str">
        <f t="shared" si="13"/>
        <v>0</v>
      </c>
      <c r="K18" s="51">
        <f t="shared" si="2"/>
        <v>-383.958125</v>
      </c>
      <c r="L18" s="42" t="str">
        <f t="shared" si="14"/>
        <v>0</v>
      </c>
      <c r="M18" s="51">
        <f t="shared" si="3"/>
        <v>117.36621428571429</v>
      </c>
      <c r="N18" s="42" t="str">
        <f t="shared" si="15"/>
        <v>0</v>
      </c>
      <c r="O18" s="58">
        <f t="shared" si="4"/>
        <v>0.96111111111111103</v>
      </c>
      <c r="P18" s="59">
        <v>9</v>
      </c>
      <c r="R18" s="53" t="str">
        <f t="shared" si="16"/>
        <v>1</v>
      </c>
      <c r="S18" s="53">
        <f t="shared" si="5"/>
        <v>1</v>
      </c>
      <c r="T18" s="53" t="str">
        <f t="shared" si="17"/>
        <v>0</v>
      </c>
      <c r="U18" s="53">
        <f t="shared" si="6"/>
        <v>0</v>
      </c>
      <c r="V18" s="53" t="str">
        <f t="shared" si="18"/>
        <v>0</v>
      </c>
      <c r="W18" s="53">
        <f t="shared" si="7"/>
        <v>0</v>
      </c>
      <c r="X18" s="53" t="str">
        <f t="shared" si="19"/>
        <v>0</v>
      </c>
      <c r="Y18" s="53">
        <f t="shared" si="8"/>
        <v>0</v>
      </c>
      <c r="Z18" s="53" t="str">
        <f t="shared" si="20"/>
        <v>0</v>
      </c>
      <c r="AA18" s="53">
        <f t="shared" si="9"/>
        <v>0</v>
      </c>
      <c r="AB18" s="34"/>
      <c r="AC18" s="179"/>
      <c r="AD18" s="180"/>
      <c r="AE18" s="180"/>
      <c r="AF18" s="180"/>
      <c r="AG18" s="180"/>
      <c r="AH18" s="180"/>
      <c r="AI18" s="180"/>
      <c r="AJ18" s="180"/>
      <c r="AK18" s="180"/>
      <c r="AL18" s="180"/>
      <c r="AM18" s="181"/>
      <c r="AN18" s="34"/>
    </row>
    <row r="19" spans="1:40" ht="15.75" thickBot="1">
      <c r="A19" s="84">
        <f>'CALC. O3'!A19</f>
        <v>44172</v>
      </c>
      <c r="B19" s="121"/>
      <c r="C19" s="121"/>
      <c r="D19" s="57">
        <f t="shared" ref="D19" si="25">MAX(C115:C131)</f>
        <v>0.26500000000000001</v>
      </c>
      <c r="E19" s="51">
        <f t="shared" si="10"/>
        <v>1.1777777777777778</v>
      </c>
      <c r="F19" s="42" t="str">
        <f t="shared" si="11"/>
        <v>1</v>
      </c>
      <c r="G19" s="51">
        <f t="shared" si="0"/>
        <v>-129.33249999999998</v>
      </c>
      <c r="H19" s="42" t="str">
        <f t="shared" si="12"/>
        <v>0</v>
      </c>
      <c r="I19" s="51">
        <f t="shared" si="1"/>
        <v>-128.33249999999998</v>
      </c>
      <c r="J19" s="42" t="str">
        <f t="shared" si="13"/>
        <v>0</v>
      </c>
      <c r="K19" s="51">
        <f t="shared" si="2"/>
        <v>-382.03249999999997</v>
      </c>
      <c r="L19" s="42" t="str">
        <f t="shared" si="14"/>
        <v>0</v>
      </c>
      <c r="M19" s="51">
        <f t="shared" si="3"/>
        <v>117.642</v>
      </c>
      <c r="N19" s="42" t="str">
        <f t="shared" si="15"/>
        <v>0</v>
      </c>
      <c r="O19" s="58">
        <f t="shared" si="4"/>
        <v>1.1777777777777778</v>
      </c>
      <c r="P19" s="59">
        <v>9</v>
      </c>
      <c r="R19" s="53" t="str">
        <f t="shared" si="16"/>
        <v>1</v>
      </c>
      <c r="S19" s="53">
        <f t="shared" si="5"/>
        <v>1</v>
      </c>
      <c r="T19" s="53" t="str">
        <f t="shared" si="17"/>
        <v>0</v>
      </c>
      <c r="U19" s="53">
        <f t="shared" si="6"/>
        <v>0</v>
      </c>
      <c r="V19" s="53" t="str">
        <f t="shared" si="18"/>
        <v>0</v>
      </c>
      <c r="W19" s="53">
        <f t="shared" si="7"/>
        <v>0</v>
      </c>
      <c r="X19" s="53" t="str">
        <f t="shared" si="19"/>
        <v>0</v>
      </c>
      <c r="Y19" s="53">
        <f t="shared" si="8"/>
        <v>0</v>
      </c>
      <c r="Z19" s="53" t="str">
        <f t="shared" si="20"/>
        <v>0</v>
      </c>
      <c r="AA19" s="53">
        <f t="shared" si="9"/>
        <v>0</v>
      </c>
      <c r="AB19" s="34"/>
      <c r="AC19" s="182"/>
      <c r="AD19" s="183"/>
      <c r="AE19" s="183"/>
      <c r="AF19" s="183"/>
      <c r="AG19" s="183"/>
      <c r="AH19" s="183"/>
      <c r="AI19" s="183"/>
      <c r="AJ19" s="183"/>
      <c r="AK19" s="183"/>
      <c r="AL19" s="183"/>
      <c r="AM19" s="184"/>
      <c r="AN19" s="34"/>
    </row>
    <row r="20" spans="1:40" ht="15.75" thickBot="1">
      <c r="A20" s="84">
        <f>'CALC. O3'!A20</f>
        <v>44173</v>
      </c>
      <c r="B20" s="121"/>
      <c r="C20" s="121"/>
      <c r="D20" s="57">
        <f t="shared" ref="D20" si="26">MAX(C132:C148)</f>
        <v>0.27875000000000005</v>
      </c>
      <c r="E20" s="51">
        <f t="shared" si="10"/>
        <v>1.2388888888888892</v>
      </c>
      <c r="F20" s="42" t="str">
        <f t="shared" si="11"/>
        <v>1</v>
      </c>
      <c r="G20" s="51">
        <f t="shared" si="0"/>
        <v>-129.06437499999998</v>
      </c>
      <c r="H20" s="42" t="str">
        <f t="shared" si="12"/>
        <v>0</v>
      </c>
      <c r="I20" s="51">
        <f t="shared" si="1"/>
        <v>-128.06437499999998</v>
      </c>
      <c r="J20" s="42" t="str">
        <f t="shared" si="13"/>
        <v>0</v>
      </c>
      <c r="K20" s="51">
        <f t="shared" si="2"/>
        <v>-381.489375</v>
      </c>
      <c r="L20" s="42" t="str">
        <f t="shared" si="14"/>
        <v>0</v>
      </c>
      <c r="M20" s="51">
        <f t="shared" si="3"/>
        <v>117.71978571428572</v>
      </c>
      <c r="N20" s="42" t="str">
        <f t="shared" si="15"/>
        <v>0</v>
      </c>
      <c r="O20" s="58">
        <f t="shared" si="4"/>
        <v>1.2388888888888892</v>
      </c>
      <c r="P20" s="59">
        <v>9</v>
      </c>
      <c r="R20" s="53" t="str">
        <f t="shared" si="16"/>
        <v>1</v>
      </c>
      <c r="S20" s="53">
        <f t="shared" si="5"/>
        <v>1</v>
      </c>
      <c r="T20" s="53" t="str">
        <f t="shared" si="17"/>
        <v>0</v>
      </c>
      <c r="U20" s="53">
        <f t="shared" si="6"/>
        <v>0</v>
      </c>
      <c r="V20" s="53" t="str">
        <f t="shared" si="18"/>
        <v>0</v>
      </c>
      <c r="W20" s="53">
        <f t="shared" si="7"/>
        <v>0</v>
      </c>
      <c r="X20" s="53" t="str">
        <f t="shared" si="19"/>
        <v>0</v>
      </c>
      <c r="Y20" s="53">
        <f t="shared" si="8"/>
        <v>0</v>
      </c>
      <c r="Z20" s="53" t="str">
        <f t="shared" si="20"/>
        <v>0</v>
      </c>
      <c r="AA20" s="53">
        <f t="shared" si="9"/>
        <v>0</v>
      </c>
      <c r="AB20" s="34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34"/>
    </row>
    <row r="21" spans="1:40" ht="15.75" customHeight="1" thickBot="1">
      <c r="A21" s="84">
        <f>'CALC. O3'!A21</f>
        <v>44174</v>
      </c>
      <c r="B21" s="121"/>
      <c r="C21" s="121"/>
      <c r="D21" s="57">
        <f t="shared" ref="D21" si="27">MAX(C149:C165)</f>
        <v>0.19999999999999998</v>
      </c>
      <c r="E21" s="51">
        <f t="shared" si="10"/>
        <v>0.88888888888888884</v>
      </c>
      <c r="F21" s="42" t="str">
        <f t="shared" si="11"/>
        <v>1</v>
      </c>
      <c r="G21" s="51">
        <f t="shared" si="0"/>
        <v>-130.60000000000002</v>
      </c>
      <c r="H21" s="42" t="str">
        <f t="shared" si="12"/>
        <v>0</v>
      </c>
      <c r="I21" s="51">
        <f t="shared" si="1"/>
        <v>-129.60000000000002</v>
      </c>
      <c r="J21" s="42" t="str">
        <f t="shared" si="13"/>
        <v>0</v>
      </c>
      <c r="K21" s="51">
        <f t="shared" si="2"/>
        <v>-384.6</v>
      </c>
      <c r="L21" s="42" t="str">
        <f t="shared" si="14"/>
        <v>0</v>
      </c>
      <c r="M21" s="51">
        <f t="shared" si="3"/>
        <v>117.27428571428571</v>
      </c>
      <c r="N21" s="42" t="str">
        <f t="shared" si="15"/>
        <v>0</v>
      </c>
      <c r="O21" s="58">
        <f t="shared" si="4"/>
        <v>0.88888888888888884</v>
      </c>
      <c r="P21" s="59">
        <v>9</v>
      </c>
      <c r="R21" s="53" t="str">
        <f t="shared" si="16"/>
        <v>1</v>
      </c>
      <c r="S21" s="53">
        <f t="shared" si="5"/>
        <v>1</v>
      </c>
      <c r="T21" s="53" t="str">
        <f t="shared" si="17"/>
        <v>0</v>
      </c>
      <c r="U21" s="53">
        <f t="shared" si="6"/>
        <v>0</v>
      </c>
      <c r="V21" s="53" t="str">
        <f t="shared" si="18"/>
        <v>0</v>
      </c>
      <c r="W21" s="53">
        <f t="shared" si="7"/>
        <v>0</v>
      </c>
      <c r="X21" s="53" t="str">
        <f t="shared" si="19"/>
        <v>0</v>
      </c>
      <c r="Y21" s="53">
        <f t="shared" si="8"/>
        <v>0</v>
      </c>
      <c r="Z21" s="53" t="str">
        <f t="shared" si="20"/>
        <v>0</v>
      </c>
      <c r="AA21" s="53">
        <f t="shared" si="9"/>
        <v>0</v>
      </c>
      <c r="AB21" s="34"/>
      <c r="AC21" s="185" t="s">
        <v>80</v>
      </c>
      <c r="AD21" s="186"/>
      <c r="AE21" s="186"/>
      <c r="AF21" s="186"/>
      <c r="AG21" s="186"/>
      <c r="AH21" s="186"/>
      <c r="AI21" s="186"/>
      <c r="AJ21" s="186"/>
      <c r="AK21" s="186"/>
      <c r="AL21" s="186"/>
      <c r="AM21" s="187"/>
      <c r="AN21" s="34"/>
    </row>
    <row r="22" spans="1:40">
      <c r="A22" s="84">
        <f>'CALC. O3'!A22</f>
        <v>44175</v>
      </c>
      <c r="B22" s="121"/>
      <c r="C22" s="121"/>
      <c r="D22" s="57">
        <f t="shared" ref="D22" si="28">MAX(C166:C182)</f>
        <v>0.21999999999999997</v>
      </c>
      <c r="E22" s="51">
        <f t="shared" si="10"/>
        <v>0.97777777777777763</v>
      </c>
      <c r="F22" s="42" t="str">
        <f t="shared" si="11"/>
        <v>1</v>
      </c>
      <c r="G22" s="51">
        <f t="shared" si="0"/>
        <v>-130.20999999999998</v>
      </c>
      <c r="H22" s="42" t="str">
        <f t="shared" si="12"/>
        <v>0</v>
      </c>
      <c r="I22" s="51">
        <f t="shared" si="1"/>
        <v>-129.20999999999998</v>
      </c>
      <c r="J22" s="42" t="str">
        <f t="shared" si="13"/>
        <v>0</v>
      </c>
      <c r="K22" s="51">
        <f t="shared" si="2"/>
        <v>-383.81</v>
      </c>
      <c r="L22" s="42" t="str">
        <f t="shared" si="14"/>
        <v>0</v>
      </c>
      <c r="M22" s="51">
        <f t="shared" si="3"/>
        <v>117.38742857142857</v>
      </c>
      <c r="N22" s="42" t="str">
        <f t="shared" si="15"/>
        <v>0</v>
      </c>
      <c r="O22" s="58">
        <f t="shared" si="4"/>
        <v>0.97777777777777763</v>
      </c>
      <c r="P22" s="59">
        <v>9</v>
      </c>
      <c r="R22" s="53" t="str">
        <f t="shared" si="16"/>
        <v>1</v>
      </c>
      <c r="S22" s="53">
        <f t="shared" si="5"/>
        <v>1</v>
      </c>
      <c r="T22" s="53" t="str">
        <f t="shared" si="17"/>
        <v>0</v>
      </c>
      <c r="U22" s="53">
        <f t="shared" si="6"/>
        <v>0</v>
      </c>
      <c r="V22" s="53" t="str">
        <f t="shared" si="18"/>
        <v>0</v>
      </c>
      <c r="W22" s="53">
        <f t="shared" si="7"/>
        <v>0</v>
      </c>
      <c r="X22" s="53" t="str">
        <f t="shared" si="19"/>
        <v>0</v>
      </c>
      <c r="Y22" s="53">
        <f t="shared" si="8"/>
        <v>0</v>
      </c>
      <c r="Z22" s="53" t="str">
        <f t="shared" si="20"/>
        <v>0</v>
      </c>
      <c r="AA22" s="53">
        <f t="shared" si="9"/>
        <v>0</v>
      </c>
      <c r="AB22" s="34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34"/>
    </row>
    <row r="23" spans="1:40">
      <c r="A23" s="84">
        <f>'CALC. O3'!A23</f>
        <v>44176</v>
      </c>
      <c r="B23" s="121"/>
      <c r="C23" s="121"/>
      <c r="D23" s="57">
        <f t="shared" ref="D23" si="29">MAX(C183:C199)</f>
        <v>0.25750000000000001</v>
      </c>
      <c r="E23" s="51">
        <f t="shared" si="10"/>
        <v>1.1444444444444444</v>
      </c>
      <c r="F23" s="42" t="str">
        <f t="shared" si="11"/>
        <v>1</v>
      </c>
      <c r="G23" s="51">
        <f t="shared" si="0"/>
        <v>-129.47874999999999</v>
      </c>
      <c r="H23" s="42" t="str">
        <f t="shared" si="12"/>
        <v>0</v>
      </c>
      <c r="I23" s="51">
        <f t="shared" si="1"/>
        <v>-128.47874999999999</v>
      </c>
      <c r="J23" s="42" t="str">
        <f t="shared" si="13"/>
        <v>0</v>
      </c>
      <c r="K23" s="51">
        <f t="shared" si="2"/>
        <v>-382.32875000000001</v>
      </c>
      <c r="L23" s="42" t="str">
        <f t="shared" si="14"/>
        <v>0</v>
      </c>
      <c r="M23" s="51">
        <f t="shared" si="3"/>
        <v>117.59957142857142</v>
      </c>
      <c r="N23" s="42" t="str">
        <f t="shared" si="15"/>
        <v>0</v>
      </c>
      <c r="O23" s="58">
        <f t="shared" si="4"/>
        <v>1.1444444444444444</v>
      </c>
      <c r="P23" s="59">
        <v>9</v>
      </c>
      <c r="R23" s="53" t="str">
        <f t="shared" si="16"/>
        <v>1</v>
      </c>
      <c r="S23" s="53">
        <f t="shared" si="5"/>
        <v>1</v>
      </c>
      <c r="T23" s="53" t="str">
        <f t="shared" si="17"/>
        <v>0</v>
      </c>
      <c r="U23" s="53">
        <f t="shared" si="6"/>
        <v>0</v>
      </c>
      <c r="V23" s="53" t="str">
        <f t="shared" si="18"/>
        <v>0</v>
      </c>
      <c r="W23" s="53">
        <f t="shared" si="7"/>
        <v>0</v>
      </c>
      <c r="X23" s="53" t="str">
        <f t="shared" si="19"/>
        <v>0</v>
      </c>
      <c r="Y23" s="53">
        <f t="shared" si="8"/>
        <v>0</v>
      </c>
      <c r="Z23" s="53" t="str">
        <f t="shared" si="20"/>
        <v>0</v>
      </c>
      <c r="AA23" s="53">
        <f t="shared" si="9"/>
        <v>0</v>
      </c>
      <c r="AB23" s="34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34"/>
    </row>
    <row r="24" spans="1:40">
      <c r="A24" s="84">
        <f>'CALC. O3'!A24</f>
        <v>44177</v>
      </c>
      <c r="B24" s="121"/>
      <c r="C24" s="122"/>
      <c r="D24" s="57">
        <f t="shared" ref="D24" si="30">MAX(C200:C216)</f>
        <v>0.13500000000000001</v>
      </c>
      <c r="E24" s="51">
        <f t="shared" si="10"/>
        <v>0.60000000000000009</v>
      </c>
      <c r="F24" s="42" t="str">
        <f t="shared" si="11"/>
        <v>1</v>
      </c>
      <c r="G24" s="51">
        <f t="shared" si="0"/>
        <v>-131.86750000000001</v>
      </c>
      <c r="H24" s="42" t="str">
        <f t="shared" si="12"/>
        <v>0</v>
      </c>
      <c r="I24" s="51">
        <f t="shared" si="1"/>
        <v>-130.86750000000001</v>
      </c>
      <c r="J24" s="42" t="str">
        <f t="shared" si="13"/>
        <v>0</v>
      </c>
      <c r="K24" s="51">
        <f t="shared" si="2"/>
        <v>-387.16750000000002</v>
      </c>
      <c r="L24" s="42" t="str">
        <f t="shared" si="14"/>
        <v>0</v>
      </c>
      <c r="M24" s="51">
        <f t="shared" si="3"/>
        <v>116.90657142857143</v>
      </c>
      <c r="N24" s="42" t="str">
        <f t="shared" si="15"/>
        <v>0</v>
      </c>
      <c r="O24" s="58">
        <f t="shared" si="4"/>
        <v>0.60000000000000009</v>
      </c>
      <c r="P24" s="59">
        <v>9</v>
      </c>
      <c r="R24" s="53" t="str">
        <f t="shared" si="16"/>
        <v>1</v>
      </c>
      <c r="S24" s="53">
        <f t="shared" si="5"/>
        <v>1</v>
      </c>
      <c r="T24" s="53" t="str">
        <f t="shared" si="17"/>
        <v>0</v>
      </c>
      <c r="U24" s="53">
        <f t="shared" si="6"/>
        <v>0</v>
      </c>
      <c r="V24" s="53" t="str">
        <f t="shared" si="18"/>
        <v>0</v>
      </c>
      <c r="W24" s="53">
        <f t="shared" si="7"/>
        <v>0</v>
      </c>
      <c r="X24" s="53" t="str">
        <f t="shared" si="19"/>
        <v>0</v>
      </c>
      <c r="Y24" s="53">
        <f t="shared" si="8"/>
        <v>0</v>
      </c>
      <c r="Z24" s="53" t="str">
        <f t="shared" si="20"/>
        <v>0</v>
      </c>
      <c r="AA24" s="53">
        <f t="shared" si="9"/>
        <v>0</v>
      </c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</row>
    <row r="25" spans="1:40">
      <c r="A25" s="84">
        <f>'CALC. O3'!A25</f>
        <v>44178</v>
      </c>
      <c r="B25" s="121"/>
      <c r="C25" s="56">
        <f t="shared" ref="C25:C29" si="31">AVERAGE(B25:B32)</f>
        <v>0.17</v>
      </c>
      <c r="D25" s="57">
        <f t="shared" ref="D25" si="32">MAX(C217:C233)</f>
        <v>0.14624999999999999</v>
      </c>
      <c r="E25" s="51">
        <f t="shared" si="10"/>
        <v>0.65</v>
      </c>
      <c r="F25" s="42" t="str">
        <f t="shared" si="11"/>
        <v>1</v>
      </c>
      <c r="G25" s="51">
        <f t="shared" si="0"/>
        <v>-131.64812499999999</v>
      </c>
      <c r="H25" s="42" t="str">
        <f t="shared" si="12"/>
        <v>0</v>
      </c>
      <c r="I25" s="51">
        <f t="shared" si="1"/>
        <v>-130.64812499999999</v>
      </c>
      <c r="J25" s="42" t="str">
        <f t="shared" si="13"/>
        <v>0</v>
      </c>
      <c r="K25" s="51">
        <f t="shared" si="2"/>
        <v>-386.72312499999998</v>
      </c>
      <c r="L25" s="42" t="str">
        <f t="shared" si="14"/>
        <v>0</v>
      </c>
      <c r="M25" s="51">
        <f t="shared" si="3"/>
        <v>116.97021428571429</v>
      </c>
      <c r="N25" s="42" t="str">
        <f t="shared" si="15"/>
        <v>0</v>
      </c>
      <c r="O25" s="58">
        <f t="shared" si="4"/>
        <v>0.65</v>
      </c>
      <c r="P25" s="59">
        <v>9</v>
      </c>
      <c r="R25" s="53" t="str">
        <f t="shared" si="16"/>
        <v>1</v>
      </c>
      <c r="S25" s="53">
        <f t="shared" si="5"/>
        <v>1</v>
      </c>
      <c r="T25" s="53" t="str">
        <f t="shared" si="17"/>
        <v>0</v>
      </c>
      <c r="U25" s="53">
        <f t="shared" si="6"/>
        <v>0</v>
      </c>
      <c r="V25" s="53" t="str">
        <f t="shared" si="18"/>
        <v>0</v>
      </c>
      <c r="W25" s="53">
        <f t="shared" si="7"/>
        <v>0</v>
      </c>
      <c r="X25" s="53" t="str">
        <f t="shared" si="19"/>
        <v>0</v>
      </c>
      <c r="Y25" s="53">
        <f t="shared" si="8"/>
        <v>0</v>
      </c>
      <c r="Z25" s="53" t="str">
        <f t="shared" si="20"/>
        <v>0</v>
      </c>
      <c r="AA25" s="53">
        <f t="shared" si="9"/>
        <v>0</v>
      </c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</row>
    <row r="26" spans="1:40">
      <c r="A26" s="84">
        <f>'CALC. O3'!A26</f>
        <v>44179</v>
      </c>
      <c r="B26" s="122"/>
      <c r="C26" s="56">
        <f t="shared" si="31"/>
        <v>0.16500000000000001</v>
      </c>
      <c r="D26" s="57">
        <f t="shared" ref="D26" si="33">MAX(C234:C250)</f>
        <v>0.26375000000000004</v>
      </c>
      <c r="E26" s="51">
        <f t="shared" si="10"/>
        <v>1.1722222222222225</v>
      </c>
      <c r="F26" s="42" t="str">
        <f t="shared" si="11"/>
        <v>1</v>
      </c>
      <c r="G26" s="51">
        <f t="shared" si="0"/>
        <v>-129.356875</v>
      </c>
      <c r="H26" s="42" t="str">
        <f t="shared" si="12"/>
        <v>0</v>
      </c>
      <c r="I26" s="51">
        <f t="shared" si="1"/>
        <v>-128.356875</v>
      </c>
      <c r="J26" s="42" t="str">
        <f t="shared" si="13"/>
        <v>0</v>
      </c>
      <c r="K26" s="51">
        <f t="shared" si="2"/>
        <v>-382.08187500000003</v>
      </c>
      <c r="L26" s="42" t="str">
        <f t="shared" si="14"/>
        <v>0</v>
      </c>
      <c r="M26" s="51">
        <f t="shared" si="3"/>
        <v>117.63492857142857</v>
      </c>
      <c r="N26" s="42" t="str">
        <f t="shared" si="15"/>
        <v>0</v>
      </c>
      <c r="O26" s="58">
        <f t="shared" si="4"/>
        <v>1.1722222222222225</v>
      </c>
      <c r="P26" s="59">
        <v>9</v>
      </c>
      <c r="R26" s="53" t="str">
        <f t="shared" si="16"/>
        <v>1</v>
      </c>
      <c r="S26" s="53">
        <f t="shared" si="5"/>
        <v>1</v>
      </c>
      <c r="T26" s="53" t="str">
        <f t="shared" si="17"/>
        <v>0</v>
      </c>
      <c r="U26" s="53">
        <f t="shared" si="6"/>
        <v>0</v>
      </c>
      <c r="V26" s="53" t="str">
        <f t="shared" si="18"/>
        <v>0</v>
      </c>
      <c r="W26" s="53">
        <f t="shared" si="7"/>
        <v>0</v>
      </c>
      <c r="X26" s="53" t="str">
        <f t="shared" si="19"/>
        <v>0</v>
      </c>
      <c r="Y26" s="53">
        <f t="shared" si="8"/>
        <v>0</v>
      </c>
      <c r="Z26" s="53" t="str">
        <f t="shared" si="20"/>
        <v>0</v>
      </c>
      <c r="AA26" s="53">
        <f t="shared" si="9"/>
        <v>0</v>
      </c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</row>
    <row r="27" spans="1:40">
      <c r="A27" s="84">
        <f>'CALC. O3'!A27</f>
        <v>44180</v>
      </c>
      <c r="B27" s="122"/>
      <c r="C27" s="56">
        <f t="shared" si="31"/>
        <v>0.15333333333333335</v>
      </c>
      <c r="D27" s="57">
        <f t="shared" ref="D27" si="34">MAX(C251:C267)</f>
        <v>0.16750000000000001</v>
      </c>
      <c r="E27" s="51">
        <f t="shared" si="10"/>
        <v>0.74444444444444446</v>
      </c>
      <c r="F27" s="42" t="str">
        <f t="shared" si="11"/>
        <v>1</v>
      </c>
      <c r="G27" s="51">
        <f t="shared" si="0"/>
        <v>-131.23374999999999</v>
      </c>
      <c r="H27" s="42" t="str">
        <f t="shared" si="12"/>
        <v>0</v>
      </c>
      <c r="I27" s="51">
        <f t="shared" si="1"/>
        <v>-130.23374999999999</v>
      </c>
      <c r="J27" s="42" t="str">
        <f t="shared" si="13"/>
        <v>0</v>
      </c>
      <c r="K27" s="51">
        <f t="shared" si="2"/>
        <v>-385.88374999999996</v>
      </c>
      <c r="L27" s="42" t="str">
        <f t="shared" si="14"/>
        <v>0</v>
      </c>
      <c r="M27" s="51">
        <f t="shared" si="3"/>
        <v>117.09042857142857</v>
      </c>
      <c r="N27" s="42" t="str">
        <f t="shared" si="15"/>
        <v>0</v>
      </c>
      <c r="O27" s="58">
        <f t="shared" si="4"/>
        <v>0.74444444444444446</v>
      </c>
      <c r="P27" s="59">
        <v>9</v>
      </c>
      <c r="R27" s="53" t="str">
        <f t="shared" si="16"/>
        <v>1</v>
      </c>
      <c r="S27" s="53">
        <f t="shared" si="5"/>
        <v>1</v>
      </c>
      <c r="T27" s="53" t="str">
        <f t="shared" si="17"/>
        <v>0</v>
      </c>
      <c r="U27" s="53">
        <f t="shared" si="6"/>
        <v>0</v>
      </c>
      <c r="V27" s="53" t="str">
        <f t="shared" si="18"/>
        <v>0</v>
      </c>
      <c r="W27" s="53">
        <f t="shared" si="7"/>
        <v>0</v>
      </c>
      <c r="X27" s="53" t="str">
        <f t="shared" si="19"/>
        <v>0</v>
      </c>
      <c r="Y27" s="53">
        <f t="shared" si="8"/>
        <v>0</v>
      </c>
      <c r="Z27" s="53" t="str">
        <f t="shared" si="20"/>
        <v>0</v>
      </c>
      <c r="AA27" s="53">
        <f t="shared" si="9"/>
        <v>0</v>
      </c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</row>
    <row r="28" spans="1:40">
      <c r="A28" s="84">
        <f>'CALC. O3'!A28</f>
        <v>44181</v>
      </c>
      <c r="B28" s="122"/>
      <c r="C28" s="56">
        <f t="shared" si="31"/>
        <v>0.15000000000000002</v>
      </c>
      <c r="D28" s="57">
        <f t="shared" ref="D28" si="35">MAX(C268:C284)</f>
        <v>0.21</v>
      </c>
      <c r="E28" s="51">
        <f t="shared" si="10"/>
        <v>0.93333333333333324</v>
      </c>
      <c r="F28" s="42" t="str">
        <f t="shared" si="11"/>
        <v>1</v>
      </c>
      <c r="G28" s="51">
        <f t="shared" si="0"/>
        <v>-130.40499999999997</v>
      </c>
      <c r="H28" s="42" t="str">
        <f t="shared" si="12"/>
        <v>0</v>
      </c>
      <c r="I28" s="51">
        <f t="shared" si="1"/>
        <v>-129.40499999999997</v>
      </c>
      <c r="J28" s="42" t="str">
        <f t="shared" si="13"/>
        <v>0</v>
      </c>
      <c r="K28" s="51">
        <f t="shared" si="2"/>
        <v>-384.20499999999998</v>
      </c>
      <c r="L28" s="42" t="str">
        <f t="shared" si="14"/>
        <v>0</v>
      </c>
      <c r="M28" s="51">
        <f t="shared" si="3"/>
        <v>117.33085714285716</v>
      </c>
      <c r="N28" s="42" t="str">
        <f t="shared" si="15"/>
        <v>0</v>
      </c>
      <c r="O28" s="58">
        <f t="shared" si="4"/>
        <v>0.93333333333333324</v>
      </c>
      <c r="P28" s="59">
        <v>9</v>
      </c>
      <c r="R28" s="53" t="str">
        <f t="shared" si="16"/>
        <v>1</v>
      </c>
      <c r="S28" s="53">
        <f t="shared" si="5"/>
        <v>1</v>
      </c>
      <c r="T28" s="53" t="str">
        <f t="shared" si="17"/>
        <v>0</v>
      </c>
      <c r="U28" s="53">
        <f t="shared" si="6"/>
        <v>0</v>
      </c>
      <c r="V28" s="53" t="str">
        <f t="shared" si="18"/>
        <v>0</v>
      </c>
      <c r="W28" s="53">
        <f t="shared" si="7"/>
        <v>0</v>
      </c>
      <c r="X28" s="53" t="str">
        <f t="shared" si="19"/>
        <v>0</v>
      </c>
      <c r="Y28" s="53">
        <f t="shared" si="8"/>
        <v>0</v>
      </c>
      <c r="Z28" s="53" t="str">
        <f t="shared" si="20"/>
        <v>0</v>
      </c>
      <c r="AA28" s="53">
        <f t="shared" si="9"/>
        <v>0</v>
      </c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</row>
    <row r="29" spans="1:40">
      <c r="A29" s="84">
        <f>'CALC. O3'!A29</f>
        <v>44182</v>
      </c>
      <c r="B29" s="122"/>
      <c r="C29" s="56">
        <f t="shared" si="31"/>
        <v>0.14600000000000002</v>
      </c>
      <c r="D29" s="57">
        <f t="shared" ref="D29" si="36">MAX(C285:C301)</f>
        <v>0.18374999999999997</v>
      </c>
      <c r="E29" s="51">
        <f t="shared" si="10"/>
        <v>0.81666666666666654</v>
      </c>
      <c r="F29" s="42" t="str">
        <f t="shared" si="11"/>
        <v>1</v>
      </c>
      <c r="G29" s="51">
        <f t="shared" si="0"/>
        <v>-130.916875</v>
      </c>
      <c r="H29" s="42" t="str">
        <f t="shared" si="12"/>
        <v>0</v>
      </c>
      <c r="I29" s="51">
        <f t="shared" si="1"/>
        <v>-129.916875</v>
      </c>
      <c r="J29" s="42" t="str">
        <f t="shared" si="13"/>
        <v>0</v>
      </c>
      <c r="K29" s="51">
        <f t="shared" si="2"/>
        <v>-385.24187499999999</v>
      </c>
      <c r="L29" s="42" t="str">
        <f t="shared" si="14"/>
        <v>0</v>
      </c>
      <c r="M29" s="51">
        <f t="shared" si="3"/>
        <v>117.18235714285714</v>
      </c>
      <c r="N29" s="42" t="str">
        <f t="shared" si="15"/>
        <v>0</v>
      </c>
      <c r="O29" s="58">
        <f t="shared" si="4"/>
        <v>0.81666666666666654</v>
      </c>
      <c r="P29" s="59">
        <v>9</v>
      </c>
      <c r="R29" s="53" t="str">
        <f t="shared" si="16"/>
        <v>1</v>
      </c>
      <c r="S29" s="53">
        <f t="shared" si="5"/>
        <v>1</v>
      </c>
      <c r="T29" s="53" t="str">
        <f t="shared" si="17"/>
        <v>0</v>
      </c>
      <c r="U29" s="53">
        <f t="shared" si="6"/>
        <v>0</v>
      </c>
      <c r="V29" s="53" t="str">
        <f t="shared" si="18"/>
        <v>0</v>
      </c>
      <c r="W29" s="53">
        <f t="shared" si="7"/>
        <v>0</v>
      </c>
      <c r="X29" s="53" t="str">
        <f t="shared" si="19"/>
        <v>0</v>
      </c>
      <c r="Y29" s="53">
        <f t="shared" si="8"/>
        <v>0</v>
      </c>
      <c r="Z29" s="53" t="str">
        <f t="shared" si="20"/>
        <v>0</v>
      </c>
      <c r="AA29" s="53">
        <f t="shared" si="9"/>
        <v>0</v>
      </c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</row>
    <row r="30" spans="1:40">
      <c r="A30" s="84">
        <f>'CALC. O3'!A30</f>
        <v>44183</v>
      </c>
      <c r="B30" s="122"/>
      <c r="C30" s="56">
        <f t="shared" ref="C30:C46" si="37">AVERAGE(B37:B44)</f>
        <v>8.5000000000000006E-2</v>
      </c>
      <c r="D30" s="57">
        <f t="shared" ref="D30" si="38">MAX(C302:C318)</f>
        <v>0.16000000000000003</v>
      </c>
      <c r="E30" s="51">
        <f t="shared" si="10"/>
        <v>0.71111111111111125</v>
      </c>
      <c r="F30" s="42" t="str">
        <f t="shared" si="11"/>
        <v>1</v>
      </c>
      <c r="G30" s="51">
        <f t="shared" si="0"/>
        <v>-131.38</v>
      </c>
      <c r="H30" s="42" t="str">
        <f t="shared" si="12"/>
        <v>0</v>
      </c>
      <c r="I30" s="51">
        <f t="shared" si="1"/>
        <v>-130.38</v>
      </c>
      <c r="J30" s="42" t="str">
        <f t="shared" si="13"/>
        <v>0</v>
      </c>
      <c r="K30" s="51">
        <f t="shared" si="2"/>
        <v>-386.18</v>
      </c>
      <c r="L30" s="42" t="str">
        <f t="shared" si="14"/>
        <v>0</v>
      </c>
      <c r="M30" s="51">
        <f t="shared" si="3"/>
        <v>117.048</v>
      </c>
      <c r="N30" s="42" t="str">
        <f t="shared" si="15"/>
        <v>0</v>
      </c>
      <c r="O30" s="58">
        <f t="shared" si="4"/>
        <v>0.71111111111111125</v>
      </c>
      <c r="P30" s="59">
        <v>9</v>
      </c>
      <c r="R30" s="53" t="str">
        <f t="shared" si="16"/>
        <v>1</v>
      </c>
      <c r="S30" s="53">
        <f t="shared" si="5"/>
        <v>1</v>
      </c>
      <c r="T30" s="53" t="str">
        <f t="shared" si="17"/>
        <v>0</v>
      </c>
      <c r="U30" s="53">
        <f t="shared" si="6"/>
        <v>0</v>
      </c>
      <c r="V30" s="53" t="str">
        <f t="shared" si="18"/>
        <v>0</v>
      </c>
      <c r="W30" s="53">
        <f t="shared" si="7"/>
        <v>0</v>
      </c>
      <c r="X30" s="53" t="str">
        <f t="shared" si="19"/>
        <v>0</v>
      </c>
      <c r="Y30" s="53">
        <f t="shared" si="8"/>
        <v>0</v>
      </c>
      <c r="Z30" s="53" t="str">
        <f t="shared" si="20"/>
        <v>0</v>
      </c>
      <c r="AA30" s="53">
        <f t="shared" si="9"/>
        <v>0</v>
      </c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</row>
    <row r="31" spans="1:40">
      <c r="A31" s="84">
        <f>'CALC. O3'!A31</f>
        <v>44184</v>
      </c>
      <c r="B31" s="122"/>
      <c r="C31" s="56">
        <f t="shared" si="37"/>
        <v>8.6250000000000007E-2</v>
      </c>
      <c r="D31" s="57">
        <f t="shared" ref="D31" si="39">MAX(C319:C335)</f>
        <v>0.12375000000000001</v>
      </c>
      <c r="E31" s="51">
        <f t="shared" si="10"/>
        <v>0.55000000000000004</v>
      </c>
      <c r="F31" s="42" t="str">
        <f t="shared" si="11"/>
        <v>1</v>
      </c>
      <c r="G31" s="51">
        <f t="shared" si="0"/>
        <v>-132.08687500000002</v>
      </c>
      <c r="H31" s="42" t="str">
        <f t="shared" si="12"/>
        <v>0</v>
      </c>
      <c r="I31" s="51">
        <f t="shared" si="1"/>
        <v>-131.08687500000002</v>
      </c>
      <c r="J31" s="42" t="str">
        <f t="shared" si="13"/>
        <v>0</v>
      </c>
      <c r="K31" s="51">
        <f t="shared" si="2"/>
        <v>-387.611875</v>
      </c>
      <c r="L31" s="42" t="str">
        <f t="shared" si="14"/>
        <v>0</v>
      </c>
      <c r="M31" s="51">
        <f t="shared" si="3"/>
        <v>116.84292857142857</v>
      </c>
      <c r="N31" s="42" t="str">
        <f t="shared" si="15"/>
        <v>0</v>
      </c>
      <c r="O31" s="58">
        <f t="shared" si="4"/>
        <v>0.55000000000000004</v>
      </c>
      <c r="P31" s="59">
        <v>9</v>
      </c>
      <c r="R31" s="53" t="str">
        <f t="shared" si="16"/>
        <v>1</v>
      </c>
      <c r="S31" s="53">
        <f t="shared" si="5"/>
        <v>1</v>
      </c>
      <c r="T31" s="53" t="str">
        <f t="shared" si="17"/>
        <v>0</v>
      </c>
      <c r="U31" s="53">
        <f t="shared" si="6"/>
        <v>0</v>
      </c>
      <c r="V31" s="53" t="str">
        <f t="shared" si="18"/>
        <v>0</v>
      </c>
      <c r="W31" s="53">
        <f t="shared" si="7"/>
        <v>0</v>
      </c>
      <c r="X31" s="53" t="str">
        <f t="shared" si="19"/>
        <v>0</v>
      </c>
      <c r="Y31" s="53">
        <f t="shared" si="8"/>
        <v>0</v>
      </c>
      <c r="Z31" s="53" t="str">
        <f t="shared" si="20"/>
        <v>0</v>
      </c>
      <c r="AA31" s="53">
        <f t="shared" si="9"/>
        <v>0</v>
      </c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</row>
    <row r="32" spans="1:40">
      <c r="A32" s="84">
        <f>'CALC. O3'!A32</f>
        <v>44185</v>
      </c>
      <c r="B32" s="56">
        <f>Parâmetros!E21</f>
        <v>0.17</v>
      </c>
      <c r="C32" s="56">
        <f t="shared" si="37"/>
        <v>8.8571428571428593E-2</v>
      </c>
      <c r="D32" s="57">
        <f t="shared" ref="D32" si="40">MAX(C336:C352)</f>
        <v>0.23375000000000001</v>
      </c>
      <c r="E32" s="51">
        <f t="shared" si="10"/>
        <v>1.038888888888889</v>
      </c>
      <c r="F32" s="42" t="str">
        <f t="shared" si="11"/>
        <v>1</v>
      </c>
      <c r="G32" s="51">
        <f t="shared" si="0"/>
        <v>-129.94187499999998</v>
      </c>
      <c r="H32" s="42" t="str">
        <f t="shared" si="12"/>
        <v>0</v>
      </c>
      <c r="I32" s="51">
        <f t="shared" si="1"/>
        <v>-128.94187499999998</v>
      </c>
      <c r="J32" s="42" t="str">
        <f t="shared" si="13"/>
        <v>0</v>
      </c>
      <c r="K32" s="51">
        <f t="shared" si="2"/>
        <v>-383.26687499999997</v>
      </c>
      <c r="L32" s="42" t="str">
        <f t="shared" si="14"/>
        <v>0</v>
      </c>
      <c r="M32" s="51">
        <f t="shared" si="3"/>
        <v>117.4652142857143</v>
      </c>
      <c r="N32" s="42" t="str">
        <f t="shared" si="15"/>
        <v>0</v>
      </c>
      <c r="O32" s="58">
        <f t="shared" si="4"/>
        <v>1.038888888888889</v>
      </c>
      <c r="P32" s="59">
        <v>9</v>
      </c>
      <c r="R32" s="53" t="str">
        <f t="shared" si="16"/>
        <v>1</v>
      </c>
      <c r="S32" s="53">
        <f t="shared" si="5"/>
        <v>1</v>
      </c>
      <c r="T32" s="53" t="str">
        <f t="shared" si="17"/>
        <v>0</v>
      </c>
      <c r="U32" s="53">
        <f t="shared" si="6"/>
        <v>0</v>
      </c>
      <c r="V32" s="53" t="str">
        <f t="shared" si="18"/>
        <v>0</v>
      </c>
      <c r="W32" s="53">
        <f t="shared" si="7"/>
        <v>0</v>
      </c>
      <c r="X32" s="53" t="str">
        <f t="shared" si="19"/>
        <v>0</v>
      </c>
      <c r="Y32" s="53">
        <f t="shared" si="8"/>
        <v>0</v>
      </c>
      <c r="Z32" s="53" t="str">
        <f t="shared" si="20"/>
        <v>0</v>
      </c>
      <c r="AA32" s="53">
        <f t="shared" si="9"/>
        <v>0</v>
      </c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</row>
    <row r="33" spans="1:40">
      <c r="A33" s="84">
        <f>'CALC. O3'!A33</f>
        <v>44186</v>
      </c>
      <c r="B33" s="56">
        <f>Parâmetros!E22</f>
        <v>0.16</v>
      </c>
      <c r="C33" s="56">
        <f t="shared" si="37"/>
        <v>9.1666666666666674E-2</v>
      </c>
      <c r="D33" s="57">
        <f t="shared" ref="D33" si="41">MAX(C353:C369)</f>
        <v>0.16000000000000003</v>
      </c>
      <c r="E33" s="51">
        <f t="shared" si="10"/>
        <v>0.71111111111111125</v>
      </c>
      <c r="F33" s="42" t="str">
        <f t="shared" si="11"/>
        <v>1</v>
      </c>
      <c r="G33" s="51">
        <f t="shared" si="0"/>
        <v>-131.38</v>
      </c>
      <c r="H33" s="42" t="str">
        <f t="shared" si="12"/>
        <v>0</v>
      </c>
      <c r="I33" s="51">
        <f t="shared" si="1"/>
        <v>-130.38</v>
      </c>
      <c r="J33" s="42" t="str">
        <f t="shared" si="13"/>
        <v>0</v>
      </c>
      <c r="K33" s="51">
        <f t="shared" si="2"/>
        <v>-386.18</v>
      </c>
      <c r="L33" s="42" t="str">
        <f t="shared" si="14"/>
        <v>0</v>
      </c>
      <c r="M33" s="51">
        <f t="shared" si="3"/>
        <v>117.048</v>
      </c>
      <c r="N33" s="42" t="str">
        <f t="shared" si="15"/>
        <v>0</v>
      </c>
      <c r="O33" s="58">
        <f t="shared" si="4"/>
        <v>0.71111111111111125</v>
      </c>
      <c r="P33" s="59">
        <v>9</v>
      </c>
      <c r="R33" s="53" t="str">
        <f t="shared" si="16"/>
        <v>1</v>
      </c>
      <c r="S33" s="53">
        <f t="shared" si="5"/>
        <v>1</v>
      </c>
      <c r="T33" s="53" t="str">
        <f t="shared" si="17"/>
        <v>0</v>
      </c>
      <c r="U33" s="53">
        <f t="shared" si="6"/>
        <v>0</v>
      </c>
      <c r="V33" s="53" t="str">
        <f t="shared" si="18"/>
        <v>0</v>
      </c>
      <c r="W33" s="53">
        <f t="shared" si="7"/>
        <v>0</v>
      </c>
      <c r="X33" s="53" t="str">
        <f t="shared" si="19"/>
        <v>0</v>
      </c>
      <c r="Y33" s="53">
        <f t="shared" si="8"/>
        <v>0</v>
      </c>
      <c r="Z33" s="53" t="str">
        <f t="shared" si="20"/>
        <v>0</v>
      </c>
      <c r="AA33" s="53">
        <f t="shared" si="9"/>
        <v>0</v>
      </c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</row>
    <row r="34" spans="1:40">
      <c r="A34" s="84">
        <f>'CALC. O3'!A34</f>
        <v>44187</v>
      </c>
      <c r="B34" s="56">
        <f>Parâmetros!E23</f>
        <v>0.13</v>
      </c>
      <c r="C34" s="56">
        <f t="shared" si="37"/>
        <v>9.4E-2</v>
      </c>
      <c r="D34" s="57">
        <f t="shared" ref="D34" si="42">MAX(C370:C386)</f>
        <v>0.29375000000000007</v>
      </c>
      <c r="E34" s="51">
        <f t="shared" si="10"/>
        <v>1.3055555555555558</v>
      </c>
      <c r="F34" s="42" t="str">
        <f t="shared" si="11"/>
        <v>1</v>
      </c>
      <c r="G34" s="51">
        <f t="shared" si="0"/>
        <v>-128.77187500000002</v>
      </c>
      <c r="H34" s="42" t="str">
        <f t="shared" si="12"/>
        <v>0</v>
      </c>
      <c r="I34" s="51">
        <f t="shared" si="1"/>
        <v>-127.77187500000002</v>
      </c>
      <c r="J34" s="42" t="str">
        <f t="shared" si="13"/>
        <v>0</v>
      </c>
      <c r="K34" s="51">
        <f t="shared" si="2"/>
        <v>-380.89687500000002</v>
      </c>
      <c r="L34" s="42" t="str">
        <f t="shared" si="14"/>
        <v>0</v>
      </c>
      <c r="M34" s="51">
        <f t="shared" si="3"/>
        <v>117.80464285714285</v>
      </c>
      <c r="N34" s="42" t="str">
        <f t="shared" si="15"/>
        <v>0</v>
      </c>
      <c r="O34" s="58">
        <f t="shared" si="4"/>
        <v>1.3055555555555558</v>
      </c>
      <c r="P34" s="59">
        <v>9</v>
      </c>
      <c r="R34" s="53" t="str">
        <f t="shared" si="16"/>
        <v>1</v>
      </c>
      <c r="S34" s="53">
        <f t="shared" si="5"/>
        <v>1</v>
      </c>
      <c r="T34" s="53" t="str">
        <f t="shared" si="17"/>
        <v>0</v>
      </c>
      <c r="U34" s="53">
        <f t="shared" si="6"/>
        <v>0</v>
      </c>
      <c r="V34" s="53" t="str">
        <f t="shared" si="18"/>
        <v>0</v>
      </c>
      <c r="W34" s="53">
        <f t="shared" si="7"/>
        <v>0</v>
      </c>
      <c r="X34" s="53" t="str">
        <f t="shared" si="19"/>
        <v>0</v>
      </c>
      <c r="Y34" s="53">
        <f t="shared" si="8"/>
        <v>0</v>
      </c>
      <c r="Z34" s="53" t="str">
        <f t="shared" si="20"/>
        <v>0</v>
      </c>
      <c r="AA34" s="53">
        <f t="shared" si="9"/>
        <v>0</v>
      </c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</row>
    <row r="35" spans="1:40">
      <c r="A35" s="84">
        <f>'CALC. O3'!A35</f>
        <v>44188</v>
      </c>
      <c r="B35" s="56">
        <f>Parâmetros!E24</f>
        <v>0.14000000000000001</v>
      </c>
      <c r="C35" s="56">
        <f t="shared" si="37"/>
        <v>0.14599999999999999</v>
      </c>
      <c r="D35" s="57">
        <f t="shared" ref="D35" si="43">MAX(C387:C403)</f>
        <v>0.11749999999999999</v>
      </c>
      <c r="E35" s="51">
        <f t="shared" si="10"/>
        <v>0.52222222222222214</v>
      </c>
      <c r="F35" s="42" t="str">
        <f t="shared" si="11"/>
        <v>1</v>
      </c>
      <c r="G35" s="51">
        <f t="shared" si="0"/>
        <v>-132.20875000000001</v>
      </c>
      <c r="H35" s="42" t="str">
        <f t="shared" si="12"/>
        <v>0</v>
      </c>
      <c r="I35" s="51">
        <f t="shared" si="1"/>
        <v>-131.20875000000001</v>
      </c>
      <c r="J35" s="42" t="str">
        <f t="shared" si="13"/>
        <v>0</v>
      </c>
      <c r="K35" s="51">
        <f t="shared" si="2"/>
        <v>-387.85874999999999</v>
      </c>
      <c r="L35" s="42" t="str">
        <f t="shared" si="14"/>
        <v>0</v>
      </c>
      <c r="M35" s="51">
        <f t="shared" si="3"/>
        <v>116.80757142857144</v>
      </c>
      <c r="N35" s="42" t="str">
        <f t="shared" si="15"/>
        <v>0</v>
      </c>
      <c r="O35" s="58">
        <f t="shared" si="4"/>
        <v>0.52222222222222214</v>
      </c>
      <c r="P35" s="59">
        <v>9</v>
      </c>
      <c r="R35" s="53" t="str">
        <f t="shared" si="16"/>
        <v>1</v>
      </c>
      <c r="S35" s="53">
        <f t="shared" si="5"/>
        <v>1</v>
      </c>
      <c r="T35" s="53" t="str">
        <f t="shared" si="17"/>
        <v>0</v>
      </c>
      <c r="U35" s="53">
        <f t="shared" si="6"/>
        <v>0</v>
      </c>
      <c r="V35" s="53" t="str">
        <f t="shared" si="18"/>
        <v>0</v>
      </c>
      <c r="W35" s="53">
        <f t="shared" si="7"/>
        <v>0</v>
      </c>
      <c r="X35" s="53" t="str">
        <f t="shared" si="19"/>
        <v>0</v>
      </c>
      <c r="Y35" s="53">
        <f t="shared" si="8"/>
        <v>0</v>
      </c>
      <c r="Z35" s="53" t="str">
        <f t="shared" si="20"/>
        <v>0</v>
      </c>
      <c r="AA35" s="53">
        <f t="shared" si="9"/>
        <v>0</v>
      </c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</row>
    <row r="36" spans="1:40">
      <c r="A36" s="84">
        <f>'CALC. O3'!A36</f>
        <v>44189</v>
      </c>
      <c r="B36" s="56">
        <f>Parâmetros!E25</f>
        <v>0.13</v>
      </c>
      <c r="C36" s="56">
        <f t="shared" si="37"/>
        <v>0.20400000000000001</v>
      </c>
      <c r="D36" s="57">
        <f t="shared" ref="D36" si="44">MAX(C404:C420)</f>
        <v>0.21</v>
      </c>
      <c r="E36" s="51">
        <f t="shared" si="10"/>
        <v>0.93333333333333324</v>
      </c>
      <c r="F36" s="42" t="str">
        <f t="shared" si="11"/>
        <v>1</v>
      </c>
      <c r="G36" s="51">
        <f t="shared" si="0"/>
        <v>-130.40499999999997</v>
      </c>
      <c r="H36" s="42" t="str">
        <f t="shared" si="12"/>
        <v>0</v>
      </c>
      <c r="I36" s="51">
        <f t="shared" si="1"/>
        <v>-129.40499999999997</v>
      </c>
      <c r="J36" s="42" t="str">
        <f t="shared" si="13"/>
        <v>0</v>
      </c>
      <c r="K36" s="51">
        <f t="shared" si="2"/>
        <v>-384.20499999999998</v>
      </c>
      <c r="L36" s="42" t="str">
        <f t="shared" si="14"/>
        <v>0</v>
      </c>
      <c r="M36" s="51">
        <f t="shared" si="3"/>
        <v>117.33085714285716</v>
      </c>
      <c r="N36" s="42" t="str">
        <f t="shared" si="15"/>
        <v>0</v>
      </c>
      <c r="O36" s="58">
        <f t="shared" si="4"/>
        <v>0.93333333333333324</v>
      </c>
      <c r="P36" s="59">
        <v>9</v>
      </c>
      <c r="R36" s="53" t="str">
        <f t="shared" si="16"/>
        <v>1</v>
      </c>
      <c r="S36" s="53">
        <f t="shared" si="5"/>
        <v>1</v>
      </c>
      <c r="T36" s="53" t="str">
        <f t="shared" si="17"/>
        <v>0</v>
      </c>
      <c r="U36" s="53">
        <f t="shared" si="6"/>
        <v>0</v>
      </c>
      <c r="V36" s="53" t="str">
        <f t="shared" si="18"/>
        <v>0</v>
      </c>
      <c r="W36" s="53">
        <f t="shared" si="7"/>
        <v>0</v>
      </c>
      <c r="X36" s="53" t="str">
        <f t="shared" si="19"/>
        <v>0</v>
      </c>
      <c r="Y36" s="53">
        <f t="shared" si="8"/>
        <v>0</v>
      </c>
      <c r="Z36" s="53" t="str">
        <f t="shared" si="20"/>
        <v>0</v>
      </c>
      <c r="AA36" s="53">
        <f t="shared" si="9"/>
        <v>0</v>
      </c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</row>
    <row r="37" spans="1:40">
      <c r="A37" s="84">
        <f>'CALC. O3'!A37</f>
        <v>44190</v>
      </c>
      <c r="B37" s="56">
        <f>Parâmetros!E26</f>
        <v>0.12</v>
      </c>
      <c r="C37" s="56">
        <f t="shared" si="37"/>
        <v>0.26400000000000001</v>
      </c>
      <c r="D37" s="57">
        <f t="shared" ref="D37" si="45">MAX(C421:C437)</f>
        <v>0.117181125</v>
      </c>
      <c r="E37" s="51">
        <f t="shared" si="10"/>
        <v>0.52080499999999996</v>
      </c>
      <c r="F37" s="42" t="str">
        <f t="shared" si="11"/>
        <v>1</v>
      </c>
      <c r="G37" s="51">
        <f t="shared" si="0"/>
        <v>-132.21496806249999</v>
      </c>
      <c r="H37" s="42" t="str">
        <f t="shared" si="12"/>
        <v>0</v>
      </c>
      <c r="I37" s="51">
        <f t="shared" si="1"/>
        <v>-131.21496806249999</v>
      </c>
      <c r="J37" s="42" t="str">
        <f t="shared" si="13"/>
        <v>0</v>
      </c>
      <c r="K37" s="51">
        <f t="shared" si="2"/>
        <v>-387.87134556249998</v>
      </c>
      <c r="L37" s="42" t="str">
        <f t="shared" si="14"/>
        <v>0</v>
      </c>
      <c r="M37" s="51">
        <f t="shared" si="3"/>
        <v>116.80576750714286</v>
      </c>
      <c r="N37" s="42" t="str">
        <f t="shared" si="15"/>
        <v>0</v>
      </c>
      <c r="O37" s="58">
        <f t="shared" si="4"/>
        <v>0.52080499999999996</v>
      </c>
      <c r="P37" s="59">
        <v>9</v>
      </c>
      <c r="R37" s="53" t="str">
        <f t="shared" si="16"/>
        <v>1</v>
      </c>
      <c r="S37" s="53">
        <f t="shared" si="5"/>
        <v>1</v>
      </c>
      <c r="T37" s="53" t="str">
        <f t="shared" si="17"/>
        <v>0</v>
      </c>
      <c r="U37" s="53">
        <f t="shared" si="6"/>
        <v>0</v>
      </c>
      <c r="V37" s="53" t="str">
        <f t="shared" si="18"/>
        <v>0</v>
      </c>
      <c r="W37" s="53">
        <f t="shared" si="7"/>
        <v>0</v>
      </c>
      <c r="X37" s="53" t="str">
        <f t="shared" si="19"/>
        <v>0</v>
      </c>
      <c r="Y37" s="53">
        <f t="shared" si="8"/>
        <v>0</v>
      </c>
      <c r="Z37" s="53" t="str">
        <f t="shared" si="20"/>
        <v>0</v>
      </c>
      <c r="AA37" s="53">
        <f t="shared" si="9"/>
        <v>0</v>
      </c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</row>
    <row r="38" spans="1:40">
      <c r="A38" s="84">
        <f>'CALC. O3'!A38</f>
        <v>44191</v>
      </c>
      <c r="B38" s="56">
        <f>Parâmetros!E27</f>
        <v>7.0000000000000007E-2</v>
      </c>
      <c r="C38" s="56">
        <f t="shared" si="37"/>
        <v>0.31799999999999995</v>
      </c>
      <c r="D38" s="57">
        <f t="shared" ref="D38" si="46">MAX(C438:C454)</f>
        <v>0.1426975</v>
      </c>
      <c r="E38" s="51">
        <f t="shared" si="10"/>
        <v>0.63421111111111106</v>
      </c>
      <c r="F38" s="42" t="str">
        <f t="shared" si="11"/>
        <v>1</v>
      </c>
      <c r="G38" s="51">
        <f t="shared" si="0"/>
        <v>-131.71739875</v>
      </c>
      <c r="H38" s="42" t="str">
        <f t="shared" si="12"/>
        <v>0</v>
      </c>
      <c r="I38" s="51">
        <f t="shared" si="1"/>
        <v>-130.71739875</v>
      </c>
      <c r="J38" s="42" t="str">
        <f t="shared" si="13"/>
        <v>0</v>
      </c>
      <c r="K38" s="51">
        <f t="shared" si="2"/>
        <v>-386.86344874999998</v>
      </c>
      <c r="L38" s="42" t="str">
        <f t="shared" si="14"/>
        <v>0</v>
      </c>
      <c r="M38" s="51">
        <f t="shared" si="3"/>
        <v>116.9501172857143</v>
      </c>
      <c r="N38" s="42" t="str">
        <f t="shared" si="15"/>
        <v>0</v>
      </c>
      <c r="O38" s="58">
        <f t="shared" si="4"/>
        <v>0.63421111111111106</v>
      </c>
      <c r="P38" s="59">
        <v>9</v>
      </c>
      <c r="R38" s="53" t="str">
        <f t="shared" si="16"/>
        <v>1</v>
      </c>
      <c r="S38" s="53">
        <f t="shared" si="5"/>
        <v>1</v>
      </c>
      <c r="T38" s="53" t="str">
        <f t="shared" si="17"/>
        <v>0</v>
      </c>
      <c r="U38" s="53">
        <f t="shared" si="6"/>
        <v>0</v>
      </c>
      <c r="V38" s="53" t="str">
        <f t="shared" si="18"/>
        <v>0</v>
      </c>
      <c r="W38" s="53">
        <f t="shared" si="7"/>
        <v>0</v>
      </c>
      <c r="X38" s="53" t="str">
        <f t="shared" si="19"/>
        <v>0</v>
      </c>
      <c r="Y38" s="53">
        <f t="shared" si="8"/>
        <v>0</v>
      </c>
      <c r="Z38" s="53" t="str">
        <f t="shared" si="20"/>
        <v>0</v>
      </c>
      <c r="AA38" s="53">
        <f t="shared" si="9"/>
        <v>0</v>
      </c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</row>
    <row r="39" spans="1:40">
      <c r="A39" s="84">
        <f>'CALC. O3'!A39</f>
        <v>44192</v>
      </c>
      <c r="B39" s="56">
        <f>Parâmetros!E28</f>
        <v>7.0000000000000007E-2</v>
      </c>
      <c r="C39" s="56">
        <f t="shared" si="37"/>
        <v>0.39200000000000002</v>
      </c>
      <c r="D39" s="57">
        <f t="shared" ref="D39" si="47">MAX(C455:C471)</f>
        <v>0.12630025</v>
      </c>
      <c r="E39" s="51">
        <f t="shared" si="10"/>
        <v>0.56133444444444447</v>
      </c>
      <c r="F39" s="42" t="str">
        <f t="shared" si="11"/>
        <v>1</v>
      </c>
      <c r="G39" s="51">
        <f t="shared" si="0"/>
        <v>-132.037145125</v>
      </c>
      <c r="H39" s="42" t="str">
        <f t="shared" si="12"/>
        <v>0</v>
      </c>
      <c r="I39" s="51">
        <f t="shared" si="1"/>
        <v>-131.037145125</v>
      </c>
      <c r="J39" s="42" t="str">
        <f t="shared" si="13"/>
        <v>0</v>
      </c>
      <c r="K39" s="51">
        <f t="shared" si="2"/>
        <v>-387.511140125</v>
      </c>
      <c r="L39" s="42" t="str">
        <f t="shared" si="14"/>
        <v>0</v>
      </c>
      <c r="M39" s="51">
        <f t="shared" si="3"/>
        <v>116.8573557</v>
      </c>
      <c r="N39" s="42" t="str">
        <f t="shared" si="15"/>
        <v>0</v>
      </c>
      <c r="O39" s="58">
        <f t="shared" si="4"/>
        <v>0.56133444444444447</v>
      </c>
      <c r="P39" s="59">
        <v>9</v>
      </c>
      <c r="R39" s="53" t="str">
        <f t="shared" si="16"/>
        <v>1</v>
      </c>
      <c r="S39" s="53">
        <f t="shared" si="5"/>
        <v>1</v>
      </c>
      <c r="T39" s="53" t="str">
        <f t="shared" si="17"/>
        <v>0</v>
      </c>
      <c r="U39" s="53">
        <f t="shared" si="6"/>
        <v>0</v>
      </c>
      <c r="V39" s="53" t="str">
        <f t="shared" si="18"/>
        <v>0</v>
      </c>
      <c r="W39" s="53">
        <f t="shared" si="7"/>
        <v>0</v>
      </c>
      <c r="X39" s="53" t="str">
        <f t="shared" si="19"/>
        <v>0</v>
      </c>
      <c r="Y39" s="53">
        <f t="shared" si="8"/>
        <v>0</v>
      </c>
      <c r="Z39" s="53" t="str">
        <f t="shared" si="20"/>
        <v>0</v>
      </c>
      <c r="AA39" s="53">
        <f t="shared" si="9"/>
        <v>0</v>
      </c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</row>
    <row r="40" spans="1:40">
      <c r="A40" s="84">
        <f>'CALC. O3'!A40</f>
        <v>44193</v>
      </c>
      <c r="B40" s="56">
        <f>Parâmetros!E29</f>
        <v>0.08</v>
      </c>
      <c r="C40" s="56">
        <f t="shared" si="37"/>
        <v>0.39833333333333337</v>
      </c>
      <c r="D40" s="57">
        <f t="shared" ref="D40" si="48">MAX(C472:C488)</f>
        <v>0.22625000000000001</v>
      </c>
      <c r="E40" s="51">
        <f t="shared" si="10"/>
        <v>1.0055555555555555</v>
      </c>
      <c r="F40" s="42" t="str">
        <f t="shared" si="11"/>
        <v>1</v>
      </c>
      <c r="G40" s="51">
        <f t="shared" si="0"/>
        <v>-130.08812499999999</v>
      </c>
      <c r="H40" s="42" t="str">
        <f t="shared" si="12"/>
        <v>0</v>
      </c>
      <c r="I40" s="51">
        <f t="shared" si="1"/>
        <v>-129.08812499999999</v>
      </c>
      <c r="J40" s="42" t="str">
        <f t="shared" si="13"/>
        <v>0</v>
      </c>
      <c r="K40" s="51">
        <f t="shared" si="2"/>
        <v>-383.56312500000001</v>
      </c>
      <c r="L40" s="42" t="str">
        <f t="shared" si="14"/>
        <v>0</v>
      </c>
      <c r="M40" s="51">
        <f t="shared" si="3"/>
        <v>117.42278571428572</v>
      </c>
      <c r="N40" s="42" t="str">
        <f t="shared" si="15"/>
        <v>0</v>
      </c>
      <c r="O40" s="58">
        <f t="shared" si="4"/>
        <v>1.0055555555555555</v>
      </c>
      <c r="P40" s="59">
        <v>9</v>
      </c>
      <c r="R40" s="53" t="str">
        <f t="shared" si="16"/>
        <v>1</v>
      </c>
      <c r="S40" s="53">
        <f t="shared" si="5"/>
        <v>1</v>
      </c>
      <c r="T40" s="53" t="str">
        <f t="shared" si="17"/>
        <v>0</v>
      </c>
      <c r="U40" s="53">
        <f t="shared" si="6"/>
        <v>0</v>
      </c>
      <c r="V40" s="53" t="str">
        <f t="shared" si="18"/>
        <v>0</v>
      </c>
      <c r="W40" s="53">
        <f t="shared" si="7"/>
        <v>0</v>
      </c>
      <c r="X40" s="53" t="str">
        <f t="shared" si="19"/>
        <v>0</v>
      </c>
      <c r="Y40" s="53">
        <f t="shared" si="8"/>
        <v>0</v>
      </c>
      <c r="Z40" s="53" t="str">
        <f t="shared" si="20"/>
        <v>0</v>
      </c>
      <c r="AA40" s="53">
        <f t="shared" si="9"/>
        <v>0</v>
      </c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</row>
    <row r="41" spans="1:40">
      <c r="A41" s="84">
        <f>'CALC. O3'!A41</f>
        <v>44194</v>
      </c>
      <c r="B41" s="56">
        <f>Parâmetros!E30</f>
        <v>7.0000000000000007E-2</v>
      </c>
      <c r="C41" s="56">
        <f t="shared" si="37"/>
        <v>0.42000000000000004</v>
      </c>
      <c r="D41" s="57">
        <f t="shared" ref="D41" si="49">MAX(C489:C505)</f>
        <v>0.16000000000000003</v>
      </c>
      <c r="E41" s="51">
        <f t="shared" si="10"/>
        <v>0.71111111111111125</v>
      </c>
      <c r="F41" s="42" t="str">
        <f t="shared" si="11"/>
        <v>1</v>
      </c>
      <c r="G41" s="51">
        <f t="shared" si="0"/>
        <v>-131.38</v>
      </c>
      <c r="H41" s="42" t="str">
        <f t="shared" si="12"/>
        <v>0</v>
      </c>
      <c r="I41" s="51">
        <f t="shared" si="1"/>
        <v>-130.38</v>
      </c>
      <c r="J41" s="42" t="str">
        <f t="shared" si="13"/>
        <v>0</v>
      </c>
      <c r="K41" s="51">
        <f t="shared" si="2"/>
        <v>-386.18</v>
      </c>
      <c r="L41" s="42" t="str">
        <f t="shared" si="14"/>
        <v>0</v>
      </c>
      <c r="M41" s="51">
        <f t="shared" si="3"/>
        <v>117.048</v>
      </c>
      <c r="N41" s="42" t="str">
        <f t="shared" si="15"/>
        <v>0</v>
      </c>
      <c r="O41" s="58">
        <f t="shared" si="4"/>
        <v>0.71111111111111125</v>
      </c>
      <c r="P41" s="59">
        <v>9</v>
      </c>
      <c r="R41" s="53" t="str">
        <f t="shared" si="16"/>
        <v>1</v>
      </c>
      <c r="S41" s="53">
        <f t="shared" si="5"/>
        <v>1</v>
      </c>
      <c r="T41" s="53" t="str">
        <f t="shared" si="17"/>
        <v>0</v>
      </c>
      <c r="U41" s="53">
        <f t="shared" si="6"/>
        <v>0</v>
      </c>
      <c r="V41" s="53" t="str">
        <f t="shared" si="18"/>
        <v>0</v>
      </c>
      <c r="W41" s="53">
        <f t="shared" si="7"/>
        <v>0</v>
      </c>
      <c r="X41" s="53" t="str">
        <f t="shared" si="19"/>
        <v>0</v>
      </c>
      <c r="Y41" s="53">
        <f t="shared" si="8"/>
        <v>0</v>
      </c>
      <c r="Z41" s="53" t="str">
        <f t="shared" si="20"/>
        <v>0</v>
      </c>
      <c r="AA41" s="53">
        <f t="shared" si="9"/>
        <v>0</v>
      </c>
      <c r="AB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</row>
    <row r="42" spans="1:40">
      <c r="A42" s="84">
        <f>'CALC. O3'!A42</f>
        <v>44195</v>
      </c>
      <c r="B42" s="56">
        <f>Parâmetros!E31</f>
        <v>0.08</v>
      </c>
      <c r="C42" s="56">
        <f t="shared" si="37"/>
        <v>0.42875000000000008</v>
      </c>
      <c r="D42" s="57">
        <f t="shared" ref="D42" si="50">MAX(C506:C522)</f>
        <v>0.39125000000000004</v>
      </c>
      <c r="E42" s="51">
        <f t="shared" si="10"/>
        <v>1.7388888888888889</v>
      </c>
      <c r="F42" s="42" t="str">
        <f t="shared" si="11"/>
        <v>1</v>
      </c>
      <c r="G42" s="51">
        <f t="shared" si="0"/>
        <v>-126.87062500000002</v>
      </c>
      <c r="H42" s="42" t="str">
        <f t="shared" si="12"/>
        <v>0</v>
      </c>
      <c r="I42" s="51">
        <f t="shared" si="1"/>
        <v>-125.87062500000002</v>
      </c>
      <c r="J42" s="42" t="str">
        <f t="shared" si="13"/>
        <v>0</v>
      </c>
      <c r="K42" s="51">
        <f t="shared" si="2"/>
        <v>-377.04562500000003</v>
      </c>
      <c r="L42" s="42" t="str">
        <f t="shared" si="14"/>
        <v>0</v>
      </c>
      <c r="M42" s="51">
        <f t="shared" si="3"/>
        <v>118.35621428571427</v>
      </c>
      <c r="N42" s="42" t="str">
        <f t="shared" si="15"/>
        <v>0</v>
      </c>
      <c r="O42" s="58">
        <f t="shared" si="4"/>
        <v>1.7388888888888889</v>
      </c>
      <c r="P42" s="59">
        <v>9</v>
      </c>
      <c r="R42" s="53" t="str">
        <f t="shared" si="16"/>
        <v>1</v>
      </c>
      <c r="S42" s="53">
        <f t="shared" si="5"/>
        <v>1</v>
      </c>
      <c r="T42" s="53" t="str">
        <f t="shared" si="17"/>
        <v>0</v>
      </c>
      <c r="U42" s="53">
        <f t="shared" si="6"/>
        <v>0</v>
      </c>
      <c r="V42" s="53" t="str">
        <f t="shared" si="18"/>
        <v>0</v>
      </c>
      <c r="W42" s="53">
        <f t="shared" si="7"/>
        <v>0</v>
      </c>
      <c r="X42" s="53" t="str">
        <f t="shared" si="19"/>
        <v>0</v>
      </c>
      <c r="Y42" s="53">
        <f t="shared" si="8"/>
        <v>0</v>
      </c>
      <c r="Z42" s="53" t="str">
        <f t="shared" si="20"/>
        <v>0</v>
      </c>
      <c r="AA42" s="53">
        <f t="shared" si="9"/>
        <v>0</v>
      </c>
      <c r="AB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</row>
    <row r="43" spans="1:40" ht="15.75" thickBot="1">
      <c r="A43" s="85">
        <f>'CALC. O3'!A43</f>
        <v>44196</v>
      </c>
      <c r="B43" s="56">
        <f>Parâmetros!E32</f>
        <v>0.08</v>
      </c>
      <c r="C43" s="56">
        <f t="shared" si="37"/>
        <v>0.44375000000000009</v>
      </c>
      <c r="D43" s="62">
        <f t="shared" ref="D43" si="51">MAX(C523:C539)</f>
        <v>0.20374999999999999</v>
      </c>
      <c r="E43" s="51">
        <f t="shared" si="10"/>
        <v>0.90555555555555556</v>
      </c>
      <c r="F43" s="42" t="str">
        <f t="shared" si="11"/>
        <v>1</v>
      </c>
      <c r="G43" s="51">
        <f t="shared" si="0"/>
        <v>-130.52687500000002</v>
      </c>
      <c r="H43" s="42" t="str">
        <f t="shared" si="12"/>
        <v>0</v>
      </c>
      <c r="I43" s="51">
        <f t="shared" si="1"/>
        <v>-129.52687500000002</v>
      </c>
      <c r="J43" s="42" t="str">
        <f t="shared" si="13"/>
        <v>0</v>
      </c>
      <c r="K43" s="51">
        <f t="shared" si="2"/>
        <v>-384.45187500000003</v>
      </c>
      <c r="L43" s="42" t="str">
        <f t="shared" si="14"/>
        <v>0</v>
      </c>
      <c r="M43" s="51">
        <f t="shared" si="3"/>
        <v>117.2955</v>
      </c>
      <c r="N43" s="42" t="str">
        <f t="shared" si="15"/>
        <v>0</v>
      </c>
      <c r="O43" s="86">
        <f t="shared" si="4"/>
        <v>0.90555555555555556</v>
      </c>
      <c r="P43" s="63">
        <v>9</v>
      </c>
      <c r="R43" s="53" t="str">
        <f t="shared" si="16"/>
        <v>1</v>
      </c>
      <c r="S43" s="53">
        <f t="shared" si="5"/>
        <v>1</v>
      </c>
      <c r="T43" s="53" t="str">
        <f t="shared" si="17"/>
        <v>0</v>
      </c>
      <c r="U43" s="53">
        <f t="shared" si="6"/>
        <v>0</v>
      </c>
      <c r="V43" s="53" t="str">
        <f t="shared" si="18"/>
        <v>0</v>
      </c>
      <c r="W43" s="53">
        <f t="shared" si="7"/>
        <v>0</v>
      </c>
      <c r="X43" s="53" t="str">
        <f t="shared" si="19"/>
        <v>0</v>
      </c>
      <c r="Y43" s="53">
        <f t="shared" si="8"/>
        <v>0</v>
      </c>
      <c r="Z43" s="53" t="str">
        <f t="shared" si="20"/>
        <v>0</v>
      </c>
      <c r="AA43" s="53">
        <f t="shared" si="9"/>
        <v>0</v>
      </c>
      <c r="AB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</row>
    <row r="44" spans="1:40">
      <c r="A44" s="22"/>
      <c r="B44" s="56">
        <f>Parâmetros!E33</f>
        <v>0.11</v>
      </c>
      <c r="C44" s="56">
        <f t="shared" si="37"/>
        <v>0.45250000000000007</v>
      </c>
      <c r="D44" s="87"/>
      <c r="E44" s="42"/>
      <c r="F44" s="42"/>
      <c r="G44" s="42"/>
      <c r="H44" s="42"/>
      <c r="I44" s="42"/>
      <c r="J44" s="42"/>
      <c r="K44" s="42"/>
      <c r="L44" s="42"/>
      <c r="M44" s="42"/>
      <c r="N44" s="42"/>
      <c r="R44" s="42"/>
      <c r="S44" s="53"/>
      <c r="T44" s="53"/>
      <c r="U44" s="53"/>
      <c r="V44" s="53"/>
      <c r="W44" s="53"/>
      <c r="X44" s="53"/>
      <c r="Y44" s="53"/>
      <c r="Z44" s="53"/>
      <c r="AA44" s="53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</row>
    <row r="45" spans="1:40">
      <c r="A45" s="22"/>
      <c r="B45" s="56">
        <f>Parâmetros!E34</f>
        <v>0.13</v>
      </c>
      <c r="C45" s="56">
        <f t="shared" si="37"/>
        <v>0.46</v>
      </c>
      <c r="D45" s="87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</row>
    <row r="46" spans="1:40">
      <c r="A46" s="22"/>
      <c r="B46" s="124"/>
      <c r="C46" s="56">
        <f t="shared" si="37"/>
        <v>0.46875</v>
      </c>
      <c r="D46" s="87"/>
      <c r="R46" s="53"/>
      <c r="S46" s="53">
        <f>SUM(S13:S43)</f>
        <v>31</v>
      </c>
      <c r="T46" s="42"/>
      <c r="U46" s="53">
        <f>SUM(U13:U43)</f>
        <v>0</v>
      </c>
      <c r="V46" s="34"/>
      <c r="W46" s="53">
        <f>SUM(W13:W43)</f>
        <v>0</v>
      </c>
      <c r="X46" s="34"/>
      <c r="Y46" s="53">
        <f>SUM(Y13:Y43)</f>
        <v>0</v>
      </c>
      <c r="Z46" s="34"/>
      <c r="AA46" s="53">
        <f>SUM(AA13:AA43)</f>
        <v>0</v>
      </c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</row>
    <row r="47" spans="1:40">
      <c r="A47" s="22"/>
      <c r="B47" s="124"/>
      <c r="C47" s="56">
        <f t="shared" ref="C47:C63" si="52">AVERAGE(B61:B68)</f>
        <v>0.23499999999999999</v>
      </c>
      <c r="D47" s="87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</row>
    <row r="48" spans="1:40">
      <c r="A48" s="22"/>
      <c r="B48" s="124"/>
      <c r="C48" s="56">
        <f t="shared" si="52"/>
        <v>0.22</v>
      </c>
      <c r="D48" s="87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</row>
    <row r="49" spans="1:40">
      <c r="A49" s="22"/>
      <c r="B49" s="56">
        <f>Parâmetros!E38</f>
        <v>0.33</v>
      </c>
      <c r="C49" s="56">
        <f t="shared" si="52"/>
        <v>0.22625000000000001</v>
      </c>
      <c r="D49" s="87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</row>
    <row r="50" spans="1:40">
      <c r="A50" s="22"/>
      <c r="B50" s="56">
        <f>Parâmetros!E39</f>
        <v>0.37</v>
      </c>
      <c r="C50" s="56">
        <f t="shared" si="52"/>
        <v>0.22875000000000001</v>
      </c>
      <c r="D50" s="87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</row>
    <row r="51" spans="1:40">
      <c r="A51" s="22"/>
      <c r="B51" s="56">
        <f>Parâmetros!E40</f>
        <v>0.38</v>
      </c>
      <c r="C51" s="56">
        <f t="shared" si="52"/>
        <v>0.22750000000000001</v>
      </c>
      <c r="D51" s="87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</row>
    <row r="52" spans="1:40">
      <c r="A52" s="22"/>
      <c r="B52" s="56">
        <f>Parâmetros!E41</f>
        <v>0.38</v>
      </c>
      <c r="C52" s="56">
        <f t="shared" si="52"/>
        <v>0.22999999999999998</v>
      </c>
      <c r="D52" s="87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</row>
    <row r="53" spans="1:40">
      <c r="A53" s="22"/>
      <c r="B53" s="56">
        <f>Parâmetros!E42</f>
        <v>0.5</v>
      </c>
      <c r="C53" s="56">
        <f t="shared" si="52"/>
        <v>0.232477875</v>
      </c>
      <c r="D53" s="87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</row>
    <row r="54" spans="1:40">
      <c r="A54" s="22"/>
      <c r="B54" s="56">
        <f>Parâmetros!E43</f>
        <v>0.43</v>
      </c>
      <c r="C54" s="56">
        <f t="shared" si="52"/>
        <v>0.23370575000000002</v>
      </c>
      <c r="D54" s="87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</row>
    <row r="55" spans="1:40">
      <c r="A55" s="22"/>
      <c r="B55" s="56">
        <f>Parâmetros!E44</f>
        <v>0.55000000000000004</v>
      </c>
      <c r="C55" s="56">
        <f t="shared" si="52"/>
        <v>0.22868362500000003</v>
      </c>
      <c r="D55" s="87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</row>
    <row r="56" spans="1:40">
      <c r="A56" s="22"/>
      <c r="B56" s="56">
        <f>Parâmetros!E45</f>
        <v>0.49</v>
      </c>
      <c r="C56" s="56">
        <f t="shared" si="52"/>
        <v>0.21866562500000003</v>
      </c>
      <c r="D56" s="87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</row>
    <row r="57" spans="1:40">
      <c r="A57" s="22"/>
      <c r="B57" s="56">
        <f>Parâmetros!E46</f>
        <v>0.45</v>
      </c>
      <c r="C57" s="56">
        <f t="shared" si="52"/>
        <v>0.22241562500000003</v>
      </c>
      <c r="D57" s="87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</row>
    <row r="58" spans="1:40">
      <c r="A58" s="22"/>
      <c r="B58" s="56">
        <f>Parâmetros!E47</f>
        <v>0.44</v>
      </c>
      <c r="C58" s="56">
        <f t="shared" si="52"/>
        <v>0.246165625</v>
      </c>
      <c r="D58" s="87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</row>
    <row r="59" spans="1:40">
      <c r="A59" s="22"/>
      <c r="B59" s="56">
        <f>Parâmetros!E48</f>
        <v>0.44</v>
      </c>
      <c r="C59" s="56">
        <f t="shared" si="52"/>
        <v>0.26366562500000001</v>
      </c>
      <c r="D59" s="87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</row>
    <row r="60" spans="1:40">
      <c r="A60" s="22"/>
      <c r="B60" s="56">
        <f>Parâmetros!E49</f>
        <v>0.45</v>
      </c>
      <c r="C60" s="56">
        <f t="shared" si="52"/>
        <v>0.282415625</v>
      </c>
      <c r="D60" s="87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</row>
    <row r="61" spans="1:40">
      <c r="A61" s="22"/>
      <c r="B61" s="56">
        <f>Parâmetros!E50</f>
        <v>0.41</v>
      </c>
      <c r="C61" s="56">
        <f t="shared" si="52"/>
        <v>0.30118774999999998</v>
      </c>
      <c r="D61" s="87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</row>
    <row r="62" spans="1:40">
      <c r="A62" s="22"/>
      <c r="B62" s="56">
        <f>Parâmetros!E51</f>
        <v>0.22</v>
      </c>
      <c r="C62" s="56">
        <f t="shared" si="52"/>
        <v>0.31870987499999998</v>
      </c>
      <c r="D62" s="87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</row>
    <row r="63" spans="1:40">
      <c r="A63" s="22"/>
      <c r="B63" s="56">
        <f>Parâmetros!E52</f>
        <v>0.21</v>
      </c>
      <c r="C63" s="56">
        <f t="shared" si="52"/>
        <v>0.334982</v>
      </c>
      <c r="D63" s="87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</row>
    <row r="64" spans="1:40">
      <c r="A64" s="22"/>
      <c r="B64" s="56">
        <f>Parâmetros!E53</f>
        <v>0.21</v>
      </c>
      <c r="C64" s="56">
        <f t="shared" ref="C64:C80" si="53">AVERAGE(B85:B92)</f>
        <v>0.155</v>
      </c>
      <c r="D64" s="87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</row>
    <row r="65" spans="1:40">
      <c r="A65" s="22"/>
      <c r="B65" s="56">
        <f>Parâmetros!E54</f>
        <v>0.19</v>
      </c>
      <c r="C65" s="56">
        <f t="shared" si="53"/>
        <v>0.13875000000000001</v>
      </c>
      <c r="D65" s="87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</row>
    <row r="66" spans="1:40">
      <c r="A66" s="22"/>
      <c r="B66" s="56">
        <f>Parâmetros!E55</f>
        <v>0.19</v>
      </c>
      <c r="C66" s="56">
        <f t="shared" si="53"/>
        <v>0.14249999999999999</v>
      </c>
      <c r="D66" s="87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</row>
    <row r="67" spans="1:40">
      <c r="A67" s="22"/>
      <c r="B67" s="56">
        <f>Parâmetros!E56</f>
        <v>0.2</v>
      </c>
      <c r="C67" s="56">
        <f t="shared" si="53"/>
        <v>0.15125</v>
      </c>
      <c r="D67" s="87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</row>
    <row r="68" spans="1:40">
      <c r="A68" s="22"/>
      <c r="B68" s="56">
        <f>Parâmetros!E57</f>
        <v>0.25</v>
      </c>
      <c r="C68" s="56">
        <f t="shared" si="53"/>
        <v>0.15375</v>
      </c>
      <c r="D68" s="87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</row>
    <row r="69" spans="1:40">
      <c r="A69" s="22"/>
      <c r="B69" s="56">
        <f>Parâmetros!E58</f>
        <v>0.28999999999999998</v>
      </c>
      <c r="C69" s="56">
        <f t="shared" si="53"/>
        <v>0.1575</v>
      </c>
      <c r="D69" s="87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</row>
    <row r="70" spans="1:40">
      <c r="A70" s="22"/>
      <c r="B70" s="56">
        <f>Parâmetros!E59</f>
        <v>0.27</v>
      </c>
      <c r="C70" s="56">
        <f t="shared" si="53"/>
        <v>0.16250000000000001</v>
      </c>
      <c r="D70" s="87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</row>
    <row r="71" spans="1:40">
      <c r="A71" s="22"/>
      <c r="B71" s="56">
        <f>Parâmetros!E60</f>
        <v>0.23</v>
      </c>
      <c r="C71" s="56">
        <f t="shared" si="53"/>
        <v>0.16374999999999998</v>
      </c>
      <c r="D71" s="87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</row>
    <row r="72" spans="1:40">
      <c r="A72" s="22"/>
      <c r="B72" s="56">
        <f>Parâmetros!E61</f>
        <v>0.2</v>
      </c>
      <c r="C72" s="56">
        <f t="shared" si="53"/>
        <v>0.16125</v>
      </c>
      <c r="D72" s="87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</row>
    <row r="73" spans="1:40">
      <c r="A73" s="22"/>
      <c r="B73" s="56">
        <f>Parâmetros!E62</f>
        <v>0.21</v>
      </c>
      <c r="C73" s="56">
        <f t="shared" si="53"/>
        <v>0.1575</v>
      </c>
      <c r="D73" s="87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</row>
    <row r="74" spans="1:40">
      <c r="A74" s="22"/>
      <c r="B74" s="56">
        <f>Parâmetros!E63</f>
        <v>0.20982300000000001</v>
      </c>
      <c r="C74" s="56">
        <f t="shared" si="53"/>
        <v>0.16250000000000001</v>
      </c>
      <c r="D74" s="87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</row>
    <row r="75" spans="1:40">
      <c r="A75" s="22"/>
      <c r="B75" s="56">
        <f>Parâmetros!E64</f>
        <v>0.20982300000000001</v>
      </c>
      <c r="C75" s="56">
        <f t="shared" si="53"/>
        <v>0.17750000000000002</v>
      </c>
      <c r="D75" s="87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</row>
    <row r="76" spans="1:40">
      <c r="A76" s="22"/>
      <c r="B76" s="56">
        <f>Parâmetros!E65</f>
        <v>0.20982300000000001</v>
      </c>
      <c r="C76" s="56">
        <f t="shared" si="53"/>
        <v>0.185</v>
      </c>
      <c r="D76" s="87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</row>
    <row r="77" spans="1:40">
      <c r="A77" s="22"/>
      <c r="B77" s="56">
        <f>Parâmetros!E66</f>
        <v>0.20985599999999999</v>
      </c>
      <c r="C77" s="56">
        <f t="shared" si="53"/>
        <v>0.1925</v>
      </c>
      <c r="D77" s="87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</row>
    <row r="78" spans="1:40">
      <c r="A78" s="22"/>
      <c r="B78" s="56">
        <f>Parâmetros!E67</f>
        <v>0.3</v>
      </c>
      <c r="C78" s="56">
        <f t="shared" si="53"/>
        <v>0.19625000000000001</v>
      </c>
      <c r="D78" s="87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</row>
    <row r="79" spans="1:40">
      <c r="A79" s="22"/>
      <c r="B79" s="56">
        <f>Parâmetros!E68</f>
        <v>0.42</v>
      </c>
      <c r="C79" s="56">
        <f t="shared" si="53"/>
        <v>0.19874999999999998</v>
      </c>
      <c r="D79" s="87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  <c r="AN79" s="34"/>
    </row>
    <row r="80" spans="1:40">
      <c r="A80" s="22"/>
      <c r="B80" s="56">
        <f>Parâmetros!E69</f>
        <v>0.34</v>
      </c>
      <c r="C80" s="56">
        <f t="shared" si="53"/>
        <v>0.20249999999999996</v>
      </c>
      <c r="D80" s="87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  <c r="AN80" s="34"/>
    </row>
    <row r="81" spans="1:40">
      <c r="A81" s="22"/>
      <c r="B81" s="56">
        <f>Parâmetros!E70</f>
        <v>0.36</v>
      </c>
      <c r="C81" s="56">
        <f t="shared" ref="C81:C97" si="54">AVERAGE(B109:B116)</f>
        <v>0.13375000000000001</v>
      </c>
      <c r="D81" s="87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  <c r="AN81" s="34"/>
    </row>
    <row r="82" spans="1:40">
      <c r="A82" s="22"/>
      <c r="B82" s="56">
        <f>Parâmetros!E71</f>
        <v>0.36</v>
      </c>
      <c r="C82" s="56">
        <f t="shared" si="54"/>
        <v>0.13125000000000001</v>
      </c>
      <c r="D82" s="87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  <c r="AN82" s="34"/>
    </row>
    <row r="83" spans="1:40">
      <c r="A83" s="22"/>
      <c r="B83" s="56">
        <f>Parâmetros!E72</f>
        <v>0.35</v>
      </c>
      <c r="C83" s="56">
        <f t="shared" si="54"/>
        <v>0.13125000000000001</v>
      </c>
      <c r="D83" s="87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  <c r="AN83" s="34"/>
    </row>
    <row r="84" spans="1:40">
      <c r="A84" s="22"/>
      <c r="B84" s="56">
        <f>Parâmetros!E73</f>
        <v>0.34</v>
      </c>
      <c r="C84" s="56">
        <f t="shared" si="54"/>
        <v>0.13125000000000001</v>
      </c>
      <c r="D84" s="87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  <c r="AN84" s="34"/>
    </row>
    <row r="85" spans="1:40">
      <c r="A85" s="22"/>
      <c r="B85" s="56">
        <f>Parâmetros!E74</f>
        <v>0.31</v>
      </c>
      <c r="C85" s="56">
        <f t="shared" si="54"/>
        <v>0.13</v>
      </c>
      <c r="D85" s="87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  <c r="AN85" s="34"/>
    </row>
    <row r="86" spans="1:40">
      <c r="A86" s="22"/>
      <c r="B86" s="56">
        <f>Parâmetros!E75</f>
        <v>0.13</v>
      </c>
      <c r="C86" s="56">
        <f t="shared" si="54"/>
        <v>0.13250000000000001</v>
      </c>
      <c r="D86" s="87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  <c r="AN86" s="34"/>
    </row>
    <row r="87" spans="1:40">
      <c r="A87" s="22"/>
      <c r="B87" s="56">
        <f>Parâmetros!E76</f>
        <v>0.12</v>
      </c>
      <c r="C87" s="56">
        <f t="shared" si="54"/>
        <v>0.13375000000000001</v>
      </c>
      <c r="D87" s="87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  <c r="AN87" s="34"/>
    </row>
    <row r="88" spans="1:40">
      <c r="A88" s="22"/>
      <c r="B88" s="56">
        <f>Parâmetros!E77</f>
        <v>0.14000000000000001</v>
      </c>
      <c r="C88" s="56">
        <f t="shared" si="54"/>
        <v>0.13375000000000001</v>
      </c>
      <c r="D88" s="87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  <c r="AN88" s="34"/>
    </row>
    <row r="89" spans="1:40">
      <c r="A89" s="22"/>
      <c r="B89" s="56">
        <f>Parâmetros!E78</f>
        <v>0.12</v>
      </c>
      <c r="C89" s="56">
        <f t="shared" si="54"/>
        <v>0.13375000000000001</v>
      </c>
      <c r="D89" s="87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  <c r="AN89" s="34"/>
    </row>
    <row r="90" spans="1:40">
      <c r="A90" s="22"/>
      <c r="B90" s="56">
        <f>Parâmetros!E79</f>
        <v>0.12</v>
      </c>
      <c r="C90" s="56">
        <f t="shared" si="54"/>
        <v>0.13250000000000001</v>
      </c>
      <c r="D90" s="87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  <c r="AN90" s="34"/>
    </row>
    <row r="91" spans="1:40">
      <c r="A91" s="22"/>
      <c r="B91" s="56">
        <f>Parâmetros!E80</f>
        <v>0.14000000000000001</v>
      </c>
      <c r="C91" s="56">
        <f t="shared" si="54"/>
        <v>0.13250000000000001</v>
      </c>
      <c r="D91" s="87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  <c r="AN91" s="34"/>
    </row>
    <row r="92" spans="1:40">
      <c r="A92" s="22"/>
      <c r="B92" s="56">
        <f>Parâmetros!E81</f>
        <v>0.16</v>
      </c>
      <c r="C92" s="56">
        <f t="shared" si="54"/>
        <v>0.13500000000000001</v>
      </c>
      <c r="D92" s="87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  <c r="AN92" s="34"/>
    </row>
    <row r="93" spans="1:40">
      <c r="A93" s="22"/>
      <c r="B93" s="56">
        <f>Parâmetros!E82</f>
        <v>0.18</v>
      </c>
      <c r="C93" s="56">
        <f t="shared" si="54"/>
        <v>0.14000000000000001</v>
      </c>
      <c r="D93" s="87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  <c r="AN93" s="34"/>
    </row>
    <row r="94" spans="1:40">
      <c r="A94" s="22"/>
      <c r="B94" s="56">
        <f>Parâmetros!E83</f>
        <v>0.16</v>
      </c>
      <c r="C94" s="56">
        <f t="shared" si="54"/>
        <v>0.14125000000000001</v>
      </c>
      <c r="D94" s="87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  <c r="AN94" s="34"/>
    </row>
    <row r="95" spans="1:40">
      <c r="A95" s="22"/>
      <c r="B95" s="56">
        <f>Parâmetros!E84</f>
        <v>0.19</v>
      </c>
      <c r="C95" s="56">
        <f t="shared" si="54"/>
        <v>0.14374999999999999</v>
      </c>
      <c r="D95" s="87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</row>
    <row r="96" spans="1:40">
      <c r="A96" s="22"/>
      <c r="B96" s="56">
        <f>Parâmetros!E85</f>
        <v>0.16</v>
      </c>
      <c r="C96" s="56">
        <f t="shared" si="54"/>
        <v>0.14624999999999999</v>
      </c>
      <c r="D96" s="87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  <c r="AN96" s="34"/>
    </row>
    <row r="97" spans="1:40">
      <c r="A97" s="22"/>
      <c r="B97" s="56">
        <f>Parâmetros!E86</f>
        <v>0.15</v>
      </c>
      <c r="C97" s="56">
        <f t="shared" si="54"/>
        <v>0.14750000000000002</v>
      </c>
      <c r="D97" s="87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</row>
    <row r="98" spans="1:40">
      <c r="A98" s="22"/>
      <c r="B98" s="56">
        <f>Parâmetros!E87</f>
        <v>0.16</v>
      </c>
      <c r="C98" s="56">
        <f t="shared" ref="C98:C114" si="55">AVERAGE(B133:B140)</f>
        <v>0.18</v>
      </c>
      <c r="D98" s="87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  <c r="AN98" s="34"/>
    </row>
    <row r="99" spans="1:40">
      <c r="A99" s="22"/>
      <c r="B99" s="56">
        <f>Parâmetros!E88</f>
        <v>0.15</v>
      </c>
      <c r="C99" s="56">
        <f t="shared" si="55"/>
        <v>0.185</v>
      </c>
      <c r="D99" s="87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</row>
    <row r="100" spans="1:40">
      <c r="A100" s="22"/>
      <c r="B100" s="56">
        <f>Parâmetros!E89</f>
        <v>0.14000000000000001</v>
      </c>
      <c r="C100" s="56">
        <f t="shared" si="55"/>
        <v>0.18874999999999997</v>
      </c>
      <c r="D100" s="87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  <c r="AN100" s="34"/>
    </row>
    <row r="101" spans="1:40">
      <c r="A101" s="22"/>
      <c r="B101" s="56">
        <f>Parâmetros!E90</f>
        <v>0.15</v>
      </c>
      <c r="C101" s="56">
        <f t="shared" si="55"/>
        <v>0.19124999999999998</v>
      </c>
      <c r="D101" s="87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</row>
    <row r="102" spans="1:40">
      <c r="A102" s="22"/>
      <c r="B102" s="56">
        <f>Parâmetros!E91</f>
        <v>0.2</v>
      </c>
      <c r="C102" s="56">
        <f t="shared" si="55"/>
        <v>0.19374999999999998</v>
      </c>
      <c r="D102" s="87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  <c r="AN102" s="34"/>
    </row>
    <row r="103" spans="1:40">
      <c r="A103" s="22"/>
      <c r="B103" s="56">
        <f>Parâmetros!E92</f>
        <v>0.31</v>
      </c>
      <c r="C103" s="56">
        <f t="shared" si="55"/>
        <v>0.19749999999999998</v>
      </c>
      <c r="D103" s="87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  <c r="AN103" s="34"/>
    </row>
    <row r="104" spans="1:40">
      <c r="A104" s="22"/>
      <c r="B104" s="56">
        <f>Parâmetros!E93</f>
        <v>0.22</v>
      </c>
      <c r="C104" s="56">
        <f t="shared" si="55"/>
        <v>0.20249999999999999</v>
      </c>
      <c r="D104" s="87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  <c r="AN104" s="34"/>
    </row>
    <row r="105" spans="1:40">
      <c r="A105" s="22"/>
      <c r="B105" s="56">
        <f>Parâmetros!E94</f>
        <v>0.21</v>
      </c>
      <c r="C105" s="56">
        <f t="shared" si="55"/>
        <v>0.20374999999999999</v>
      </c>
      <c r="D105" s="87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</row>
    <row r="106" spans="1:40">
      <c r="A106" s="22"/>
      <c r="B106" s="56">
        <f>Parâmetros!E95</f>
        <v>0.19</v>
      </c>
      <c r="C106" s="56">
        <f t="shared" si="55"/>
        <v>0.20499999999999999</v>
      </c>
      <c r="D106" s="87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  <c r="AN106" s="34"/>
    </row>
    <row r="107" spans="1:40">
      <c r="A107" s="22"/>
      <c r="B107" s="56">
        <f>Parâmetros!E96</f>
        <v>0.17</v>
      </c>
      <c r="C107" s="56">
        <f t="shared" si="55"/>
        <v>0.20624999999999999</v>
      </c>
      <c r="D107" s="87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</row>
    <row r="108" spans="1:40">
      <c r="A108" s="22"/>
      <c r="B108" s="56">
        <f>Parâmetros!E97</f>
        <v>0.17</v>
      </c>
      <c r="C108" s="56">
        <f t="shared" si="55"/>
        <v>0.20624999999999999</v>
      </c>
      <c r="D108" s="87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  <c r="AN108" s="34"/>
    </row>
    <row r="109" spans="1:40">
      <c r="A109" s="22"/>
      <c r="B109" s="56">
        <f>Parâmetros!E98</f>
        <v>0.17</v>
      </c>
      <c r="C109" s="56">
        <f t="shared" si="55"/>
        <v>0.20874999999999999</v>
      </c>
      <c r="D109" s="87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  <c r="AN109" s="34"/>
    </row>
    <row r="110" spans="1:40">
      <c r="A110" s="22"/>
      <c r="B110" s="56">
        <f>Parâmetros!E99</f>
        <v>0.14000000000000001</v>
      </c>
      <c r="C110" s="56">
        <f t="shared" si="55"/>
        <v>0.21124999999999999</v>
      </c>
      <c r="D110" s="87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  <c r="AN110" s="34"/>
    </row>
    <row r="111" spans="1:40">
      <c r="A111" s="22"/>
      <c r="B111" s="56">
        <f>Parâmetros!E100</f>
        <v>0.13</v>
      </c>
      <c r="C111" s="56">
        <f t="shared" si="55"/>
        <v>0.215</v>
      </c>
      <c r="D111" s="87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  <c r="AN111" s="34"/>
    </row>
    <row r="112" spans="1:40">
      <c r="A112" s="22"/>
      <c r="B112" s="56">
        <f>Parâmetros!E101</f>
        <v>0.13</v>
      </c>
      <c r="C112" s="56">
        <f t="shared" si="55"/>
        <v>0.215</v>
      </c>
      <c r="D112" s="87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  <c r="AN112" s="34"/>
    </row>
    <row r="113" spans="1:40">
      <c r="A113" s="22"/>
      <c r="B113" s="56">
        <f>Parâmetros!E102</f>
        <v>0.12</v>
      </c>
      <c r="C113" s="56">
        <f t="shared" si="55"/>
        <v>0.21625</v>
      </c>
      <c r="D113" s="87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  <c r="AN113" s="34"/>
    </row>
    <row r="114" spans="1:40">
      <c r="A114" s="22"/>
      <c r="B114" s="56">
        <f>Parâmetros!E103</f>
        <v>0.12</v>
      </c>
      <c r="C114" s="56">
        <f t="shared" si="55"/>
        <v>0.21625</v>
      </c>
      <c r="D114" s="87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  <c r="AN114" s="34"/>
    </row>
    <row r="115" spans="1:40">
      <c r="A115" s="22"/>
      <c r="B115" s="56">
        <f>Parâmetros!E104</f>
        <v>0.12</v>
      </c>
      <c r="C115" s="56">
        <f t="shared" ref="C115:C131" si="56">AVERAGE(B157:B164)</f>
        <v>0.17874999999999999</v>
      </c>
      <c r="D115" s="87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  <c r="AN115" s="34"/>
    </row>
    <row r="116" spans="1:40">
      <c r="A116" s="22"/>
      <c r="B116" s="56">
        <f>Parâmetros!E105</f>
        <v>0.14000000000000001</v>
      </c>
      <c r="C116" s="56">
        <f t="shared" si="56"/>
        <v>0.19</v>
      </c>
      <c r="D116" s="87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  <c r="AN116" s="34"/>
    </row>
    <row r="117" spans="1:40">
      <c r="A117" s="22"/>
      <c r="B117" s="56">
        <f>Parâmetros!E106</f>
        <v>0.15</v>
      </c>
      <c r="C117" s="56">
        <f t="shared" si="56"/>
        <v>0.1925</v>
      </c>
      <c r="D117" s="87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  <c r="AN117" s="34"/>
    </row>
    <row r="118" spans="1:40">
      <c r="A118" s="22"/>
      <c r="B118" s="56">
        <f>Parâmetros!E107</f>
        <v>0.14000000000000001</v>
      </c>
      <c r="C118" s="56">
        <f t="shared" si="56"/>
        <v>0.19999999999999998</v>
      </c>
      <c r="D118" s="87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  <c r="AN118" s="34"/>
    </row>
    <row r="119" spans="1:40">
      <c r="A119" s="22"/>
      <c r="B119" s="56">
        <f>Parâmetros!E108</f>
        <v>0.13</v>
      </c>
      <c r="C119" s="56">
        <f t="shared" si="56"/>
        <v>0.20874999999999999</v>
      </c>
      <c r="D119" s="87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</row>
    <row r="120" spans="1:40">
      <c r="A120" s="22"/>
      <c r="B120" s="56">
        <f>Parâmetros!E109</f>
        <v>0.12</v>
      </c>
      <c r="C120" s="56">
        <f t="shared" si="56"/>
        <v>0.215</v>
      </c>
      <c r="D120" s="87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  <c r="AN120" s="34"/>
    </row>
    <row r="121" spans="1:40">
      <c r="A121" s="22"/>
      <c r="B121" s="56">
        <f>Parâmetros!E110</f>
        <v>0.14000000000000001</v>
      </c>
      <c r="C121" s="56">
        <f t="shared" si="56"/>
        <v>0.22375</v>
      </c>
      <c r="D121" s="87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  <c r="AN121" s="34"/>
    </row>
    <row r="122" spans="1:40">
      <c r="A122" s="22"/>
      <c r="B122" s="56">
        <f>Parâmetros!E111</f>
        <v>0.13</v>
      </c>
      <c r="C122" s="56">
        <f t="shared" si="56"/>
        <v>0.22999999999999998</v>
      </c>
      <c r="D122" s="87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  <c r="AN122" s="34"/>
    </row>
    <row r="123" spans="1:40">
      <c r="A123" s="22"/>
      <c r="B123" s="56">
        <f>Parâmetros!E112</f>
        <v>0.12</v>
      </c>
      <c r="C123" s="56">
        <f t="shared" si="56"/>
        <v>0.23125000000000001</v>
      </c>
      <c r="D123" s="87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  <c r="AN123" s="34"/>
    </row>
    <row r="124" spans="1:40">
      <c r="A124" s="22"/>
      <c r="B124" s="56">
        <f>Parâmetros!E113</f>
        <v>0.14000000000000001</v>
      </c>
      <c r="C124" s="56">
        <f t="shared" si="56"/>
        <v>0.22624999999999998</v>
      </c>
      <c r="D124" s="87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  <c r="AN124" s="34"/>
    </row>
    <row r="125" spans="1:40">
      <c r="A125" s="22"/>
      <c r="B125" s="56">
        <f>Parâmetros!E114</f>
        <v>0.14000000000000001</v>
      </c>
      <c r="C125" s="56">
        <f t="shared" si="56"/>
        <v>0.23374999999999999</v>
      </c>
      <c r="D125" s="87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</row>
    <row r="126" spans="1:40">
      <c r="A126" s="22"/>
      <c r="B126" s="56">
        <f>Parâmetros!E115</f>
        <v>0.14000000000000001</v>
      </c>
      <c r="C126" s="56">
        <f t="shared" si="56"/>
        <v>0.25374999999999998</v>
      </c>
      <c r="D126" s="87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  <c r="AN126" s="34"/>
    </row>
    <row r="127" spans="1:40">
      <c r="A127" s="22"/>
      <c r="B127" s="56">
        <f>Parâmetros!E116</f>
        <v>0.15</v>
      </c>
      <c r="C127" s="56">
        <f t="shared" si="56"/>
        <v>0.26</v>
      </c>
      <c r="D127" s="87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  <c r="AN127" s="34"/>
    </row>
    <row r="128" spans="1:40">
      <c r="A128" s="22"/>
      <c r="B128" s="56">
        <f>Parâmetros!E117</f>
        <v>0.16</v>
      </c>
      <c r="C128" s="56">
        <f t="shared" si="56"/>
        <v>0.26500000000000001</v>
      </c>
      <c r="D128" s="87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  <c r="AN128" s="34"/>
    </row>
    <row r="129" spans="1:40">
      <c r="A129" s="22"/>
      <c r="B129" s="56">
        <f>Parâmetros!E118</f>
        <v>0.15</v>
      </c>
      <c r="C129" s="56">
        <f t="shared" si="56"/>
        <v>0.26500000000000001</v>
      </c>
      <c r="D129" s="87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  <c r="AN129" s="34"/>
    </row>
    <row r="130" spans="1:40">
      <c r="A130" s="22"/>
      <c r="B130" s="56">
        <f>Parâmetros!E119</f>
        <v>0.15</v>
      </c>
      <c r="C130" s="56">
        <f t="shared" si="56"/>
        <v>0.26250000000000001</v>
      </c>
      <c r="D130" s="87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  <c r="AN130" s="34"/>
    </row>
    <row r="131" spans="1:40">
      <c r="A131" s="22"/>
      <c r="B131" s="56">
        <f>Parâmetros!E120</f>
        <v>0.14000000000000001</v>
      </c>
      <c r="C131" s="56">
        <f t="shared" si="56"/>
        <v>0.26</v>
      </c>
      <c r="D131" s="87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  <c r="AN131" s="34"/>
    </row>
    <row r="132" spans="1:40">
      <c r="A132" s="22"/>
      <c r="B132" s="56">
        <f>Parâmetros!E121</f>
        <v>0.15</v>
      </c>
      <c r="C132" s="56">
        <f t="shared" ref="C132:C148" si="57">AVERAGE(B181:B188)</f>
        <v>0.13399999999999998</v>
      </c>
      <c r="D132" s="87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  <c r="AN132" s="34"/>
    </row>
    <row r="133" spans="1:40">
      <c r="A133" s="22"/>
      <c r="B133" s="56">
        <f>Parâmetros!E122</f>
        <v>0.16</v>
      </c>
      <c r="C133" s="56">
        <f t="shared" si="57"/>
        <v>0.13225000000000001</v>
      </c>
      <c r="D133" s="87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  <c r="AN133" s="34"/>
    </row>
    <row r="134" spans="1:40">
      <c r="A134" s="22"/>
      <c r="B134" s="56">
        <f>Parâmetros!E123</f>
        <v>0.18</v>
      </c>
      <c r="C134" s="56">
        <f t="shared" si="57"/>
        <v>0.13637500000000002</v>
      </c>
      <c r="D134" s="87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  <c r="AN134" s="34"/>
    </row>
    <row r="135" spans="1:40">
      <c r="A135" s="22"/>
      <c r="B135" s="56">
        <f>Parâmetros!E124</f>
        <v>0.18</v>
      </c>
      <c r="C135" s="56">
        <f t="shared" si="57"/>
        <v>0.138875</v>
      </c>
      <c r="D135" s="87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  <c r="AN135" s="34"/>
    </row>
    <row r="136" spans="1:40">
      <c r="A136" s="22"/>
      <c r="B136" s="56">
        <f>Parâmetros!E125</f>
        <v>0.18</v>
      </c>
      <c r="C136" s="56">
        <f t="shared" si="57"/>
        <v>0.12762499999999999</v>
      </c>
      <c r="D136" s="87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</row>
    <row r="137" spans="1:40">
      <c r="A137" s="22"/>
      <c r="B137" s="56">
        <f>Parâmetros!E126</f>
        <v>0.17</v>
      </c>
      <c r="C137" s="56">
        <f t="shared" si="57"/>
        <v>0.141375</v>
      </c>
      <c r="D137" s="87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</row>
    <row r="138" spans="1:40">
      <c r="A138" s="22"/>
      <c r="B138" s="56">
        <f>Parâmetros!E127</f>
        <v>0.18</v>
      </c>
      <c r="C138" s="56">
        <f t="shared" si="57"/>
        <v>0.15887499999999999</v>
      </c>
      <c r="D138" s="87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</row>
    <row r="139" spans="1:40">
      <c r="A139" s="22"/>
      <c r="B139" s="56">
        <f>Parâmetros!E128</f>
        <v>0.19</v>
      </c>
      <c r="C139" s="56">
        <f t="shared" si="57"/>
        <v>0.15912499999999999</v>
      </c>
      <c r="D139" s="87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</row>
    <row r="140" spans="1:40">
      <c r="A140" s="22"/>
      <c r="B140" s="56">
        <f>Parâmetros!E129</f>
        <v>0.2</v>
      </c>
      <c r="C140" s="56">
        <f t="shared" si="57"/>
        <v>0.16237499999999999</v>
      </c>
      <c r="D140" s="87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</row>
    <row r="141" spans="1:40">
      <c r="A141" s="22"/>
      <c r="B141" s="56">
        <f>Parâmetros!E130</f>
        <v>0.2</v>
      </c>
      <c r="C141" s="56">
        <f t="shared" si="57"/>
        <v>0.172875</v>
      </c>
      <c r="D141" s="87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</row>
    <row r="142" spans="1:40">
      <c r="A142" s="22"/>
      <c r="B142" s="56">
        <f>Parâmetros!E131</f>
        <v>0.21</v>
      </c>
      <c r="C142" s="56">
        <f t="shared" si="57"/>
        <v>0.1875</v>
      </c>
      <c r="D142" s="87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</row>
    <row r="143" spans="1:40">
      <c r="A143" s="22"/>
      <c r="B143" s="56">
        <f>Parâmetros!E132</f>
        <v>0.2</v>
      </c>
      <c r="C143" s="56">
        <f t="shared" si="57"/>
        <v>0.21625</v>
      </c>
      <c r="D143" s="87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</row>
    <row r="144" spans="1:40">
      <c r="A144" s="22"/>
      <c r="B144" s="56">
        <f>Parâmetros!E133</f>
        <v>0.2</v>
      </c>
      <c r="C144" s="56">
        <f t="shared" si="57"/>
        <v>0.25</v>
      </c>
      <c r="D144" s="87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</row>
    <row r="145" spans="1:40">
      <c r="A145" s="22"/>
      <c r="B145" s="56">
        <f>Parâmetros!E134</f>
        <v>0.2</v>
      </c>
      <c r="C145" s="56">
        <f t="shared" si="57"/>
        <v>0.26124999999999998</v>
      </c>
      <c r="D145" s="87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</row>
    <row r="146" spans="1:40">
      <c r="A146" s="22"/>
      <c r="B146" s="56">
        <f>Parâmetros!E135</f>
        <v>0.22</v>
      </c>
      <c r="C146" s="56">
        <f t="shared" si="57"/>
        <v>0.26875000000000004</v>
      </c>
      <c r="D146" s="87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</row>
    <row r="147" spans="1:40">
      <c r="A147" s="22"/>
      <c r="B147" s="56">
        <f>Parâmetros!E136</f>
        <v>0.2</v>
      </c>
      <c r="C147" s="56">
        <f t="shared" si="57"/>
        <v>0.27625</v>
      </c>
      <c r="D147" s="87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</row>
    <row r="148" spans="1:40">
      <c r="A148" s="22"/>
      <c r="B148" s="56">
        <f>Parâmetros!E137</f>
        <v>0.21</v>
      </c>
      <c r="C148" s="56">
        <f t="shared" si="57"/>
        <v>0.27875000000000005</v>
      </c>
      <c r="D148" s="87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</row>
    <row r="149" spans="1:40">
      <c r="A149" s="22"/>
      <c r="B149" s="56">
        <f>Parâmetros!E138</f>
        <v>0.21</v>
      </c>
      <c r="C149" s="56">
        <f t="shared" ref="C149:C165" si="58">AVERAGE(B205:B212)</f>
        <v>0.18000000000000002</v>
      </c>
      <c r="D149" s="87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</row>
    <row r="150" spans="1:40">
      <c r="A150" s="22"/>
      <c r="B150" s="56">
        <f>Parâmetros!E139</f>
        <v>0.21</v>
      </c>
      <c r="C150" s="56">
        <f t="shared" si="58"/>
        <v>0.17874999999999999</v>
      </c>
      <c r="D150" s="87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</row>
    <row r="151" spans="1:40">
      <c r="A151" s="22"/>
      <c r="B151" s="56">
        <f>Parâmetros!E140</f>
        <v>0.22</v>
      </c>
      <c r="C151" s="56">
        <f t="shared" si="58"/>
        <v>0.18375</v>
      </c>
      <c r="D151" s="87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</row>
    <row r="152" spans="1:40">
      <c r="A152" s="22"/>
      <c r="B152" s="56">
        <f>Parâmetros!E141</f>
        <v>0.22</v>
      </c>
      <c r="C152" s="56">
        <f t="shared" si="58"/>
        <v>0.18749999999999997</v>
      </c>
      <c r="D152" s="87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</row>
    <row r="153" spans="1:40">
      <c r="A153" s="22"/>
      <c r="B153" s="56">
        <f>Parâmetros!E142</f>
        <v>0.23</v>
      </c>
      <c r="C153" s="56">
        <f t="shared" si="58"/>
        <v>0.18624999999999997</v>
      </c>
      <c r="D153" s="87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</row>
    <row r="154" spans="1:40">
      <c r="A154" s="22"/>
      <c r="B154" s="56">
        <f>Parâmetros!E143</f>
        <v>0.22</v>
      </c>
      <c r="C154" s="56">
        <f t="shared" si="58"/>
        <v>0.19124999999999998</v>
      </c>
      <c r="D154" s="87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</row>
    <row r="155" spans="1:40">
      <c r="A155" s="22"/>
      <c r="B155" s="56">
        <f>Parâmetros!E144</f>
        <v>0.21</v>
      </c>
      <c r="C155" s="56">
        <f t="shared" si="58"/>
        <v>0.19874999999999995</v>
      </c>
      <c r="D155" s="87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</row>
    <row r="156" spans="1:40">
      <c r="A156" s="22"/>
      <c r="B156" s="56">
        <f>Parâmetros!E145</f>
        <v>0.21</v>
      </c>
      <c r="C156" s="56">
        <f t="shared" si="58"/>
        <v>0.19374999999999998</v>
      </c>
      <c r="D156" s="87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</row>
    <row r="157" spans="1:40">
      <c r="A157" s="22"/>
      <c r="B157" s="56">
        <f>Parâmetros!E146</f>
        <v>0.17</v>
      </c>
      <c r="C157" s="56">
        <f t="shared" si="58"/>
        <v>0.18</v>
      </c>
      <c r="D157" s="87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</row>
    <row r="158" spans="1:40">
      <c r="A158" s="22"/>
      <c r="B158" s="56">
        <f>Parâmetros!E147</f>
        <v>0.18</v>
      </c>
      <c r="C158" s="56">
        <f t="shared" si="58"/>
        <v>0.16874999999999998</v>
      </c>
      <c r="D158" s="87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</row>
    <row r="159" spans="1:40">
      <c r="A159" s="22"/>
      <c r="B159" s="56">
        <f>Parâmetros!E148</f>
        <v>0.17</v>
      </c>
      <c r="C159" s="56">
        <f t="shared" si="58"/>
        <v>0.16749999999999998</v>
      </c>
      <c r="D159" s="87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</row>
    <row r="160" spans="1:40">
      <c r="A160" s="22"/>
      <c r="B160" s="56">
        <f>Parâmetros!E149</f>
        <v>0.17</v>
      </c>
      <c r="C160" s="56">
        <f t="shared" si="58"/>
        <v>0.18124999999999999</v>
      </c>
      <c r="D160" s="87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</row>
    <row r="161" spans="1:40">
      <c r="A161" s="22"/>
      <c r="B161" s="56">
        <f>Parâmetros!E150</f>
        <v>0.17</v>
      </c>
      <c r="C161" s="56">
        <f t="shared" si="58"/>
        <v>0.19125</v>
      </c>
      <c r="D161" s="87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</row>
    <row r="162" spans="1:40">
      <c r="A162" s="22"/>
      <c r="B162" s="56">
        <f>Parâmetros!E151</f>
        <v>0.17</v>
      </c>
      <c r="C162" s="56">
        <f t="shared" si="58"/>
        <v>0.19750000000000001</v>
      </c>
      <c r="D162" s="87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</row>
    <row r="163" spans="1:40">
      <c r="A163" s="22"/>
      <c r="B163" s="56">
        <f>Parâmetros!E152</f>
        <v>0.19</v>
      </c>
      <c r="C163" s="56">
        <f t="shared" si="58"/>
        <v>0.19874999999999998</v>
      </c>
      <c r="D163" s="87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</row>
    <row r="164" spans="1:40">
      <c r="A164" s="22"/>
      <c r="B164" s="56">
        <f>Parâmetros!E153</f>
        <v>0.21</v>
      </c>
      <c r="C164" s="56">
        <f t="shared" si="58"/>
        <v>0.19999999999999998</v>
      </c>
      <c r="D164" s="87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</row>
    <row r="165" spans="1:40">
      <c r="A165" s="22"/>
      <c r="B165" s="56">
        <f>Parâmetros!E154</f>
        <v>0.26</v>
      </c>
      <c r="C165" s="56">
        <f t="shared" si="58"/>
        <v>0.19999999999999998</v>
      </c>
      <c r="D165" s="87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</row>
    <row r="166" spans="1:40">
      <c r="A166" s="22"/>
      <c r="B166" s="56">
        <f>Parâmetros!E155</f>
        <v>0.2</v>
      </c>
      <c r="C166" s="56">
        <f t="shared" ref="C166:C182" si="59">AVERAGE(B229:B236)</f>
        <v>0.17125000000000001</v>
      </c>
      <c r="D166" s="87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</row>
    <row r="167" spans="1:40">
      <c r="A167" s="22"/>
      <c r="B167" s="56">
        <f>Parâmetros!E156</f>
        <v>0.23</v>
      </c>
      <c r="C167" s="56">
        <f t="shared" si="59"/>
        <v>0.18</v>
      </c>
      <c r="D167" s="87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</row>
    <row r="168" spans="1:40">
      <c r="A168" s="22"/>
      <c r="B168" s="56">
        <f>Parâmetros!E157</f>
        <v>0.24</v>
      </c>
      <c r="C168" s="56">
        <f t="shared" si="59"/>
        <v>0.185</v>
      </c>
      <c r="D168" s="87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</row>
    <row r="169" spans="1:40">
      <c r="A169" s="22"/>
      <c r="B169" s="56">
        <f>Parâmetros!E158</f>
        <v>0.22</v>
      </c>
      <c r="C169" s="56">
        <f t="shared" si="59"/>
        <v>0.18499999999999997</v>
      </c>
      <c r="D169" s="87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</row>
    <row r="170" spans="1:40">
      <c r="A170" s="22"/>
      <c r="B170" s="56">
        <f>Parâmetros!E159</f>
        <v>0.24</v>
      </c>
      <c r="C170" s="56">
        <f t="shared" si="59"/>
        <v>0.18499999999999997</v>
      </c>
      <c r="D170" s="87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</row>
    <row r="171" spans="1:40">
      <c r="A171" s="22"/>
      <c r="B171" s="56">
        <f>Parâmetros!E160</f>
        <v>0.24</v>
      </c>
      <c r="C171" s="56">
        <f t="shared" si="59"/>
        <v>0.18499999999999997</v>
      </c>
      <c r="D171" s="87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</row>
    <row r="172" spans="1:40">
      <c r="A172" s="22"/>
      <c r="B172" s="56">
        <f>Parâmetros!E161</f>
        <v>0.22</v>
      </c>
      <c r="C172" s="56">
        <f t="shared" si="59"/>
        <v>0.185</v>
      </c>
      <c r="D172" s="87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</row>
    <row r="173" spans="1:40">
      <c r="A173" s="22"/>
      <c r="B173" s="56">
        <f>Parâmetros!E162</f>
        <v>0.22</v>
      </c>
      <c r="C173" s="56">
        <f t="shared" si="59"/>
        <v>0.1825</v>
      </c>
      <c r="D173" s="87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</row>
    <row r="174" spans="1:40">
      <c r="A174" s="22"/>
      <c r="B174" s="56">
        <f>Parâmetros!E163</f>
        <v>0.26</v>
      </c>
      <c r="C174" s="56">
        <f t="shared" si="59"/>
        <v>0.17499999999999999</v>
      </c>
      <c r="D174" s="87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</row>
    <row r="175" spans="1:40">
      <c r="A175" s="22"/>
      <c r="B175" s="56">
        <f>Parâmetros!E164</f>
        <v>0.39</v>
      </c>
      <c r="C175" s="56">
        <f t="shared" si="59"/>
        <v>0.16749999999999998</v>
      </c>
      <c r="D175" s="87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</row>
    <row r="176" spans="1:40">
      <c r="A176" s="22"/>
      <c r="B176" s="56">
        <f>Parâmetros!E165</f>
        <v>0.28999999999999998</v>
      </c>
      <c r="C176" s="56">
        <f t="shared" si="59"/>
        <v>0.16875000000000001</v>
      </c>
      <c r="D176" s="87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</row>
    <row r="177" spans="1:40">
      <c r="A177" s="22"/>
      <c r="B177" s="56">
        <f>Parâmetros!E166</f>
        <v>0.26</v>
      </c>
      <c r="C177" s="56">
        <f t="shared" si="59"/>
        <v>0.19750000000000001</v>
      </c>
      <c r="D177" s="87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</row>
    <row r="178" spans="1:40">
      <c r="A178" s="22"/>
      <c r="B178" s="56">
        <f>Parâmetros!E167</f>
        <v>0.24</v>
      </c>
      <c r="C178" s="56">
        <f t="shared" si="59"/>
        <v>0.20749999999999999</v>
      </c>
      <c r="D178" s="87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</row>
    <row r="179" spans="1:40">
      <c r="A179" s="22"/>
      <c r="B179" s="56">
        <f>Parâmetros!E168</f>
        <v>0.22</v>
      </c>
      <c r="C179" s="56">
        <f t="shared" si="59"/>
        <v>0.21375</v>
      </c>
      <c r="D179" s="87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</row>
    <row r="180" spans="1:40">
      <c r="A180" s="22"/>
      <c r="B180" s="56">
        <f>Parâmetros!E169</f>
        <v>0.2</v>
      </c>
      <c r="C180" s="56">
        <f t="shared" si="59"/>
        <v>0.21499999999999997</v>
      </c>
      <c r="D180" s="87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</row>
    <row r="181" spans="1:40">
      <c r="A181" s="22"/>
      <c r="B181" s="56">
        <f>Parâmetros!E170</f>
        <v>0.18</v>
      </c>
      <c r="C181" s="56">
        <f t="shared" si="59"/>
        <v>0.21874999999999997</v>
      </c>
      <c r="D181" s="87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</row>
    <row r="182" spans="1:40">
      <c r="A182" s="22"/>
      <c r="B182" s="56">
        <f>Parâmetros!E171</f>
        <v>0.1</v>
      </c>
      <c r="C182" s="56">
        <f t="shared" si="59"/>
        <v>0.21999999999999997</v>
      </c>
      <c r="D182" s="87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</row>
    <row r="183" spans="1:40">
      <c r="A183" s="22"/>
      <c r="B183" s="56">
        <f>Parâmetros!E172</f>
        <v>0.1</v>
      </c>
      <c r="C183" s="56">
        <f t="shared" ref="C183:C199" si="60">AVERAGE(B253:B260)</f>
        <v>0.1925</v>
      </c>
      <c r="D183" s="87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</row>
    <row r="184" spans="1:40">
      <c r="A184" s="22"/>
      <c r="B184" s="56">
        <f>Parâmetros!E173</f>
        <v>0.09</v>
      </c>
      <c r="C184" s="56">
        <f t="shared" si="60"/>
        <v>0.21249999999999999</v>
      </c>
      <c r="D184" s="87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</row>
    <row r="185" spans="1:40">
      <c r="A185" s="22"/>
      <c r="B185" s="56">
        <f>Parâmetros!E174</f>
        <v>0.09</v>
      </c>
      <c r="C185" s="56">
        <f t="shared" si="60"/>
        <v>0.22875000000000001</v>
      </c>
      <c r="D185" s="87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</row>
    <row r="186" spans="1:40">
      <c r="A186" s="22"/>
      <c r="B186" s="56">
        <f>Parâmetros!E175</f>
        <v>0.08</v>
      </c>
      <c r="C186" s="56">
        <f t="shared" si="60"/>
        <v>0.24125000000000002</v>
      </c>
      <c r="D186" s="87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</row>
    <row r="187" spans="1:40">
      <c r="A187" s="22"/>
      <c r="B187" s="56">
        <f>Parâmetros!E176</f>
        <v>0.20799999999999999</v>
      </c>
      <c r="C187" s="56">
        <f t="shared" si="60"/>
        <v>0.2475</v>
      </c>
      <c r="D187" s="87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</row>
    <row r="188" spans="1:40">
      <c r="A188" s="22"/>
      <c r="B188" s="56">
        <f>Parâmetros!E177</f>
        <v>0.224</v>
      </c>
      <c r="C188" s="56">
        <f t="shared" si="60"/>
        <v>0.2525</v>
      </c>
      <c r="D188" s="87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</row>
    <row r="189" spans="1:40">
      <c r="A189" s="22"/>
      <c r="B189" s="56">
        <f>Parâmetros!E178</f>
        <v>0.16600000000000001</v>
      </c>
      <c r="C189" s="56">
        <f t="shared" si="60"/>
        <v>0.25750000000000001</v>
      </c>
      <c r="D189" s="87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</row>
    <row r="190" spans="1:40">
      <c r="A190" s="22"/>
      <c r="B190" s="56">
        <f>Parâmetros!E179</f>
        <v>0.13300000000000001</v>
      </c>
      <c r="C190" s="56">
        <f t="shared" si="60"/>
        <v>0.25374999999999998</v>
      </c>
      <c r="D190" s="87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</row>
    <row r="191" spans="1:40">
      <c r="A191" s="22"/>
      <c r="B191" s="56">
        <f>Parâmetros!E180</f>
        <v>0.12</v>
      </c>
      <c r="C191" s="56">
        <f t="shared" si="60"/>
        <v>0.22874999999999998</v>
      </c>
      <c r="D191" s="87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</row>
    <row r="192" spans="1:40">
      <c r="A192" s="22"/>
      <c r="B192" s="56">
        <f>Parâmetros!E181</f>
        <v>0</v>
      </c>
      <c r="C192" s="56">
        <f t="shared" si="60"/>
        <v>0.21249999999999997</v>
      </c>
      <c r="D192" s="87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</row>
    <row r="193" spans="1:40">
      <c r="A193" s="22"/>
      <c r="B193" s="56">
        <f>Parâmetros!E182</f>
        <v>0.2</v>
      </c>
      <c r="C193" s="56">
        <f t="shared" si="60"/>
        <v>0.20999999999999996</v>
      </c>
      <c r="D193" s="87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</row>
    <row r="194" spans="1:40">
      <c r="A194" s="22"/>
      <c r="B194" s="56">
        <f>Parâmetros!E183</f>
        <v>0.22</v>
      </c>
      <c r="C194" s="56">
        <f t="shared" si="60"/>
        <v>0.21625</v>
      </c>
      <c r="D194" s="87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</row>
    <row r="195" spans="1:40">
      <c r="A195" s="22"/>
      <c r="B195" s="56">
        <f>Parâmetros!E184</f>
        <v>0.21</v>
      </c>
      <c r="C195" s="56">
        <f t="shared" si="60"/>
        <v>0.22375</v>
      </c>
      <c r="D195" s="87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</row>
    <row r="196" spans="1:40">
      <c r="A196" s="22"/>
      <c r="B196" s="56">
        <f>Parâmetros!E185</f>
        <v>0.25</v>
      </c>
      <c r="C196" s="56">
        <f t="shared" si="60"/>
        <v>0.23125000000000001</v>
      </c>
      <c r="D196" s="87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</row>
    <row r="197" spans="1:40">
      <c r="A197" s="22"/>
      <c r="B197" s="56">
        <f>Parâmetros!E186</f>
        <v>0.25</v>
      </c>
      <c r="C197" s="56">
        <f t="shared" si="60"/>
        <v>0.23250000000000001</v>
      </c>
      <c r="D197" s="87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</row>
    <row r="198" spans="1:40">
      <c r="A198" s="22"/>
      <c r="B198" s="56">
        <f>Parâmetros!E187</f>
        <v>0.25</v>
      </c>
      <c r="C198" s="56">
        <f t="shared" si="60"/>
        <v>0.22999999999999998</v>
      </c>
      <c r="D198" s="87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</row>
    <row r="199" spans="1:40">
      <c r="A199" s="22"/>
      <c r="B199" s="56">
        <f>Parâmetros!E188</f>
        <v>0.35</v>
      </c>
      <c r="C199" s="56">
        <f t="shared" si="60"/>
        <v>0.22999999999999998</v>
      </c>
      <c r="D199" s="87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</row>
    <row r="200" spans="1:40">
      <c r="A200" s="22"/>
      <c r="B200" s="56">
        <f>Parâmetros!E189</f>
        <v>0.27</v>
      </c>
      <c r="C200" s="56">
        <f t="shared" ref="C200:C216" si="61">AVERAGE(B277:B284)</f>
        <v>0.13125000000000001</v>
      </c>
      <c r="D200" s="87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</row>
    <row r="201" spans="1:40">
      <c r="A201" s="22"/>
      <c r="B201" s="56">
        <f>Parâmetros!E190</f>
        <v>0.28999999999999998</v>
      </c>
      <c r="C201" s="56">
        <f t="shared" si="61"/>
        <v>0.13374999999999998</v>
      </c>
      <c r="D201" s="87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</row>
    <row r="202" spans="1:40">
      <c r="A202" s="22"/>
      <c r="B202" s="56">
        <f>Parâmetros!E191</f>
        <v>0.28000000000000003</v>
      </c>
      <c r="C202" s="56">
        <f t="shared" si="61"/>
        <v>0.13374999999999998</v>
      </c>
      <c r="D202" s="87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</row>
    <row r="203" spans="1:40">
      <c r="A203" s="22"/>
      <c r="B203" s="56">
        <f>Parâmetros!E192</f>
        <v>0.27</v>
      </c>
      <c r="C203" s="56">
        <f t="shared" si="61"/>
        <v>0.13500000000000001</v>
      </c>
      <c r="D203" s="87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</row>
    <row r="204" spans="1:40">
      <c r="A204" s="22"/>
      <c r="B204" s="56">
        <f>Parâmetros!E193</f>
        <v>0.27</v>
      </c>
      <c r="C204" s="56">
        <f t="shared" si="61"/>
        <v>0.13500000000000001</v>
      </c>
      <c r="D204" s="87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</row>
    <row r="205" spans="1:40">
      <c r="A205" s="22"/>
      <c r="B205" s="56">
        <f>Parâmetros!E194</f>
        <v>0.27</v>
      </c>
      <c r="C205" s="56">
        <f t="shared" si="61"/>
        <v>0.13375000000000001</v>
      </c>
      <c r="D205" s="87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</row>
    <row r="206" spans="1:40">
      <c r="A206" s="22"/>
      <c r="B206" s="56">
        <f>Parâmetros!E195</f>
        <v>0.15</v>
      </c>
      <c r="C206" s="56">
        <f t="shared" si="61"/>
        <v>0.13375000000000001</v>
      </c>
      <c r="D206" s="87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</row>
    <row r="207" spans="1:40">
      <c r="A207" s="22"/>
      <c r="B207" s="56">
        <f>Parâmetros!E196</f>
        <v>0.13</v>
      </c>
      <c r="C207" s="56">
        <f t="shared" si="61"/>
        <v>0.1275</v>
      </c>
      <c r="D207" s="87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</row>
    <row r="208" spans="1:40">
      <c r="A208" s="22"/>
      <c r="B208" s="56">
        <f>Parâmetros!E197</f>
        <v>0.16</v>
      </c>
      <c r="C208" s="56">
        <f t="shared" si="61"/>
        <v>0.11374999999999999</v>
      </c>
      <c r="D208" s="87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</row>
    <row r="209" spans="1:40">
      <c r="A209" s="22"/>
      <c r="B209" s="56">
        <f>Parâmetros!E198</f>
        <v>0.12</v>
      </c>
      <c r="C209" s="56">
        <f t="shared" si="61"/>
        <v>0.105</v>
      </c>
      <c r="D209" s="87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</row>
    <row r="210" spans="1:40">
      <c r="A210" s="22"/>
      <c r="B210" s="56">
        <f>Parâmetros!E199</f>
        <v>0.12</v>
      </c>
      <c r="C210" s="56">
        <f t="shared" si="61"/>
        <v>0.105</v>
      </c>
      <c r="D210" s="87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</row>
    <row r="211" spans="1:40">
      <c r="A211" s="22"/>
      <c r="B211" s="56">
        <f>Parâmetros!E200</f>
        <v>0.21</v>
      </c>
      <c r="C211" s="56">
        <f t="shared" si="61"/>
        <v>0.10625</v>
      </c>
      <c r="D211" s="87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</row>
    <row r="212" spans="1:40">
      <c r="A212" s="22"/>
      <c r="B212" s="56">
        <f>Parâmetros!E201</f>
        <v>0.28000000000000003</v>
      </c>
      <c r="C212" s="56">
        <f t="shared" si="61"/>
        <v>0.11125</v>
      </c>
      <c r="D212" s="87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</row>
    <row r="213" spans="1:40">
      <c r="A213" s="22"/>
      <c r="B213" s="56">
        <f>Parâmetros!E202</f>
        <v>0.26</v>
      </c>
      <c r="C213" s="56">
        <f t="shared" si="61"/>
        <v>0.11875000000000001</v>
      </c>
      <c r="D213" s="87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</row>
    <row r="214" spans="1:40">
      <c r="A214" s="22"/>
      <c r="B214" s="56">
        <f>Parâmetros!E203</f>
        <v>0.19</v>
      </c>
      <c r="C214" s="56">
        <f t="shared" si="61"/>
        <v>0.12125000000000001</v>
      </c>
      <c r="D214" s="87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</row>
    <row r="215" spans="1:40">
      <c r="A215" s="22"/>
      <c r="B215" s="56">
        <f>Parâmetros!E204</f>
        <v>0.16</v>
      </c>
      <c r="C215" s="56">
        <f t="shared" si="61"/>
        <v>0.12625</v>
      </c>
      <c r="D215" s="87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</row>
    <row r="216" spans="1:40">
      <c r="A216" s="22"/>
      <c r="B216" s="56">
        <f>Parâmetros!E205</f>
        <v>0.15</v>
      </c>
      <c r="C216" s="56">
        <f t="shared" si="61"/>
        <v>0.13125000000000001</v>
      </c>
      <c r="D216" s="87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</row>
    <row r="217" spans="1:40">
      <c r="A217" s="22"/>
      <c r="B217" s="56">
        <f>Parâmetros!E206</f>
        <v>0.16</v>
      </c>
      <c r="C217" s="56">
        <f t="shared" ref="C217:C233" si="62">AVERAGE(B301:B308)</f>
        <v>0.1275</v>
      </c>
      <c r="D217" s="87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</row>
    <row r="218" spans="1:40">
      <c r="A218" s="22"/>
      <c r="B218" s="56">
        <f>Parâmetros!E207</f>
        <v>0.18</v>
      </c>
      <c r="C218" s="56">
        <f t="shared" si="62"/>
        <v>0.1275</v>
      </c>
      <c r="D218" s="87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</row>
    <row r="219" spans="1:40">
      <c r="A219" s="22"/>
      <c r="B219" s="56">
        <f>Parâmetros!E208</f>
        <v>0.17</v>
      </c>
      <c r="C219" s="56">
        <f t="shared" si="62"/>
        <v>0.13</v>
      </c>
      <c r="D219" s="87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</row>
    <row r="220" spans="1:40">
      <c r="A220" s="22"/>
      <c r="B220" s="56">
        <f>Parâmetros!E209</f>
        <v>0.17</v>
      </c>
      <c r="C220" s="56">
        <f t="shared" si="62"/>
        <v>0.13</v>
      </c>
      <c r="D220" s="87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</row>
    <row r="221" spans="1:40">
      <c r="A221" s="22"/>
      <c r="B221" s="56">
        <f>Parâmetros!E210</f>
        <v>0.17</v>
      </c>
      <c r="C221" s="56">
        <f t="shared" si="62"/>
        <v>0.12875</v>
      </c>
      <c r="D221" s="87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</row>
    <row r="222" spans="1:40">
      <c r="A222" s="22"/>
      <c r="B222" s="56">
        <f>Parâmetros!E211</f>
        <v>0.18</v>
      </c>
      <c r="C222" s="56">
        <f t="shared" si="62"/>
        <v>0.12625</v>
      </c>
      <c r="D222" s="87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</row>
    <row r="223" spans="1:40">
      <c r="A223" s="22"/>
      <c r="B223" s="56">
        <f>Parâmetros!E212</f>
        <v>0.27</v>
      </c>
      <c r="C223" s="56">
        <f t="shared" si="62"/>
        <v>0.1225</v>
      </c>
      <c r="D223" s="87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</row>
    <row r="224" spans="1:40">
      <c r="A224" s="22"/>
      <c r="B224" s="56">
        <f>Parâmetros!E213</f>
        <v>0.23</v>
      </c>
      <c r="C224" s="56">
        <f t="shared" si="62"/>
        <v>0.11874999999999999</v>
      </c>
      <c r="D224" s="87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</row>
    <row r="225" spans="1:40">
      <c r="A225" s="22"/>
      <c r="B225" s="56">
        <f>Parâmetros!E214</f>
        <v>0.21</v>
      </c>
      <c r="C225" s="56">
        <f t="shared" si="62"/>
        <v>0.11499999999999999</v>
      </c>
      <c r="D225" s="87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</row>
    <row r="226" spans="1:40">
      <c r="A226" s="22"/>
      <c r="B226" s="56">
        <f>Parâmetros!E215</f>
        <v>0.19</v>
      </c>
      <c r="C226" s="56">
        <f t="shared" si="62"/>
        <v>0.115</v>
      </c>
      <c r="D226" s="87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</row>
    <row r="227" spans="1:40">
      <c r="A227" s="22"/>
      <c r="B227" s="56">
        <f>Parâmetros!E216</f>
        <v>0.18</v>
      </c>
      <c r="C227" s="56">
        <f t="shared" si="62"/>
        <v>0.11625000000000001</v>
      </c>
      <c r="D227" s="87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</row>
    <row r="228" spans="1:40">
      <c r="A228" s="22"/>
      <c r="B228" s="56">
        <f>Parâmetros!E217</f>
        <v>0.17</v>
      </c>
      <c r="C228" s="56">
        <f t="shared" si="62"/>
        <v>0.12125000000000001</v>
      </c>
      <c r="D228" s="87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</row>
    <row r="229" spans="1:40">
      <c r="A229" s="22"/>
      <c r="B229" s="56">
        <f>Parâmetros!E218</f>
        <v>0.16</v>
      </c>
      <c r="C229" s="56">
        <f t="shared" si="62"/>
        <v>0.12875</v>
      </c>
      <c r="D229" s="87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</row>
    <row r="230" spans="1:40">
      <c r="A230" s="22"/>
      <c r="B230" s="56">
        <f>Parâmetros!E219</f>
        <v>0.16</v>
      </c>
      <c r="C230" s="56">
        <f t="shared" si="62"/>
        <v>0.13625000000000001</v>
      </c>
      <c r="D230" s="87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</row>
    <row r="231" spans="1:40">
      <c r="A231" s="22"/>
      <c r="B231" s="56">
        <f>Parâmetros!E220</f>
        <v>0.16</v>
      </c>
      <c r="C231" s="56">
        <f t="shared" si="62"/>
        <v>0.14250000000000002</v>
      </c>
      <c r="D231" s="87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</row>
    <row r="232" spans="1:40">
      <c r="A232" s="22"/>
      <c r="B232" s="56">
        <f>Parâmetros!E221</f>
        <v>0.16</v>
      </c>
      <c r="C232" s="56">
        <f t="shared" si="62"/>
        <v>0.14499999999999999</v>
      </c>
      <c r="D232" s="87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</row>
    <row r="233" spans="1:40">
      <c r="A233" s="22"/>
      <c r="B233" s="56">
        <f>Parâmetros!E222</f>
        <v>0.16</v>
      </c>
      <c r="C233" s="56">
        <f t="shared" si="62"/>
        <v>0.14624999999999999</v>
      </c>
      <c r="D233" s="87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</row>
    <row r="234" spans="1:40">
      <c r="A234" s="22"/>
      <c r="B234" s="56">
        <f>Parâmetros!E223</f>
        <v>0.17</v>
      </c>
      <c r="C234" s="56">
        <f t="shared" ref="C234:C250" si="63">AVERAGE(B325:B332)</f>
        <v>0.16375000000000001</v>
      </c>
      <c r="D234" s="87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</row>
    <row r="235" spans="1:40">
      <c r="A235" s="22"/>
      <c r="B235" s="56">
        <f>Parâmetros!E224</f>
        <v>0.18</v>
      </c>
      <c r="C235" s="56">
        <f t="shared" si="63"/>
        <v>0.17625000000000002</v>
      </c>
      <c r="D235" s="87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</row>
    <row r="236" spans="1:40">
      <c r="A236" s="22"/>
      <c r="B236" s="56">
        <f>Parâmetros!E225</f>
        <v>0.22</v>
      </c>
      <c r="C236" s="56">
        <f t="shared" si="63"/>
        <v>0.18875</v>
      </c>
      <c r="D236" s="87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</row>
    <row r="237" spans="1:40">
      <c r="A237" s="22"/>
      <c r="B237" s="56">
        <f>Parâmetros!E226</f>
        <v>0.23</v>
      </c>
      <c r="C237" s="56">
        <f t="shared" si="63"/>
        <v>0.19375000000000001</v>
      </c>
      <c r="D237" s="87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</row>
    <row r="238" spans="1:40">
      <c r="A238" s="22"/>
      <c r="B238" s="56">
        <f>Parâmetros!E227</f>
        <v>0.2</v>
      </c>
      <c r="C238" s="56">
        <f t="shared" si="63"/>
        <v>0.19624999999999998</v>
      </c>
      <c r="D238" s="87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</row>
    <row r="239" spans="1:40">
      <c r="A239" s="22"/>
      <c r="B239" s="56">
        <f>Parâmetros!E228</f>
        <v>0.16</v>
      </c>
      <c r="C239" s="56">
        <f t="shared" si="63"/>
        <v>0.19999999999999998</v>
      </c>
      <c r="D239" s="87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</row>
    <row r="240" spans="1:40">
      <c r="A240" s="22"/>
      <c r="B240" s="56">
        <f>Parâmetros!E229</f>
        <v>0.16</v>
      </c>
      <c r="C240" s="56">
        <f t="shared" si="63"/>
        <v>0.20749999999999999</v>
      </c>
      <c r="D240" s="87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</row>
    <row r="241" spans="1:40">
      <c r="A241" s="22"/>
      <c r="B241" s="56">
        <f>Parâmetros!E230</f>
        <v>0.16</v>
      </c>
      <c r="C241" s="56">
        <f t="shared" si="63"/>
        <v>0.21375</v>
      </c>
      <c r="D241" s="87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</row>
    <row r="242" spans="1:40">
      <c r="A242" s="22"/>
      <c r="B242" s="56">
        <f>Parâmetros!E231</f>
        <v>0.17</v>
      </c>
      <c r="C242" s="56">
        <f t="shared" si="63"/>
        <v>0.21375</v>
      </c>
      <c r="D242" s="87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</row>
    <row r="243" spans="1:40">
      <c r="A243" s="22"/>
      <c r="B243" s="56">
        <f>Parâmetros!E232</f>
        <v>0.16</v>
      </c>
      <c r="C243" s="56">
        <f t="shared" si="63"/>
        <v>0.215</v>
      </c>
      <c r="D243" s="87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</row>
    <row r="244" spans="1:40">
      <c r="A244" s="22"/>
      <c r="B244" s="56">
        <f>Parâmetros!E233</f>
        <v>0.16</v>
      </c>
      <c r="C244" s="56">
        <f t="shared" si="63"/>
        <v>0.215</v>
      </c>
      <c r="D244" s="87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</row>
    <row r="245" spans="1:40">
      <c r="A245" s="22"/>
      <c r="B245" s="56">
        <f>Parâmetros!E234</f>
        <v>0.17</v>
      </c>
      <c r="C245" s="56">
        <f t="shared" si="63"/>
        <v>0.23499999999999999</v>
      </c>
      <c r="D245" s="87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</row>
    <row r="246" spans="1:40">
      <c r="A246" s="22"/>
      <c r="B246" s="56">
        <f>Parâmetros!E235</f>
        <v>0.21</v>
      </c>
      <c r="C246" s="56">
        <f t="shared" si="63"/>
        <v>0.25</v>
      </c>
      <c r="D246" s="87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</row>
    <row r="247" spans="1:40">
      <c r="A247" s="22"/>
      <c r="B247" s="56">
        <f>Parâmetros!E236</f>
        <v>0.39</v>
      </c>
      <c r="C247" s="56">
        <f t="shared" si="63"/>
        <v>0.26375000000000004</v>
      </c>
      <c r="D247" s="87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</row>
    <row r="248" spans="1:40">
      <c r="A248" s="22"/>
      <c r="B248" s="56">
        <f>Parâmetros!E237</f>
        <v>0.24</v>
      </c>
      <c r="C248" s="56">
        <f t="shared" si="63"/>
        <v>0.26375000000000004</v>
      </c>
      <c r="D248" s="87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</row>
    <row r="249" spans="1:40">
      <c r="A249" s="22"/>
      <c r="B249" s="56">
        <f>Parâmetros!E238</f>
        <v>0.21</v>
      </c>
      <c r="C249" s="56">
        <f t="shared" si="63"/>
        <v>0.26</v>
      </c>
      <c r="D249" s="87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</row>
    <row r="250" spans="1:40">
      <c r="A250" s="22"/>
      <c r="B250" s="56">
        <f>Parâmetros!E239</f>
        <v>0.18</v>
      </c>
      <c r="C250" s="56">
        <f t="shared" si="63"/>
        <v>0.25625000000000003</v>
      </c>
      <c r="D250" s="87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</row>
    <row r="251" spans="1:40">
      <c r="A251" s="22"/>
      <c r="B251" s="56">
        <f>Parâmetros!E240</f>
        <v>0.19</v>
      </c>
      <c r="C251" s="56">
        <f t="shared" ref="C251:C267" si="64">AVERAGE(B349:B356)</f>
        <v>0.13500000000000001</v>
      </c>
      <c r="D251" s="87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</row>
    <row r="252" spans="1:40">
      <c r="A252" s="22"/>
      <c r="B252" s="56">
        <f>Parâmetros!E241</f>
        <v>0.17</v>
      </c>
      <c r="C252" s="56">
        <f t="shared" si="64"/>
        <v>0.13999999999999999</v>
      </c>
      <c r="D252" s="87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</row>
    <row r="253" spans="1:40">
      <c r="A253" s="22"/>
      <c r="B253" s="56">
        <f>Parâmetros!E242</f>
        <v>0.16</v>
      </c>
      <c r="C253" s="56">
        <f t="shared" si="64"/>
        <v>0.15</v>
      </c>
      <c r="D253" s="87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</row>
    <row r="254" spans="1:40">
      <c r="A254" s="22"/>
      <c r="B254" s="56">
        <f>Parâmetros!E243</f>
        <v>0.11</v>
      </c>
      <c r="C254" s="56">
        <f t="shared" si="64"/>
        <v>0.15249999999999997</v>
      </c>
      <c r="D254" s="87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</row>
    <row r="255" spans="1:40">
      <c r="A255" s="22"/>
      <c r="B255" s="56">
        <f>Parâmetros!E244</f>
        <v>0.15</v>
      </c>
      <c r="C255" s="56">
        <f t="shared" si="64"/>
        <v>0.15500000000000003</v>
      </c>
      <c r="D255" s="87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</row>
    <row r="256" spans="1:40">
      <c r="A256" s="22"/>
      <c r="B256" s="56">
        <f>Parâmetros!E245</f>
        <v>0.16</v>
      </c>
      <c r="C256" s="56">
        <f t="shared" si="64"/>
        <v>0.15750000000000003</v>
      </c>
      <c r="D256" s="87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</row>
    <row r="257" spans="1:40">
      <c r="A257" s="22"/>
      <c r="B257" s="56">
        <f>Parâmetros!E246</f>
        <v>0.16</v>
      </c>
      <c r="C257" s="56">
        <f t="shared" si="64"/>
        <v>0.16250000000000001</v>
      </c>
      <c r="D257" s="87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</row>
    <row r="258" spans="1:40">
      <c r="A258" s="22"/>
      <c r="B258" s="56">
        <f>Parâmetros!E247</f>
        <v>0.17</v>
      </c>
      <c r="C258" s="56">
        <f t="shared" si="64"/>
        <v>0.16250000000000001</v>
      </c>
      <c r="D258" s="87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</row>
    <row r="259" spans="1:40">
      <c r="A259" s="22"/>
      <c r="B259" s="56">
        <f>Parâmetros!E248</f>
        <v>0.25</v>
      </c>
      <c r="C259" s="56">
        <f t="shared" si="64"/>
        <v>0.15625</v>
      </c>
      <c r="D259" s="87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</row>
    <row r="260" spans="1:40">
      <c r="A260" s="22"/>
      <c r="B260" s="56">
        <f>Parâmetros!E249</f>
        <v>0.38</v>
      </c>
      <c r="C260" s="56">
        <f t="shared" si="64"/>
        <v>0.14624999999999999</v>
      </c>
      <c r="D260" s="87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</row>
    <row r="261" spans="1:40">
      <c r="A261" s="22"/>
      <c r="B261" s="56">
        <f>Parâmetros!E250</f>
        <v>0.32</v>
      </c>
      <c r="C261" s="56">
        <f t="shared" si="64"/>
        <v>0.14500000000000002</v>
      </c>
      <c r="D261" s="42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</row>
    <row r="262" spans="1:40">
      <c r="A262" s="22"/>
      <c r="B262" s="56">
        <f>Parâmetros!E251</f>
        <v>0.24</v>
      </c>
      <c r="C262" s="56">
        <f t="shared" si="64"/>
        <v>0.1575</v>
      </c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</row>
    <row r="263" spans="1:40">
      <c r="A263" s="22"/>
      <c r="B263" s="56">
        <f>Parâmetros!E252</f>
        <v>0.25</v>
      </c>
      <c r="C263" s="56">
        <f t="shared" si="64"/>
        <v>0.16500000000000001</v>
      </c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</row>
    <row r="264" spans="1:40">
      <c r="A264" s="22"/>
      <c r="B264" s="56">
        <f>Parâmetros!E253</f>
        <v>0.21</v>
      </c>
      <c r="C264" s="56">
        <f t="shared" si="64"/>
        <v>0.16750000000000001</v>
      </c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</row>
    <row r="265" spans="1:40">
      <c r="A265" s="22"/>
      <c r="B265" s="56">
        <f>Parâmetros!E254</f>
        <v>0.2</v>
      </c>
      <c r="C265" s="56">
        <f t="shared" si="64"/>
        <v>0.16499999999999998</v>
      </c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</row>
    <row r="266" spans="1:40">
      <c r="A266" s="22"/>
      <c r="B266" s="56">
        <f>Parâmetros!E255</f>
        <v>0.21</v>
      </c>
      <c r="C266" s="56">
        <f t="shared" si="64"/>
        <v>0.16125</v>
      </c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</row>
    <row r="267" spans="1:40">
      <c r="A267" s="22"/>
      <c r="B267" s="56">
        <f>Parâmetros!E256</f>
        <v>0.22</v>
      </c>
      <c r="C267" s="56">
        <f t="shared" si="64"/>
        <v>0.16000000000000003</v>
      </c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</row>
    <row r="268" spans="1:40">
      <c r="A268" s="22"/>
      <c r="B268" s="56">
        <f>Parâmetros!E257</f>
        <v>0.18</v>
      </c>
      <c r="C268" s="56">
        <f t="shared" ref="C268:C284" si="65">AVERAGE(B373:B380)</f>
        <v>9.5000000000000015E-2</v>
      </c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</row>
    <row r="269" spans="1:40">
      <c r="A269" s="22"/>
      <c r="B269" s="56">
        <f>Parâmetros!E258</f>
        <v>0.19</v>
      </c>
      <c r="C269" s="56">
        <f t="shared" si="65"/>
        <v>0.10375000000000001</v>
      </c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</row>
    <row r="270" spans="1:40">
      <c r="A270" s="22"/>
      <c r="B270" s="56">
        <f>Parâmetros!E259</f>
        <v>0.22</v>
      </c>
      <c r="C270" s="56">
        <f t="shared" si="65"/>
        <v>0.11500000000000002</v>
      </c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</row>
    <row r="271" spans="1:40">
      <c r="A271" s="22"/>
      <c r="B271" s="56">
        <f>Parâmetros!E260</f>
        <v>0.3</v>
      </c>
      <c r="C271" s="56">
        <f t="shared" si="65"/>
        <v>0.12375000000000003</v>
      </c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</row>
    <row r="272" spans="1:40">
      <c r="A272" s="22"/>
      <c r="B272" s="56">
        <f>Parâmetros!E261</f>
        <v>0.27</v>
      </c>
      <c r="C272" s="56">
        <f t="shared" si="65"/>
        <v>0.13</v>
      </c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</row>
    <row r="273" spans="1:40">
      <c r="A273" s="22"/>
      <c r="B273" s="56">
        <f>Parâmetros!E262</f>
        <v>0.26</v>
      </c>
      <c r="C273" s="56">
        <f t="shared" si="65"/>
        <v>0.13375000000000001</v>
      </c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</row>
    <row r="274" spans="1:40">
      <c r="A274" s="22"/>
      <c r="B274" s="56">
        <f>Parâmetros!E263</f>
        <v>0.22</v>
      </c>
      <c r="C274" s="56">
        <f t="shared" si="65"/>
        <v>0.13875000000000001</v>
      </c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</row>
    <row r="275" spans="1:40">
      <c r="A275" s="22"/>
      <c r="B275" s="56">
        <f>Parâmetros!E264</f>
        <v>0.2</v>
      </c>
      <c r="C275" s="56">
        <f t="shared" si="65"/>
        <v>0.13875000000000001</v>
      </c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</row>
    <row r="276" spans="1:40">
      <c r="A276" s="22"/>
      <c r="B276" s="56">
        <f>Parâmetros!E265</f>
        <v>0.18</v>
      </c>
      <c r="C276" s="56">
        <f t="shared" si="65"/>
        <v>0.13</v>
      </c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</row>
    <row r="277" spans="1:40">
      <c r="A277" s="22"/>
      <c r="B277" s="56">
        <f>Parâmetros!E266</f>
        <v>0.16</v>
      </c>
      <c r="C277" s="56">
        <f t="shared" si="65"/>
        <v>0.12125</v>
      </c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</row>
    <row r="278" spans="1:40">
      <c r="A278" s="22"/>
      <c r="B278" s="56">
        <f>Parâmetros!E267</f>
        <v>0.13</v>
      </c>
      <c r="C278" s="56">
        <f t="shared" si="65"/>
        <v>0.11624999999999999</v>
      </c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</row>
    <row r="279" spans="1:40">
      <c r="A279" s="22"/>
      <c r="B279" s="56">
        <f>Parâmetros!E268</f>
        <v>0.11</v>
      </c>
      <c r="C279" s="56">
        <f t="shared" si="65"/>
        <v>0.14499999999999999</v>
      </c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</row>
    <row r="280" spans="1:40">
      <c r="A280" s="22"/>
      <c r="B280" s="56">
        <f>Parâmetros!E269</f>
        <v>0.1</v>
      </c>
      <c r="C280" s="56">
        <f t="shared" si="65"/>
        <v>0.16</v>
      </c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</row>
    <row r="281" spans="1:40">
      <c r="A281" s="22"/>
      <c r="B281" s="56">
        <f>Parâmetros!E270</f>
        <v>0.09</v>
      </c>
      <c r="C281" s="56">
        <f t="shared" si="65"/>
        <v>0.17499999999999999</v>
      </c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</row>
    <row r="282" spans="1:40">
      <c r="A282" s="22"/>
      <c r="B282" s="56">
        <f>Parâmetros!E271</f>
        <v>0.1</v>
      </c>
      <c r="C282" s="56">
        <f t="shared" si="65"/>
        <v>0.18625</v>
      </c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</row>
    <row r="283" spans="1:40">
      <c r="A283" s="22"/>
      <c r="B283" s="56">
        <f>Parâmetros!E272</f>
        <v>0.14000000000000001</v>
      </c>
      <c r="C283" s="56">
        <f t="shared" si="65"/>
        <v>0.19999999999999998</v>
      </c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</row>
    <row r="284" spans="1:40">
      <c r="A284" s="22"/>
      <c r="B284" s="56">
        <f>Parâmetros!E273</f>
        <v>0.22</v>
      </c>
      <c r="C284" s="56">
        <f t="shared" si="65"/>
        <v>0.21</v>
      </c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</row>
    <row r="285" spans="1:40">
      <c r="A285" s="22"/>
      <c r="B285" s="56">
        <f>Parâmetros!E274</f>
        <v>0.18</v>
      </c>
      <c r="C285" s="56">
        <f t="shared" ref="C285:C301" si="66">AVERAGE(B397:B404)</f>
        <v>0.14250000000000002</v>
      </c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</row>
    <row r="286" spans="1:40">
      <c r="A286" s="22"/>
      <c r="B286" s="56">
        <f>Parâmetros!E275</f>
        <v>0.13</v>
      </c>
      <c r="C286" s="56">
        <f t="shared" si="66"/>
        <v>0.14375000000000002</v>
      </c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</row>
    <row r="287" spans="1:40">
      <c r="A287" s="22"/>
      <c r="B287" s="56">
        <f>Parâmetros!E276</f>
        <v>0.12</v>
      </c>
      <c r="C287" s="56">
        <f t="shared" si="66"/>
        <v>0.14749999999999999</v>
      </c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</row>
    <row r="288" spans="1:40">
      <c r="A288" s="22"/>
      <c r="B288" s="56">
        <f>Parâmetros!E277</f>
        <v>0.1</v>
      </c>
      <c r="C288" s="56">
        <f t="shared" si="66"/>
        <v>0.15</v>
      </c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</row>
    <row r="289" spans="1:40">
      <c r="A289" s="22"/>
      <c r="B289" s="56">
        <f>Parâmetros!E278</f>
        <v>0.08</v>
      </c>
      <c r="C289" s="56">
        <f t="shared" si="66"/>
        <v>0.15106362500000001</v>
      </c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</row>
    <row r="290" spans="1:40">
      <c r="A290" s="22"/>
      <c r="B290" s="56">
        <f>Parâmetros!E279</f>
        <v>0.1</v>
      </c>
      <c r="C290" s="56">
        <f t="shared" si="66"/>
        <v>0.15415050000000002</v>
      </c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</row>
    <row r="291" spans="1:40">
      <c r="A291" s="22"/>
      <c r="B291" s="56">
        <f>Parâmetros!E280</f>
        <v>0.09</v>
      </c>
      <c r="C291" s="56">
        <f t="shared" si="66"/>
        <v>0.1591505</v>
      </c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</row>
    <row r="292" spans="1:40">
      <c r="A292" s="22"/>
      <c r="B292" s="56">
        <f>Parâmetros!E281</f>
        <v>0.11</v>
      </c>
      <c r="C292" s="56">
        <f t="shared" si="66"/>
        <v>0.1616505</v>
      </c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</row>
    <row r="293" spans="1:40">
      <c r="A293" s="22"/>
      <c r="B293" s="56">
        <f>Parâmetros!E282</f>
        <v>0.11</v>
      </c>
      <c r="C293" s="56">
        <f t="shared" si="66"/>
        <v>0.1591505</v>
      </c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</row>
    <row r="294" spans="1:40">
      <c r="A294" s="22"/>
      <c r="B294" s="56">
        <f>Parâmetros!E283</f>
        <v>0.13</v>
      </c>
      <c r="C294" s="56">
        <f t="shared" si="66"/>
        <v>0.1579005</v>
      </c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</row>
    <row r="295" spans="1:40">
      <c r="A295" s="22"/>
      <c r="B295" s="56">
        <f>Parâmetros!E284</f>
        <v>0.13</v>
      </c>
      <c r="C295" s="56">
        <f t="shared" si="66"/>
        <v>0.1604005</v>
      </c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</row>
    <row r="296" spans="1:40">
      <c r="A296" s="22"/>
      <c r="B296" s="56">
        <f>Parâmetros!E285</f>
        <v>0.14000000000000001</v>
      </c>
      <c r="C296" s="56">
        <f t="shared" si="66"/>
        <v>0.17790050000000002</v>
      </c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</row>
    <row r="297" spans="1:40">
      <c r="A297" s="22"/>
      <c r="B297" s="56">
        <f>Parâmetros!E286</f>
        <v>0.14000000000000001</v>
      </c>
      <c r="C297" s="56">
        <f t="shared" si="66"/>
        <v>0.18308687499999998</v>
      </c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</row>
    <row r="298" spans="1:40">
      <c r="A298" s="22"/>
      <c r="B298" s="56">
        <f>Parâmetros!E287</f>
        <v>0.12</v>
      </c>
      <c r="C298" s="56">
        <f t="shared" si="66"/>
        <v>0.18374999999999997</v>
      </c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</row>
    <row r="299" spans="1:40">
      <c r="A299" s="22"/>
      <c r="B299" s="56">
        <f>Parâmetros!E288</f>
        <v>0.13</v>
      </c>
      <c r="C299" s="56">
        <f t="shared" si="66"/>
        <v>0.18124999999999997</v>
      </c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</row>
    <row r="300" spans="1:40">
      <c r="A300" s="22"/>
      <c r="B300" s="56">
        <f>Parâmetros!E289</f>
        <v>0.15</v>
      </c>
      <c r="C300" s="56">
        <f t="shared" si="66"/>
        <v>0.17749999999999999</v>
      </c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</row>
    <row r="301" spans="1:40">
      <c r="A301" s="22"/>
      <c r="B301" s="56">
        <f>Parâmetros!E290</f>
        <v>0.13</v>
      </c>
      <c r="C301" s="56">
        <f t="shared" si="66"/>
        <v>0.17625000000000002</v>
      </c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</row>
    <row r="302" spans="1:40">
      <c r="A302" s="22"/>
      <c r="B302" s="56">
        <f>Parâmetros!E291</f>
        <v>0.1</v>
      </c>
      <c r="C302" s="56">
        <f t="shared" ref="C302:C318" si="67">AVERAGE(B421:B428)</f>
        <v>0.1225</v>
      </c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</row>
    <row r="303" spans="1:40">
      <c r="A303" s="22"/>
      <c r="B303" s="56">
        <f>Parâmetros!E292</f>
        <v>0.1</v>
      </c>
      <c r="C303" s="56">
        <f t="shared" si="67"/>
        <v>0.12875</v>
      </c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</row>
    <row r="304" spans="1:40">
      <c r="A304" s="22"/>
      <c r="B304" s="56">
        <f>Parâmetros!E293</f>
        <v>0.1</v>
      </c>
      <c r="C304" s="56">
        <f t="shared" si="67"/>
        <v>0.13375000000000001</v>
      </c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</row>
    <row r="305" spans="1:40">
      <c r="A305" s="22"/>
      <c r="B305" s="56">
        <f>Parâmetros!E294</f>
        <v>0.12</v>
      </c>
      <c r="C305" s="56">
        <f t="shared" si="67"/>
        <v>0.13375000000000001</v>
      </c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</row>
    <row r="306" spans="1:40">
      <c r="A306" s="22"/>
      <c r="B306" s="56">
        <f>Parâmetros!E295</f>
        <v>0.15</v>
      </c>
      <c r="C306" s="56">
        <f t="shared" si="67"/>
        <v>0.13625000000000001</v>
      </c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</row>
    <row r="307" spans="1:40">
      <c r="A307" s="22"/>
      <c r="B307" s="56">
        <f>Parâmetros!E296</f>
        <v>0.16</v>
      </c>
      <c r="C307" s="56">
        <f t="shared" si="67"/>
        <v>0.14000000000000001</v>
      </c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</row>
    <row r="308" spans="1:40">
      <c r="A308" s="22"/>
      <c r="B308" s="56">
        <f>Parâmetros!E297</f>
        <v>0.16</v>
      </c>
      <c r="C308" s="56">
        <f t="shared" si="67"/>
        <v>0.14500000000000002</v>
      </c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</row>
    <row r="309" spans="1:40">
      <c r="A309" s="22"/>
      <c r="B309" s="56">
        <f>Parâmetros!E298</f>
        <v>0.13</v>
      </c>
      <c r="C309" s="56">
        <f t="shared" si="67"/>
        <v>0.14750000000000002</v>
      </c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</row>
    <row r="310" spans="1:40">
      <c r="A310" s="22"/>
      <c r="B310" s="56">
        <f>Parâmetros!E299</f>
        <v>0.12</v>
      </c>
      <c r="C310" s="56">
        <f t="shared" si="67"/>
        <v>0.14500000000000002</v>
      </c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</row>
    <row r="311" spans="1:40">
      <c r="A311" s="22"/>
      <c r="B311" s="56">
        <f>Parâmetros!E300</f>
        <v>0.1</v>
      </c>
      <c r="C311" s="56">
        <f t="shared" si="67"/>
        <v>0.14125000000000001</v>
      </c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</row>
    <row r="312" spans="1:40">
      <c r="A312" s="22"/>
      <c r="B312" s="56">
        <f>Parâmetros!E301</f>
        <v>0.09</v>
      </c>
      <c r="C312" s="56">
        <f t="shared" si="67"/>
        <v>0.13875000000000001</v>
      </c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</row>
    <row r="313" spans="1:40">
      <c r="A313" s="22"/>
      <c r="B313" s="56">
        <f>Parâmetros!E302</f>
        <v>0.1</v>
      </c>
      <c r="C313" s="56">
        <f t="shared" si="67"/>
        <v>0.15375</v>
      </c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</row>
    <row r="314" spans="1:40">
      <c r="A314" s="22"/>
      <c r="B314" s="56">
        <f>Parâmetros!E303</f>
        <v>0.12</v>
      </c>
      <c r="C314" s="56">
        <f t="shared" si="67"/>
        <v>0.16</v>
      </c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</row>
    <row r="315" spans="1:40">
      <c r="A315" s="22"/>
      <c r="B315" s="56">
        <f>Parâmetros!E304</f>
        <v>0.13</v>
      </c>
      <c r="C315" s="56">
        <f t="shared" si="67"/>
        <v>0.16000000000000003</v>
      </c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</row>
    <row r="316" spans="1:40">
      <c r="A316" s="22"/>
      <c r="B316" s="56">
        <f>Parâmetros!E305</f>
        <v>0.13</v>
      </c>
      <c r="C316" s="56">
        <f t="shared" si="67"/>
        <v>0.15749999999999997</v>
      </c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</row>
    <row r="317" spans="1:40">
      <c r="A317" s="22"/>
      <c r="B317" s="56">
        <f>Parâmetros!E306</f>
        <v>0.13</v>
      </c>
      <c r="C317" s="56">
        <f t="shared" si="67"/>
        <v>0.15500000000000003</v>
      </c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</row>
    <row r="318" spans="1:40">
      <c r="A318" s="22"/>
      <c r="B318" s="56">
        <f>Parâmetros!E307</f>
        <v>0.13</v>
      </c>
      <c r="C318" s="56">
        <f t="shared" si="67"/>
        <v>0.1525</v>
      </c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</row>
    <row r="319" spans="1:40">
      <c r="A319" s="22"/>
      <c r="B319" s="56">
        <f>Parâmetros!E308</f>
        <v>0.14000000000000001</v>
      </c>
      <c r="C319" s="56">
        <f t="shared" ref="C319:C335" si="68">AVERAGE(B445:B452)</f>
        <v>7.6666666666666675E-2</v>
      </c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</row>
    <row r="320" spans="1:40">
      <c r="A320" s="22"/>
      <c r="B320" s="56">
        <f>Parâmetros!E309</f>
        <v>0.15</v>
      </c>
      <c r="C320" s="56">
        <f t="shared" si="68"/>
        <v>8.3333333333333329E-2</v>
      </c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</row>
    <row r="321" spans="1:40">
      <c r="A321" s="22"/>
      <c r="B321" s="56">
        <f>Parâmetros!E310</f>
        <v>0.16</v>
      </c>
      <c r="C321" s="56">
        <f t="shared" si="68"/>
        <v>8.5000000000000006E-2</v>
      </c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</row>
    <row r="322" spans="1:40">
      <c r="A322" s="22"/>
      <c r="B322" s="56">
        <f>Parâmetros!E311</f>
        <v>0.17</v>
      </c>
      <c r="C322" s="56">
        <f t="shared" si="68"/>
        <v>0.10166666666666667</v>
      </c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</row>
    <row r="323" spans="1:40">
      <c r="A323" s="22"/>
      <c r="B323" s="56">
        <f>Parâmetros!E312</f>
        <v>0.15</v>
      </c>
      <c r="C323" s="56">
        <f t="shared" si="68"/>
        <v>0.10285714285714286</v>
      </c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</row>
    <row r="324" spans="1:40">
      <c r="A324" s="22"/>
      <c r="B324" s="56">
        <f>Parâmetros!E313</f>
        <v>0.14000000000000001</v>
      </c>
      <c r="C324" s="56">
        <f t="shared" si="68"/>
        <v>0.1157142857142857</v>
      </c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</row>
    <row r="325" spans="1:40">
      <c r="A325" s="22"/>
      <c r="B325" s="56">
        <f>Parâmetros!E314</f>
        <v>0.12</v>
      </c>
      <c r="C325" s="56">
        <f t="shared" si="68"/>
        <v>0.11499999999999999</v>
      </c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</row>
    <row r="326" spans="1:40">
      <c r="A326" s="22"/>
      <c r="B326" s="56">
        <f>Parâmetros!E315</f>
        <v>0.13</v>
      </c>
      <c r="C326" s="56">
        <f t="shared" si="68"/>
        <v>0.11249999999999999</v>
      </c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</row>
    <row r="327" spans="1:40">
      <c r="A327" s="22"/>
      <c r="B327" s="56">
        <f>Parâmetros!E316</f>
        <v>0.16</v>
      </c>
      <c r="C327" s="56">
        <f t="shared" si="68"/>
        <v>0.11124999999999999</v>
      </c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</row>
    <row r="328" spans="1:40">
      <c r="A328" s="22"/>
      <c r="B328" s="56">
        <f>Parâmetros!E317</f>
        <v>0.17</v>
      </c>
      <c r="C328" s="56">
        <f t="shared" si="68"/>
        <v>0.1075</v>
      </c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</row>
    <row r="329" spans="1:40">
      <c r="A329" s="22"/>
      <c r="B329" s="56">
        <f>Parâmetros!E318</f>
        <v>0.17</v>
      </c>
      <c r="C329" s="56">
        <f t="shared" si="68"/>
        <v>0.1075</v>
      </c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</row>
    <row r="330" spans="1:40">
      <c r="A330" s="22"/>
      <c r="B330" s="56">
        <f>Parâmetros!E319</f>
        <v>0.17</v>
      </c>
      <c r="C330" s="56">
        <f t="shared" si="68"/>
        <v>0.11125</v>
      </c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</row>
    <row r="331" spans="1:40">
      <c r="A331" s="22"/>
      <c r="B331" s="56">
        <f>Parâmetros!E320</f>
        <v>0.17</v>
      </c>
      <c r="C331" s="56">
        <f t="shared" si="68"/>
        <v>0.11750000000000001</v>
      </c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</row>
    <row r="332" spans="1:40">
      <c r="A332" s="22"/>
      <c r="B332" s="56">
        <f>Parâmetros!E321</f>
        <v>0.22</v>
      </c>
      <c r="C332" s="56">
        <f t="shared" si="68"/>
        <v>0.12250000000000001</v>
      </c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</row>
    <row r="333" spans="1:40">
      <c r="A333" s="22"/>
      <c r="B333" s="56">
        <f>Parâmetros!E322</f>
        <v>0.22</v>
      </c>
      <c r="C333" s="56">
        <f t="shared" si="68"/>
        <v>0.12375000000000001</v>
      </c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</row>
    <row r="334" spans="1:40">
      <c r="A334" s="22"/>
      <c r="B334" s="56">
        <f>Parâmetros!E323</f>
        <v>0.23</v>
      </c>
      <c r="C334" s="56">
        <f t="shared" si="68"/>
        <v>0.12375</v>
      </c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</row>
    <row r="335" spans="1:40">
      <c r="A335" s="22"/>
      <c r="B335" s="56">
        <f>Parâmetros!E324</f>
        <v>0.2</v>
      </c>
      <c r="C335" s="56">
        <f t="shared" si="68"/>
        <v>0.12125</v>
      </c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</row>
    <row r="336" spans="1:40">
      <c r="A336" s="22"/>
      <c r="B336" s="56">
        <f>Parâmetros!E325</f>
        <v>0.19</v>
      </c>
      <c r="C336" s="56">
        <f t="shared" ref="C336:C352" si="69">AVERAGE(B469:B476)</f>
        <v>0.14499999999999999</v>
      </c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  <c r="AN336" s="34"/>
    </row>
    <row r="337" spans="1:40">
      <c r="A337" s="22"/>
      <c r="B337" s="56">
        <f>Parâmetros!E326</f>
        <v>0.2</v>
      </c>
      <c r="C337" s="56">
        <f t="shared" si="69"/>
        <v>0.15375</v>
      </c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  <c r="AN337" s="34"/>
    </row>
    <row r="338" spans="1:40">
      <c r="A338" s="22"/>
      <c r="B338" s="56">
        <f>Parâmetros!E327</f>
        <v>0.23</v>
      </c>
      <c r="C338" s="56">
        <f t="shared" si="69"/>
        <v>0.155</v>
      </c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  <c r="AN338" s="34"/>
    </row>
    <row r="339" spans="1:40">
      <c r="A339" s="22"/>
      <c r="B339" s="56">
        <f>Parâmetros!E328</f>
        <v>0.22</v>
      </c>
      <c r="C339" s="56">
        <f t="shared" si="69"/>
        <v>0.155</v>
      </c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  <c r="AN339" s="34"/>
    </row>
    <row r="340" spans="1:40">
      <c r="A340" s="22"/>
      <c r="B340" s="56">
        <f>Parâmetros!E329</f>
        <v>0.22</v>
      </c>
      <c r="C340" s="56">
        <f t="shared" si="69"/>
        <v>0.16</v>
      </c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  <c r="AN340" s="34"/>
    </row>
    <row r="341" spans="1:40">
      <c r="A341" s="22"/>
      <c r="B341" s="56">
        <f>Parâmetros!E330</f>
        <v>0.23</v>
      </c>
      <c r="C341" s="56">
        <f t="shared" si="69"/>
        <v>0.17</v>
      </c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  <c r="AN341" s="34"/>
    </row>
    <row r="342" spans="1:40">
      <c r="A342" s="22"/>
      <c r="B342" s="56">
        <f>Parâmetros!E331</f>
        <v>0.23</v>
      </c>
      <c r="C342" s="56">
        <f t="shared" si="69"/>
        <v>0.18</v>
      </c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  <c r="AN342" s="34"/>
    </row>
    <row r="343" spans="1:40">
      <c r="A343" s="22"/>
      <c r="B343" s="56">
        <f>Parâmetros!E332</f>
        <v>0.36</v>
      </c>
      <c r="C343" s="56">
        <f t="shared" si="69"/>
        <v>0.19</v>
      </c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  <c r="AN343" s="34"/>
    </row>
    <row r="344" spans="1:40">
      <c r="A344" s="22"/>
      <c r="B344" s="56">
        <f>Parâmetros!E333</f>
        <v>0.31</v>
      </c>
      <c r="C344" s="56">
        <f t="shared" si="69"/>
        <v>0.19874999999999998</v>
      </c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  <c r="AN344" s="34"/>
    </row>
    <row r="345" spans="1:40">
      <c r="A345" s="22"/>
      <c r="B345" s="56">
        <f>Parâmetros!E334</f>
        <v>0.31</v>
      </c>
      <c r="C345" s="56">
        <f t="shared" si="69"/>
        <v>0.20499999999999999</v>
      </c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  <c r="AN345" s="34"/>
    </row>
    <row r="346" spans="1:40">
      <c r="A346" s="22"/>
      <c r="B346" s="56">
        <f>Parâmetros!E335</f>
        <v>0.23</v>
      </c>
      <c r="C346" s="56">
        <f t="shared" si="69"/>
        <v>0.21249999999999999</v>
      </c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  <c r="AN346" s="34"/>
    </row>
    <row r="347" spans="1:40">
      <c r="A347" s="22"/>
      <c r="B347" s="56">
        <f>Parâmetros!E336</f>
        <v>0.19</v>
      </c>
      <c r="C347" s="56">
        <f t="shared" si="69"/>
        <v>0.22125</v>
      </c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  <c r="AN347" s="34"/>
    </row>
    <row r="348" spans="1:40">
      <c r="A348" s="22"/>
      <c r="B348" s="56">
        <f>Parâmetros!E337</f>
        <v>0.19</v>
      </c>
      <c r="C348" s="56">
        <f t="shared" si="69"/>
        <v>0.22875000000000001</v>
      </c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  <c r="AN348" s="34"/>
    </row>
    <row r="349" spans="1:40">
      <c r="A349" s="22"/>
      <c r="B349" s="56">
        <f>Parâmetros!E338</f>
        <v>0.17</v>
      </c>
      <c r="C349" s="56">
        <f t="shared" si="69"/>
        <v>0.23125000000000001</v>
      </c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  <c r="AN349" s="34"/>
    </row>
    <row r="350" spans="1:40">
      <c r="A350" s="22"/>
      <c r="B350" s="56">
        <f>Parâmetros!E339</f>
        <v>0.1</v>
      </c>
      <c r="C350" s="56">
        <f t="shared" si="69"/>
        <v>0.23375000000000001</v>
      </c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  <c r="AN350" s="34"/>
    </row>
    <row r="351" spans="1:40">
      <c r="A351" s="22"/>
      <c r="B351" s="56">
        <f>Parâmetros!E340</f>
        <v>0.12</v>
      </c>
      <c r="C351" s="56">
        <f t="shared" si="69"/>
        <v>0.23249999999999998</v>
      </c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  <c r="AN351" s="34"/>
    </row>
    <row r="352" spans="1:40">
      <c r="A352" s="22"/>
      <c r="B352" s="56">
        <f>Parâmetros!E341</f>
        <v>0.12</v>
      </c>
      <c r="C352" s="56">
        <f t="shared" si="69"/>
        <v>0.23124999999999998</v>
      </c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  <c r="AN352" s="34"/>
    </row>
    <row r="353" spans="1:40">
      <c r="A353" s="22"/>
      <c r="B353" s="56">
        <f>Parâmetros!E342</f>
        <v>0.12</v>
      </c>
      <c r="C353" s="56">
        <f t="shared" ref="C353:C369" si="70">AVERAGE(B493:B500)</f>
        <v>0.12625</v>
      </c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  <c r="AN353" s="34"/>
    </row>
    <row r="354" spans="1:40">
      <c r="A354" s="22"/>
      <c r="B354" s="56">
        <f>Parâmetros!E343</f>
        <v>0.12</v>
      </c>
      <c r="C354" s="56">
        <f t="shared" si="70"/>
        <v>0.13250000000000001</v>
      </c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  <c r="AN354" s="34"/>
    </row>
    <row r="355" spans="1:40">
      <c r="A355" s="22"/>
      <c r="B355" s="56">
        <f>Parâmetros!E344</f>
        <v>0.15</v>
      </c>
      <c r="C355" s="56">
        <f t="shared" si="70"/>
        <v>0.14874999999999999</v>
      </c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  <c r="AN355" s="34"/>
    </row>
    <row r="356" spans="1:40">
      <c r="A356" s="22"/>
      <c r="B356" s="56">
        <f>Parâmetros!E345</f>
        <v>0.18</v>
      </c>
      <c r="C356" s="56">
        <f t="shared" si="70"/>
        <v>0.15500000000000003</v>
      </c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  <c r="AN356" s="34"/>
    </row>
    <row r="357" spans="1:40">
      <c r="A357" s="22"/>
      <c r="B357" s="56">
        <f>Parâmetros!E346</f>
        <v>0.21</v>
      </c>
      <c r="C357" s="56">
        <f t="shared" si="70"/>
        <v>0.15750000000000003</v>
      </c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  <c r="AN357" s="34"/>
    </row>
    <row r="358" spans="1:40">
      <c r="A358" s="22"/>
      <c r="B358" s="56">
        <f>Parâmetros!E347</f>
        <v>0.18</v>
      </c>
      <c r="C358" s="56">
        <f t="shared" si="70"/>
        <v>0.15875000000000003</v>
      </c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  <c r="AN358" s="34"/>
    </row>
    <row r="359" spans="1:40">
      <c r="A359" s="22"/>
      <c r="B359" s="56">
        <f>Parâmetros!E348</f>
        <v>0.14000000000000001</v>
      </c>
      <c r="C359" s="56">
        <f t="shared" si="70"/>
        <v>0.16000000000000003</v>
      </c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  <c r="AN359" s="34"/>
    </row>
    <row r="360" spans="1:40">
      <c r="A360" s="22"/>
      <c r="B360" s="56">
        <f>Parâmetros!E349</f>
        <v>0.14000000000000001</v>
      </c>
      <c r="C360" s="56">
        <f t="shared" si="70"/>
        <v>0.15500000000000003</v>
      </c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  <c r="AN360" s="34"/>
    </row>
    <row r="361" spans="1:40">
      <c r="A361" s="22"/>
      <c r="B361" s="56">
        <f>Parâmetros!E350</f>
        <v>0.14000000000000001</v>
      </c>
      <c r="C361" s="56">
        <f t="shared" si="70"/>
        <v>0.13499999999999998</v>
      </c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  <c r="AN361" s="34"/>
    </row>
    <row r="362" spans="1:40">
      <c r="A362" s="22"/>
      <c r="B362" s="56">
        <f>Parâmetros!E351</f>
        <v>0.16</v>
      </c>
      <c r="C362" s="56">
        <f t="shared" si="70"/>
        <v>0.11874999999999998</v>
      </c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  <c r="AN362" s="34"/>
    </row>
    <row r="363" spans="1:40">
      <c r="A363" s="22"/>
      <c r="B363" s="56">
        <f>Parâmetros!E352</f>
        <v>0.15</v>
      </c>
      <c r="C363" s="56">
        <f t="shared" si="70"/>
        <v>0.10625</v>
      </c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  <c r="AN363" s="34"/>
    </row>
    <row r="364" spans="1:40">
      <c r="A364" s="22"/>
      <c r="B364" s="56">
        <f>Parâmetros!E353</f>
        <v>0.13</v>
      </c>
      <c r="C364" s="56">
        <f t="shared" si="70"/>
        <v>0.11249999999999999</v>
      </c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  <c r="AN364" s="34"/>
    </row>
    <row r="365" spans="1:40">
      <c r="A365" s="22"/>
      <c r="B365" s="56">
        <f>Parâmetros!E354</f>
        <v>0.13</v>
      </c>
      <c r="C365" s="56">
        <f t="shared" si="70"/>
        <v>0.11375</v>
      </c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  <c r="AN365" s="34"/>
    </row>
    <row r="366" spans="1:40">
      <c r="A366" s="22"/>
      <c r="B366" s="56">
        <f>Parâmetros!E355</f>
        <v>0.17</v>
      </c>
      <c r="C366" s="56">
        <f t="shared" si="70"/>
        <v>0.11499999999999999</v>
      </c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  <c r="AN366" s="34"/>
    </row>
    <row r="367" spans="1:40">
      <c r="A367" s="22"/>
      <c r="B367" s="56">
        <f>Parâmetros!E356</f>
        <v>0.24</v>
      </c>
      <c r="C367" s="56">
        <f t="shared" si="70"/>
        <v>0.11249999999999999</v>
      </c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</row>
    <row r="368" spans="1:40">
      <c r="A368" s="22"/>
      <c r="B368" s="56">
        <f>Parâmetros!E357</f>
        <v>0.2</v>
      </c>
      <c r="C368" s="56">
        <f t="shared" si="70"/>
        <v>0.10874999999999999</v>
      </c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  <c r="AN368" s="34"/>
    </row>
    <row r="369" spans="1:40">
      <c r="A369" s="22"/>
      <c r="B369" s="56">
        <f>Parâmetros!E358</f>
        <v>0.16</v>
      </c>
      <c r="C369" s="56">
        <f t="shared" si="70"/>
        <v>0.10500000000000001</v>
      </c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  <c r="AN369" s="34"/>
    </row>
    <row r="370" spans="1:40">
      <c r="A370" s="22"/>
      <c r="B370" s="56">
        <f>Parâmetros!E359</f>
        <v>0.14000000000000001</v>
      </c>
      <c r="C370" s="56">
        <f t="shared" ref="C370:C386" si="71">AVERAGE(B517:B524)</f>
        <v>0.14750000000000002</v>
      </c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  <c r="AN370" s="34"/>
    </row>
    <row r="371" spans="1:40">
      <c r="A371" s="22"/>
      <c r="B371" s="56">
        <f>Parâmetros!E360</f>
        <v>0.12</v>
      </c>
      <c r="C371" s="56">
        <f t="shared" si="71"/>
        <v>0.18000000000000002</v>
      </c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  <c r="AN371" s="34"/>
    </row>
    <row r="372" spans="1:40">
      <c r="A372" s="22"/>
      <c r="B372" s="56">
        <f>Parâmetros!E361</f>
        <v>0.12</v>
      </c>
      <c r="C372" s="56">
        <f t="shared" si="71"/>
        <v>0.19625000000000001</v>
      </c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  <c r="AN372" s="34"/>
    </row>
    <row r="373" spans="1:40">
      <c r="A373" s="22"/>
      <c r="B373" s="56">
        <f>Parâmetros!E362</f>
        <v>0.1</v>
      </c>
      <c r="C373" s="56">
        <f t="shared" si="71"/>
        <v>0.21000000000000002</v>
      </c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  <c r="AN373" s="34"/>
    </row>
    <row r="374" spans="1:40">
      <c r="A374" s="22"/>
      <c r="B374" s="56">
        <f>Parâmetros!E363</f>
        <v>0.08</v>
      </c>
      <c r="C374" s="56">
        <f t="shared" si="71"/>
        <v>0.22500000000000001</v>
      </c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  <c r="AN374" s="34"/>
    </row>
    <row r="375" spans="1:40">
      <c r="A375" s="22"/>
      <c r="B375" s="56">
        <f>Parâmetros!E364</f>
        <v>0.08</v>
      </c>
      <c r="C375" s="56">
        <f t="shared" si="71"/>
        <v>0.24375000000000002</v>
      </c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  <c r="AN375" s="34"/>
    </row>
    <row r="376" spans="1:40">
      <c r="A376" s="22"/>
      <c r="B376" s="56">
        <f>Parâmetros!E365</f>
        <v>7.0000000000000007E-2</v>
      </c>
      <c r="C376" s="56">
        <f t="shared" si="71"/>
        <v>0.26250000000000001</v>
      </c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  <c r="AN376" s="34"/>
    </row>
    <row r="377" spans="1:40">
      <c r="A377" s="22"/>
      <c r="B377" s="56">
        <f>Parâmetros!E366</f>
        <v>0.08</v>
      </c>
      <c r="C377" s="56">
        <f t="shared" si="71"/>
        <v>0.27250000000000002</v>
      </c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  <c r="AN377" s="34"/>
    </row>
    <row r="378" spans="1:40">
      <c r="A378" s="22"/>
      <c r="B378" s="56">
        <f>Parâmetros!E367</f>
        <v>0.08</v>
      </c>
      <c r="C378" s="56">
        <f t="shared" si="71"/>
        <v>0.27375000000000005</v>
      </c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  <c r="AN378" s="34"/>
    </row>
    <row r="379" spans="1:40">
      <c r="A379" s="22"/>
      <c r="B379" s="56">
        <f>Parâmetros!E368</f>
        <v>0.1</v>
      </c>
      <c r="C379" s="56">
        <f t="shared" si="71"/>
        <v>0.26750000000000002</v>
      </c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  <c r="AN379" s="34"/>
    </row>
    <row r="380" spans="1:40">
      <c r="A380" s="22"/>
      <c r="B380" s="56">
        <f>Parâmetros!E369</f>
        <v>0.17</v>
      </c>
      <c r="C380" s="56">
        <f t="shared" si="71"/>
        <v>0.27</v>
      </c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  <c r="AN380" s="34"/>
    </row>
    <row r="381" spans="1:40">
      <c r="A381" s="22"/>
      <c r="B381" s="56">
        <f>Parâmetros!E370</f>
        <v>0.17</v>
      </c>
      <c r="C381" s="56">
        <f t="shared" si="71"/>
        <v>0.28375</v>
      </c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  <c r="AN381" s="34"/>
    </row>
    <row r="382" spans="1:40">
      <c r="A382" s="22"/>
      <c r="B382" s="56">
        <f>Parâmetros!E371</f>
        <v>0.17</v>
      </c>
      <c r="C382" s="56">
        <f t="shared" si="71"/>
        <v>0.29125000000000001</v>
      </c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  <c r="AN382" s="34"/>
    </row>
    <row r="383" spans="1:40">
      <c r="A383" s="22"/>
      <c r="B383" s="56">
        <f>Parâmetros!E372</f>
        <v>0.15</v>
      </c>
      <c r="C383" s="56">
        <f t="shared" si="71"/>
        <v>0.29375000000000001</v>
      </c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  <c r="AN383" s="34"/>
    </row>
    <row r="384" spans="1:40">
      <c r="A384" s="22"/>
      <c r="B384" s="56">
        <f>Parâmetros!E373</f>
        <v>0.12</v>
      </c>
      <c r="C384" s="56">
        <f t="shared" si="71"/>
        <v>0.29375000000000007</v>
      </c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  <c r="AN384" s="34"/>
    </row>
    <row r="385" spans="1:40">
      <c r="A385" s="22"/>
      <c r="B385" s="56">
        <f>Parâmetros!E374</f>
        <v>0.11</v>
      </c>
      <c r="C385" s="56">
        <f t="shared" si="71"/>
        <v>0.29250000000000004</v>
      </c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  <c r="AN385" s="34"/>
    </row>
    <row r="386" spans="1:40">
      <c r="A386" s="22"/>
      <c r="B386" s="56">
        <f>Parâmetros!E375</f>
        <v>0.12</v>
      </c>
      <c r="C386" s="56">
        <f t="shared" si="71"/>
        <v>0.29000000000000004</v>
      </c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  <c r="AN386" s="34"/>
    </row>
    <row r="387" spans="1:40">
      <c r="A387" s="22"/>
      <c r="B387" s="56">
        <f>Parâmetros!E376</f>
        <v>0.1</v>
      </c>
      <c r="C387" s="56">
        <f t="shared" ref="C387:C403" si="72">AVERAGE(B541:B548)</f>
        <v>9.7500000000000003E-2</v>
      </c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  <c r="AN387" s="34"/>
    </row>
    <row r="388" spans="1:40">
      <c r="A388" s="22"/>
      <c r="B388" s="56">
        <f>Parâmetros!E377</f>
        <v>0.1</v>
      </c>
      <c r="C388" s="56">
        <f t="shared" si="72"/>
        <v>8.2500000000000004E-2</v>
      </c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  <c r="AN388" s="34"/>
    </row>
    <row r="389" spans="1:40">
      <c r="A389" s="22"/>
      <c r="B389" s="56">
        <f>Parâmetros!E378</f>
        <v>0.1</v>
      </c>
      <c r="C389" s="56">
        <f t="shared" si="72"/>
        <v>8.6250000000000007E-2</v>
      </c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  <c r="AN389" s="34"/>
    </row>
    <row r="390" spans="1:40">
      <c r="A390" s="22"/>
      <c r="B390" s="56">
        <f>Parâmetros!E379</f>
        <v>0.13</v>
      </c>
      <c r="C390" s="56">
        <f t="shared" si="72"/>
        <v>9.1249999999999998E-2</v>
      </c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  <c r="AN390" s="34"/>
    </row>
    <row r="391" spans="1:40">
      <c r="A391" s="22"/>
      <c r="B391" s="56">
        <f>Parâmetros!E380</f>
        <v>0.38</v>
      </c>
      <c r="C391" s="56">
        <f t="shared" si="72"/>
        <v>9.4999999999999987E-2</v>
      </c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  <c r="AN391" s="34"/>
    </row>
    <row r="392" spans="1:40">
      <c r="A392" s="22"/>
      <c r="B392" s="56">
        <f>Parâmetros!E381</f>
        <v>0.24</v>
      </c>
      <c r="C392" s="56">
        <f t="shared" si="72"/>
        <v>9.8749999999999977E-2</v>
      </c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  <c r="AN392" s="34"/>
    </row>
    <row r="393" spans="1:40">
      <c r="A393" s="22"/>
      <c r="B393" s="56">
        <f>Parâmetros!E382</f>
        <v>0.23</v>
      </c>
      <c r="C393" s="56">
        <f t="shared" si="72"/>
        <v>9.9999999999999978E-2</v>
      </c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  <c r="AN393" s="34"/>
    </row>
    <row r="394" spans="1:40">
      <c r="A394" s="22"/>
      <c r="B394" s="56">
        <f>Parâmetros!E383</f>
        <v>0.21</v>
      </c>
      <c r="C394" s="56">
        <f t="shared" si="72"/>
        <v>9.9999999999999978E-2</v>
      </c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  <c r="AN394" s="34"/>
    </row>
    <row r="395" spans="1:40">
      <c r="A395" s="22"/>
      <c r="B395" s="56">
        <f>Parâmetros!E384</f>
        <v>0.21</v>
      </c>
      <c r="C395" s="56">
        <f t="shared" si="72"/>
        <v>8.7499999999999994E-2</v>
      </c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  <c r="AN395" s="34"/>
    </row>
    <row r="396" spans="1:40">
      <c r="A396" s="22"/>
      <c r="B396" s="56">
        <f>Parâmetros!E385</f>
        <v>0.18</v>
      </c>
      <c r="C396" s="56">
        <f t="shared" si="72"/>
        <v>8.4999999999999992E-2</v>
      </c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  <c r="AN396" s="34"/>
    </row>
    <row r="397" spans="1:40">
      <c r="A397" s="22"/>
      <c r="B397" s="56">
        <f>Parâmetros!E386</f>
        <v>0.18</v>
      </c>
      <c r="C397" s="56">
        <f t="shared" si="72"/>
        <v>8.8749999999999996E-2</v>
      </c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  <c r="AN397" s="34"/>
    </row>
    <row r="398" spans="1:40">
      <c r="A398" s="22"/>
      <c r="B398" s="56">
        <f>Parâmetros!E387</f>
        <v>0.13</v>
      </c>
      <c r="C398" s="56">
        <f t="shared" si="72"/>
        <v>0.10375</v>
      </c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  <c r="AN398" s="34"/>
    </row>
    <row r="399" spans="1:40">
      <c r="A399" s="22"/>
      <c r="B399" s="56">
        <f>Parâmetros!E388</f>
        <v>0.13</v>
      </c>
      <c r="C399" s="56">
        <f t="shared" si="72"/>
        <v>0.11375</v>
      </c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  <c r="AN399" s="34"/>
    </row>
    <row r="400" spans="1:40">
      <c r="A400" s="22"/>
      <c r="B400" s="56">
        <f>Parâmetros!E389</f>
        <v>0.13</v>
      </c>
      <c r="C400" s="56">
        <f t="shared" si="72"/>
        <v>0.11749999999999999</v>
      </c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  <c r="AN400" s="34"/>
    </row>
    <row r="401" spans="1:40">
      <c r="A401" s="22"/>
      <c r="B401" s="56">
        <f>Parâmetros!E390</f>
        <v>0.13</v>
      </c>
      <c r="C401" s="56">
        <f t="shared" si="72"/>
        <v>0.11499999999999999</v>
      </c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  <c r="AN401" s="34"/>
    </row>
    <row r="402" spans="1:40">
      <c r="A402" s="22"/>
      <c r="B402" s="56">
        <f>Parâmetros!E391</f>
        <v>0.13</v>
      </c>
      <c r="C402" s="56">
        <f t="shared" si="72"/>
        <v>0.10875000000000001</v>
      </c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  <c r="AN402" s="34"/>
    </row>
    <row r="403" spans="1:40">
      <c r="A403" s="22"/>
      <c r="B403" s="56">
        <f>Parâmetros!E392</f>
        <v>0.14000000000000001</v>
      </c>
      <c r="C403" s="56">
        <f t="shared" si="72"/>
        <v>0.10250000000000001</v>
      </c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  <c r="AN403" s="34"/>
    </row>
    <row r="404" spans="1:40">
      <c r="A404" s="22"/>
      <c r="B404" s="56">
        <f>Parâmetros!E393</f>
        <v>0.17</v>
      </c>
      <c r="C404" s="56">
        <f t="shared" ref="C404:C420" si="73">AVERAGE(B565:B572)</f>
        <v>0.115</v>
      </c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  <c r="AN404" s="34"/>
    </row>
    <row r="405" spans="1:40">
      <c r="A405" s="22"/>
      <c r="B405" s="56">
        <f>Parâmetros!E394</f>
        <v>0.19</v>
      </c>
      <c r="C405" s="56">
        <f t="shared" si="73"/>
        <v>0.13375000000000001</v>
      </c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  <c r="AN405" s="34"/>
    </row>
    <row r="406" spans="1:40">
      <c r="A406" s="22"/>
      <c r="B406" s="56">
        <f>Parâmetros!E395</f>
        <v>0.16</v>
      </c>
      <c r="C406" s="56">
        <f t="shared" si="73"/>
        <v>0.13749999999999998</v>
      </c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  <c r="AN406" s="34"/>
    </row>
    <row r="407" spans="1:40">
      <c r="A407" s="22"/>
      <c r="B407" s="56">
        <f>Parâmetros!E396</f>
        <v>0.15</v>
      </c>
      <c r="C407" s="56">
        <f t="shared" si="73"/>
        <v>0.14250000000000002</v>
      </c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  <c r="AN407" s="34"/>
    </row>
    <row r="408" spans="1:40">
      <c r="A408" s="22"/>
      <c r="B408" s="56">
        <f>Parâmetros!E397</f>
        <v>0.13850899999999999</v>
      </c>
      <c r="C408" s="56">
        <f t="shared" si="73"/>
        <v>0.14874999999999999</v>
      </c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  <c r="AN408" s="34"/>
    </row>
    <row r="409" spans="1:40">
      <c r="A409" s="22"/>
      <c r="B409" s="56">
        <f>Parâmetros!E398</f>
        <v>0.154695</v>
      </c>
      <c r="C409" s="56">
        <f t="shared" si="73"/>
        <v>0.15625</v>
      </c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  <c r="AN409" s="34"/>
    </row>
    <row r="410" spans="1:40">
      <c r="A410" s="22"/>
      <c r="B410" s="56">
        <f>Parâmetros!E399</f>
        <v>0.17</v>
      </c>
      <c r="C410" s="56">
        <f t="shared" si="73"/>
        <v>0.16375000000000001</v>
      </c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  <c r="AN410" s="34"/>
    </row>
    <row r="411" spans="1:40">
      <c r="A411" s="22"/>
      <c r="B411" s="56">
        <f>Parâmetros!E400</f>
        <v>0.16</v>
      </c>
      <c r="C411" s="56">
        <f t="shared" si="73"/>
        <v>0.17124999999999999</v>
      </c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  <c r="AN411" s="34"/>
    </row>
    <row r="412" spans="1:40">
      <c r="A412" s="22"/>
      <c r="B412" s="56">
        <f>Parâmetros!E401</f>
        <v>0.15</v>
      </c>
      <c r="C412" s="56">
        <f t="shared" si="73"/>
        <v>0.17249999999999999</v>
      </c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  <c r="AN412" s="34"/>
    </row>
    <row r="413" spans="1:40">
      <c r="A413" s="22"/>
      <c r="B413" s="56">
        <f>Parâmetros!E402</f>
        <v>0.18</v>
      </c>
      <c r="C413" s="56">
        <f t="shared" si="73"/>
        <v>0.17249999999999996</v>
      </c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  <c r="AN413" s="34"/>
    </row>
    <row r="414" spans="1:40">
      <c r="A414" s="22"/>
      <c r="B414" s="56">
        <f>Parâmetros!E403</f>
        <v>0.18</v>
      </c>
      <c r="C414" s="56">
        <f t="shared" si="73"/>
        <v>0.17749999999999996</v>
      </c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  <c r="AN414" s="34"/>
    </row>
    <row r="415" spans="1:40">
      <c r="A415" s="22"/>
      <c r="B415" s="56">
        <f>Parâmetros!E404</f>
        <v>0.28999999999999998</v>
      </c>
      <c r="C415" s="56">
        <f t="shared" si="73"/>
        <v>0.17999999999999997</v>
      </c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  <c r="AN415" s="34"/>
    </row>
    <row r="416" spans="1:40">
      <c r="A416" s="22"/>
      <c r="B416" s="56">
        <f>Parâmetros!E405</f>
        <v>0.18</v>
      </c>
      <c r="C416" s="56">
        <f t="shared" si="73"/>
        <v>0.18124999999999997</v>
      </c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  <c r="AN416" s="34"/>
    </row>
    <row r="417" spans="1:40">
      <c r="A417" s="22"/>
      <c r="B417" s="56">
        <f>Parâmetros!E406</f>
        <v>0.16</v>
      </c>
      <c r="C417" s="56">
        <f t="shared" si="73"/>
        <v>0.18499999999999997</v>
      </c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  <c r="AN417" s="34"/>
    </row>
    <row r="418" spans="1:40">
      <c r="A418" s="22"/>
      <c r="B418" s="56">
        <f>Parâmetros!E407</f>
        <v>0.15</v>
      </c>
      <c r="C418" s="56">
        <f t="shared" si="73"/>
        <v>0.19249999999999998</v>
      </c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  <c r="AN418" s="34"/>
    </row>
    <row r="419" spans="1:40">
      <c r="A419" s="22"/>
      <c r="B419" s="56">
        <f>Parâmetros!E408</f>
        <v>0.13</v>
      </c>
      <c r="C419" s="56">
        <f t="shared" si="73"/>
        <v>0.20249999999999999</v>
      </c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  <c r="AN419" s="34"/>
    </row>
    <row r="420" spans="1:40">
      <c r="A420" s="22"/>
      <c r="B420" s="56">
        <f>Parâmetros!E409</f>
        <v>0.14000000000000001</v>
      </c>
      <c r="C420" s="56">
        <f t="shared" si="73"/>
        <v>0.21</v>
      </c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  <c r="AN420" s="34"/>
    </row>
    <row r="421" spans="1:40">
      <c r="A421" s="22"/>
      <c r="B421" s="56">
        <f>Parâmetros!E410</f>
        <v>0.12</v>
      </c>
      <c r="C421" s="56">
        <f t="shared" ref="C421:C437" si="74">AVERAGE(B589:B596)</f>
        <v>0.117181125</v>
      </c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  <c r="AN421" s="34"/>
    </row>
    <row r="422" spans="1:40">
      <c r="A422" s="22"/>
      <c r="B422" s="56">
        <f>Parâmetros!E411</f>
        <v>0.13</v>
      </c>
      <c r="C422" s="56">
        <f t="shared" si="74"/>
        <v>9.9500875000000003E-2</v>
      </c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  <c r="AN422" s="34"/>
    </row>
    <row r="423" spans="1:40">
      <c r="A423" s="22"/>
      <c r="B423" s="56">
        <f>Parâmetros!E412</f>
        <v>0.13</v>
      </c>
      <c r="C423" s="56">
        <f t="shared" si="74"/>
        <v>9.4820750000000009E-2</v>
      </c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  <c r="AN423" s="34"/>
    </row>
    <row r="424" spans="1:40">
      <c r="A424" s="22"/>
      <c r="B424" s="56">
        <f>Parâmetros!E413</f>
        <v>0.11</v>
      </c>
      <c r="C424" s="56">
        <f t="shared" si="74"/>
        <v>9.1751249999999993E-2</v>
      </c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  <c r="AN424" s="34"/>
    </row>
    <row r="425" spans="1:40">
      <c r="A425" s="22"/>
      <c r="B425" s="56">
        <f>Parâmetros!E414</f>
        <v>0.11</v>
      </c>
      <c r="C425" s="56">
        <f t="shared" si="74"/>
        <v>9.1667500000000013E-2</v>
      </c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  <c r="AN425" s="34"/>
    </row>
    <row r="426" spans="1:40">
      <c r="A426" s="22"/>
      <c r="B426" s="56">
        <f>Parâmetros!E415</f>
        <v>0.11</v>
      </c>
      <c r="C426" s="56">
        <f t="shared" si="74"/>
        <v>9.4425375000000006E-2</v>
      </c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  <c r="AN426" s="34"/>
    </row>
    <row r="427" spans="1:40">
      <c r="A427" s="22"/>
      <c r="B427" s="56">
        <f>Parâmetros!E416</f>
        <v>0.12</v>
      </c>
      <c r="C427" s="56">
        <f t="shared" si="74"/>
        <v>9.6194500000000016E-2</v>
      </c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  <c r="AN427" s="34"/>
    </row>
    <row r="428" spans="1:40">
      <c r="A428" s="22"/>
      <c r="B428" s="56">
        <f>Parâmetros!E417</f>
        <v>0.15</v>
      </c>
      <c r="C428" s="56">
        <f t="shared" si="74"/>
        <v>9.5086500000000004E-2</v>
      </c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  <c r="AN428" s="34"/>
    </row>
    <row r="429" spans="1:40">
      <c r="A429" s="22"/>
      <c r="B429" s="56">
        <f>Parâmetros!E418</f>
        <v>0.17</v>
      </c>
      <c r="C429" s="56">
        <f t="shared" si="74"/>
        <v>9.8999625000000008E-2</v>
      </c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  <c r="AN429" s="34"/>
    </row>
    <row r="430" spans="1:40">
      <c r="A430" s="22"/>
      <c r="B430" s="56">
        <f>Parâmetros!E419</f>
        <v>0.17</v>
      </c>
      <c r="C430" s="56">
        <f t="shared" si="74"/>
        <v>9.925887500000001E-2</v>
      </c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  <c r="AN430" s="34"/>
    </row>
    <row r="431" spans="1:40">
      <c r="A431" s="22"/>
      <c r="B431" s="56">
        <f>Parâmetros!E420</f>
        <v>0.13</v>
      </c>
      <c r="C431" s="56">
        <f t="shared" si="74"/>
        <v>0.10082437500000001</v>
      </c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  <c r="AN431" s="34"/>
    </row>
    <row r="432" spans="1:40">
      <c r="A432" s="22"/>
      <c r="B432" s="56">
        <f>Parâmetros!E421</f>
        <v>0.13</v>
      </c>
      <c r="C432" s="56">
        <f t="shared" si="74"/>
        <v>0.10226350000000001</v>
      </c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  <c r="AN432" s="34"/>
    </row>
    <row r="433" spans="1:40">
      <c r="A433" s="22"/>
      <c r="B433" s="56">
        <f>Parâmetros!E422</f>
        <v>0.14000000000000001</v>
      </c>
      <c r="C433" s="56">
        <f t="shared" si="74"/>
        <v>0.105789375</v>
      </c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  <c r="AN433" s="34"/>
    </row>
    <row r="434" spans="1:40">
      <c r="A434" s="22"/>
      <c r="B434" s="56">
        <f>Parâmetros!E423</f>
        <v>0.15</v>
      </c>
      <c r="C434" s="56">
        <f t="shared" si="74"/>
        <v>0.10809025</v>
      </c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  <c r="AN434" s="34"/>
    </row>
    <row r="435" spans="1:40">
      <c r="A435" s="22"/>
      <c r="B435" s="56">
        <f>Parâmetros!E424</f>
        <v>0.14000000000000001</v>
      </c>
      <c r="C435" s="56">
        <f t="shared" si="74"/>
        <v>0.10887912499999999</v>
      </c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  <c r="AN435" s="34"/>
    </row>
    <row r="436" spans="1:40">
      <c r="A436" s="22"/>
      <c r="B436" s="56">
        <f>Parâmetros!E425</f>
        <v>0.13</v>
      </c>
      <c r="C436" s="56">
        <f t="shared" si="74"/>
        <v>0.11026775</v>
      </c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  <c r="AN436" s="34"/>
    </row>
    <row r="437" spans="1:40">
      <c r="A437" s="22"/>
      <c r="B437" s="56">
        <f>Parâmetros!E426</f>
        <v>0.14000000000000001</v>
      </c>
      <c r="C437" s="56">
        <f t="shared" si="74"/>
        <v>0.10504437500000001</v>
      </c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  <c r="AN437" s="34"/>
    </row>
    <row r="438" spans="1:40">
      <c r="A438" s="22"/>
      <c r="B438" s="56">
        <f>Parâmetros!E427</f>
        <v>0.15</v>
      </c>
      <c r="C438" s="56">
        <f t="shared" ref="C438:C454" si="75">AVERAGE(B613:B620)</f>
        <v>0.110976375</v>
      </c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  <c r="AN438" s="34"/>
    </row>
    <row r="439" spans="1:40">
      <c r="A439" s="22"/>
      <c r="B439" s="56">
        <f>Parâmetros!E428</f>
        <v>0.25</v>
      </c>
      <c r="C439" s="56">
        <f t="shared" si="75"/>
        <v>0.12552987500000001</v>
      </c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  <c r="AN439" s="34"/>
    </row>
    <row r="440" spans="1:40">
      <c r="A440" s="22"/>
      <c r="B440" s="56">
        <f>Parâmetros!E429</f>
        <v>0.18</v>
      </c>
      <c r="C440" s="56">
        <f t="shared" si="75"/>
        <v>0.13641225000000001</v>
      </c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  <c r="AN440" s="34"/>
    </row>
    <row r="441" spans="1:40">
      <c r="A441" s="22"/>
      <c r="B441" s="56">
        <f>Parâmetros!E430</f>
        <v>0.14000000000000001</v>
      </c>
      <c r="C441" s="56">
        <f t="shared" si="75"/>
        <v>0.14102062500000001</v>
      </c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  <c r="AN441" s="34"/>
    </row>
    <row r="442" spans="1:40">
      <c r="A442" s="22"/>
      <c r="B442" s="56">
        <f>Parâmetros!E431</f>
        <v>0.13</v>
      </c>
      <c r="C442" s="56">
        <f t="shared" si="75"/>
        <v>0.1426975</v>
      </c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  <c r="AN442" s="34"/>
    </row>
    <row r="443" spans="1:40">
      <c r="A443" s="22"/>
      <c r="B443" s="56">
        <f>Parâmetros!E432</f>
        <v>0.12</v>
      </c>
      <c r="C443" s="56">
        <f t="shared" si="75"/>
        <v>0.14173812499999999</v>
      </c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  <c r="AN443" s="34"/>
    </row>
    <row r="444" spans="1:40">
      <c r="A444" s="22"/>
      <c r="B444" s="56">
        <f>Parâmetros!E433</f>
        <v>0.11</v>
      </c>
      <c r="C444" s="56">
        <f t="shared" si="75"/>
        <v>0.14106124999999997</v>
      </c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  <c r="AN444" s="34"/>
    </row>
    <row r="445" spans="1:40">
      <c r="A445" s="22"/>
      <c r="B445" s="56">
        <f>Parâmetros!E434</f>
        <v>0.1</v>
      </c>
      <c r="C445" s="56">
        <f t="shared" si="75"/>
        <v>0.14059474999999999</v>
      </c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  <c r="AN445" s="34"/>
    </row>
    <row r="446" spans="1:40">
      <c r="A446" s="22"/>
      <c r="B446" s="56">
        <f>Parâmetros!E435</f>
        <v>0.11</v>
      </c>
      <c r="C446" s="56">
        <f t="shared" si="75"/>
        <v>0.130054375</v>
      </c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  <c r="AN446" s="34"/>
    </row>
    <row r="447" spans="1:40">
      <c r="A447" s="22"/>
      <c r="B447" s="56">
        <f>Parâmetros!E436</f>
        <v>0</v>
      </c>
      <c r="C447" s="56">
        <f t="shared" si="75"/>
        <v>0.120711</v>
      </c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  <c r="AN447" s="34"/>
    </row>
    <row r="448" spans="1:40">
      <c r="A448" s="22"/>
      <c r="B448" s="121"/>
      <c r="C448" s="56">
        <f t="shared" si="75"/>
        <v>0.111308</v>
      </c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  <c r="AN448" s="34"/>
    </row>
    <row r="449" spans="1:40">
      <c r="A449" s="22"/>
      <c r="B449" s="56">
        <f>Parâmetros!E438</f>
        <v>0.01</v>
      </c>
      <c r="C449" s="56">
        <f t="shared" si="75"/>
        <v>0.11238624999999999</v>
      </c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  <c r="AN449" s="34"/>
    </row>
    <row r="450" spans="1:40">
      <c r="A450" s="22"/>
      <c r="B450" s="121"/>
      <c r="C450" s="56">
        <f t="shared" si="75"/>
        <v>0.11804874999999999</v>
      </c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  <c r="AN450" s="34"/>
    </row>
    <row r="451" spans="1:40">
      <c r="A451" s="22"/>
      <c r="B451" s="56">
        <f>Parâmetros!E440</f>
        <v>0.12</v>
      </c>
      <c r="C451" s="56">
        <f t="shared" si="75"/>
        <v>0.12195162499999999</v>
      </c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  <c r="AN451" s="34"/>
    </row>
    <row r="452" spans="1:40">
      <c r="A452" s="22"/>
      <c r="B452" s="56">
        <f>Parâmetros!E441</f>
        <v>0.12</v>
      </c>
      <c r="C452" s="56">
        <f t="shared" si="75"/>
        <v>0.12364412499999999</v>
      </c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  <c r="AN452" s="34"/>
    </row>
    <row r="453" spans="1:40">
      <c r="A453" s="22"/>
      <c r="B453" s="56">
        <f>Parâmetros!E442</f>
        <v>0.14000000000000001</v>
      </c>
      <c r="C453" s="56">
        <f t="shared" si="75"/>
        <v>0.124290625</v>
      </c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  <c r="AN453" s="34"/>
    </row>
    <row r="454" spans="1:40">
      <c r="A454" s="22"/>
      <c r="B454" s="56">
        <f>Parâmetros!E443</f>
        <v>0.12</v>
      </c>
      <c r="C454" s="56">
        <f t="shared" si="75"/>
        <v>0.125474375</v>
      </c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  <c r="AN454" s="34"/>
    </row>
    <row r="455" spans="1:40">
      <c r="A455" s="22"/>
      <c r="B455" s="56">
        <f>Parâmetros!E444</f>
        <v>0.1</v>
      </c>
      <c r="C455" s="56">
        <f t="shared" ref="C455:C471" si="76">AVERAGE(B637:B644)</f>
        <v>0.1086675</v>
      </c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  <c r="AN455" s="34"/>
    </row>
    <row r="456" spans="1:40">
      <c r="A456" s="22"/>
      <c r="B456" s="56">
        <f>Parâmetros!E445</f>
        <v>0.11</v>
      </c>
      <c r="C456" s="56">
        <f t="shared" si="76"/>
        <v>0.11398375000000001</v>
      </c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  <c r="AN456" s="34"/>
    </row>
    <row r="457" spans="1:40">
      <c r="A457" s="22"/>
      <c r="B457" s="56">
        <f>Parâmetros!E446</f>
        <v>0.1</v>
      </c>
      <c r="C457" s="56">
        <f t="shared" si="76"/>
        <v>0.118946625</v>
      </c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  <c r="AN457" s="34"/>
    </row>
    <row r="458" spans="1:40">
      <c r="A458" s="22"/>
      <c r="B458" s="56">
        <f>Parâmetros!E447</f>
        <v>0.11</v>
      </c>
      <c r="C458" s="56">
        <f t="shared" si="76"/>
        <v>0.12088262499999998</v>
      </c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  <c r="AN458" s="34"/>
    </row>
    <row r="459" spans="1:40">
      <c r="A459" s="22"/>
      <c r="B459" s="56">
        <f>Parâmetros!E448</f>
        <v>0.1</v>
      </c>
      <c r="C459" s="56">
        <f t="shared" si="76"/>
        <v>0.12224900000000001</v>
      </c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  <c r="AN459" s="34"/>
    </row>
    <row r="460" spans="1:40">
      <c r="A460" s="22"/>
      <c r="B460" s="56">
        <f>Parâmetros!E449</f>
        <v>0.11</v>
      </c>
      <c r="C460" s="56">
        <f t="shared" si="76"/>
        <v>0.12275275000000002</v>
      </c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  <c r="AN460" s="34"/>
    </row>
    <row r="461" spans="1:40">
      <c r="A461" s="22"/>
      <c r="B461" s="56">
        <f>Parâmetros!E450</f>
        <v>0.11</v>
      </c>
      <c r="C461" s="56">
        <f t="shared" si="76"/>
        <v>0.12630025</v>
      </c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  <c r="AN461" s="34"/>
    </row>
    <row r="462" spans="1:40">
      <c r="A462" s="22"/>
      <c r="B462" s="56">
        <f>Parâmetros!E451</f>
        <v>0.12</v>
      </c>
      <c r="C462" s="56">
        <f t="shared" si="76"/>
        <v>0.12322600000000002</v>
      </c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  <c r="AN462" s="34"/>
    </row>
    <row r="463" spans="1:40">
      <c r="A463" s="22"/>
      <c r="B463" s="56">
        <f>Parâmetros!E452</f>
        <v>0.13</v>
      </c>
      <c r="C463" s="56">
        <f t="shared" si="76"/>
        <v>0.11477062500000001</v>
      </c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  <c r="AN463" s="34"/>
    </row>
    <row r="464" spans="1:40">
      <c r="A464" s="22"/>
      <c r="B464" s="56">
        <f>Parâmetros!E453</f>
        <v>0.16</v>
      </c>
      <c r="C464" s="56">
        <f t="shared" si="76"/>
        <v>0.125646375</v>
      </c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  <c r="AN464" s="34"/>
    </row>
    <row r="465" spans="1:40">
      <c r="A465" s="22"/>
      <c r="B465" s="56">
        <f>Parâmetros!E454</f>
        <v>0.14000000000000001</v>
      </c>
      <c r="C465" s="56">
        <f t="shared" si="76"/>
        <v>0.12310399999999999</v>
      </c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  <c r="AN465" s="34"/>
    </row>
    <row r="466" spans="1:40">
      <c r="A466" s="22"/>
      <c r="B466" s="56">
        <f>Parâmetros!E455</f>
        <v>0.12</v>
      </c>
      <c r="C466" s="56">
        <f t="shared" si="76"/>
        <v>0.12550375</v>
      </c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  <c r="AN466" s="34"/>
    </row>
    <row r="467" spans="1:40">
      <c r="A467" s="22"/>
      <c r="B467" s="56">
        <f>Parâmetros!E456</f>
        <v>0.1</v>
      </c>
      <c r="C467" s="56">
        <f t="shared" si="76"/>
        <v>0.12546912500000001</v>
      </c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  <c r="AN467" s="34"/>
    </row>
    <row r="468" spans="1:40">
      <c r="A468" s="22"/>
      <c r="B468" s="56">
        <f>Parâmetros!E457</f>
        <v>0.09</v>
      </c>
      <c r="C468" s="56">
        <f t="shared" si="76"/>
        <v>0.12210850000000001</v>
      </c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  <c r="AN468" s="34"/>
    </row>
    <row r="469" spans="1:40">
      <c r="A469" s="22"/>
      <c r="B469" s="56">
        <f>Parâmetros!E458</f>
        <v>0.1</v>
      </c>
      <c r="C469" s="56">
        <f t="shared" si="76"/>
        <v>0.1186215</v>
      </c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  <c r="AN469" s="34"/>
    </row>
    <row r="470" spans="1:40">
      <c r="A470" s="22"/>
      <c r="B470" s="56">
        <f>Parâmetros!E459</f>
        <v>0.15</v>
      </c>
      <c r="C470" s="56">
        <f t="shared" si="76"/>
        <v>0.11583112499999999</v>
      </c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  <c r="AN470" s="34"/>
    </row>
    <row r="471" spans="1:40">
      <c r="A471" s="22"/>
      <c r="B471" s="56">
        <f>Parâmetros!E460</f>
        <v>0.16</v>
      </c>
      <c r="C471" s="56">
        <f t="shared" si="76"/>
        <v>0.114794875</v>
      </c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  <c r="AN471" s="34"/>
    </row>
    <row r="472" spans="1:40">
      <c r="A472" s="22"/>
      <c r="B472" s="56">
        <f>Parâmetros!E461</f>
        <v>0.15</v>
      </c>
      <c r="C472" s="56">
        <f t="shared" ref="C472:C488" si="77">AVERAGE(B661:B668)</f>
        <v>0.1275965</v>
      </c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  <c r="AN472" s="34"/>
    </row>
    <row r="473" spans="1:40">
      <c r="A473" s="22"/>
      <c r="B473" s="56">
        <f>Parâmetros!E462</f>
        <v>0.15</v>
      </c>
      <c r="C473" s="56">
        <f t="shared" si="77"/>
        <v>0.139189375</v>
      </c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  <c r="AN473" s="34"/>
    </row>
    <row r="474" spans="1:40">
      <c r="A474" s="22"/>
      <c r="B474" s="56">
        <f>Parâmetros!E463</f>
        <v>0.14000000000000001</v>
      </c>
      <c r="C474" s="56">
        <f t="shared" si="77"/>
        <v>0.13906837499999999</v>
      </c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  <c r="AN474" s="34"/>
    </row>
    <row r="475" spans="1:40">
      <c r="A475" s="22"/>
      <c r="B475" s="56">
        <f>Parâmetros!E464</f>
        <v>0.15</v>
      </c>
      <c r="C475" s="56">
        <f t="shared" si="77"/>
        <v>0.15034349999999999</v>
      </c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  <c r="AN475" s="34"/>
    </row>
    <row r="476" spans="1:40">
      <c r="A476" s="22"/>
      <c r="B476" s="56">
        <f>Parâmetros!E465</f>
        <v>0.16</v>
      </c>
      <c r="C476" s="56">
        <f t="shared" si="77"/>
        <v>0.160926125</v>
      </c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  <c r="AN476" s="34"/>
    </row>
    <row r="477" spans="1:40">
      <c r="A477" s="22"/>
      <c r="B477" s="56">
        <f>Parâmetros!E466</f>
        <v>0.17</v>
      </c>
      <c r="C477" s="56">
        <f t="shared" si="77"/>
        <v>0.17114225</v>
      </c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  <c r="AN477" s="34"/>
    </row>
    <row r="478" spans="1:40">
      <c r="A478" s="22"/>
      <c r="B478" s="56">
        <f>Parâmetros!E467</f>
        <v>0.16</v>
      </c>
      <c r="C478" s="56">
        <f t="shared" si="77"/>
        <v>0.18101300000000001</v>
      </c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  <c r="AN478" s="34"/>
    </row>
    <row r="479" spans="1:40">
      <c r="A479" s="22"/>
      <c r="B479" s="56">
        <f>Parâmetros!E468</f>
        <v>0.16</v>
      </c>
      <c r="C479" s="56">
        <f t="shared" si="77"/>
        <v>0.18924112499999998</v>
      </c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  <c r="AN479" s="34"/>
    </row>
    <row r="480" spans="1:40">
      <c r="A480" s="22"/>
      <c r="B480" s="56">
        <f>Parâmetros!E469</f>
        <v>0.19</v>
      </c>
      <c r="C480" s="56">
        <f t="shared" si="77"/>
        <v>0.17651649999999997</v>
      </c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  <c r="AN480" s="34"/>
    </row>
    <row r="481" spans="1:40">
      <c r="A481" s="22"/>
      <c r="B481" s="56">
        <f>Parâmetros!E470</f>
        <v>0.23</v>
      </c>
      <c r="C481" s="56">
        <f t="shared" si="77"/>
        <v>0.17824299999999998</v>
      </c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  <c r="AN481" s="34"/>
    </row>
    <row r="482" spans="1:40">
      <c r="A482" s="22"/>
      <c r="B482" s="56">
        <f>Parâmetros!E471</f>
        <v>0.22</v>
      </c>
      <c r="C482" s="56">
        <f t="shared" si="77"/>
        <v>0.19124999999999998</v>
      </c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  <c r="AN482" s="34"/>
    </row>
    <row r="483" spans="1:40">
      <c r="A483" s="22"/>
      <c r="B483" s="56">
        <f>Parâmetros!E472</f>
        <v>0.23</v>
      </c>
      <c r="C483" s="56">
        <f t="shared" si="77"/>
        <v>0.20624999999999999</v>
      </c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  <c r="AN483" s="34"/>
    </row>
    <row r="484" spans="1:40">
      <c r="A484" s="22"/>
      <c r="B484" s="56">
        <f>Parâmetros!E473</f>
        <v>0.23</v>
      </c>
      <c r="C484" s="56">
        <f t="shared" si="77"/>
        <v>0.215</v>
      </c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  <c r="AN484" s="34"/>
    </row>
    <row r="485" spans="1:40">
      <c r="A485" s="22"/>
      <c r="B485" s="56">
        <f>Parâmetros!E474</f>
        <v>0.22</v>
      </c>
      <c r="C485" s="56">
        <f t="shared" si="77"/>
        <v>0.22625000000000001</v>
      </c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  <c r="AN485" s="34"/>
    </row>
    <row r="486" spans="1:40">
      <c r="A486" s="22"/>
      <c r="B486" s="56">
        <f>Parâmetros!E475</f>
        <v>0.22</v>
      </c>
      <c r="C486" s="56">
        <f t="shared" si="77"/>
        <v>0.22625000000000001</v>
      </c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  <c r="AN486" s="34"/>
    </row>
    <row r="487" spans="1:40">
      <c r="A487" s="22"/>
      <c r="B487" s="56">
        <f>Parâmetros!E476</f>
        <v>0.23</v>
      </c>
      <c r="C487" s="56">
        <f t="shared" si="77"/>
        <v>0.22499999999999998</v>
      </c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  <c r="AN487" s="34"/>
    </row>
    <row r="488" spans="1:40">
      <c r="A488" s="22"/>
      <c r="B488" s="56">
        <f>Parâmetros!E477</f>
        <v>0.25</v>
      </c>
      <c r="C488" s="56">
        <f t="shared" si="77"/>
        <v>0.22374999999999998</v>
      </c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  <c r="AN488" s="34"/>
    </row>
    <row r="489" spans="1:40">
      <c r="A489" s="22"/>
      <c r="B489" s="56">
        <f>Parâmetros!E478</f>
        <v>0.25</v>
      </c>
      <c r="C489" s="56">
        <f t="shared" ref="C489:C505" si="78">AVERAGE(B685:B692)</f>
        <v>0.12375</v>
      </c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  <c r="AN489" s="34"/>
    </row>
    <row r="490" spans="1:40">
      <c r="A490" s="22"/>
      <c r="B490" s="56">
        <f>Parâmetros!E479</f>
        <v>0.24</v>
      </c>
      <c r="C490" s="56">
        <f t="shared" si="78"/>
        <v>0.12875</v>
      </c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  <c r="AN490" s="34"/>
    </row>
    <row r="491" spans="1:40">
      <c r="A491" s="22"/>
      <c r="B491" s="56">
        <f>Parâmetros!E480</f>
        <v>0.22</v>
      </c>
      <c r="C491" s="56">
        <f t="shared" si="78"/>
        <v>0.13749999999999998</v>
      </c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  <c r="AN491" s="34"/>
    </row>
    <row r="492" spans="1:40">
      <c r="A492" s="22"/>
      <c r="B492" s="56">
        <f>Parâmetros!E481</f>
        <v>0.22</v>
      </c>
      <c r="C492" s="56">
        <f t="shared" si="78"/>
        <v>0.14374999999999999</v>
      </c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  <c r="AN492" s="34"/>
    </row>
    <row r="493" spans="1:40">
      <c r="A493" s="22"/>
      <c r="B493" s="56">
        <f>Parâmetros!E482</f>
        <v>0.19</v>
      </c>
      <c r="C493" s="56">
        <f t="shared" si="78"/>
        <v>0.15000000000000002</v>
      </c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  <c r="AN493" s="34"/>
    </row>
    <row r="494" spans="1:40">
      <c r="A494" s="22"/>
      <c r="B494" s="56">
        <f>Parâmetros!E483</f>
        <v>0.09</v>
      </c>
      <c r="C494" s="56">
        <f t="shared" si="78"/>
        <v>0.15500000000000003</v>
      </c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  <c r="AN494" s="34"/>
    </row>
    <row r="495" spans="1:40">
      <c r="A495" s="22"/>
      <c r="B495" s="56">
        <f>Parâmetros!E484</f>
        <v>0.08</v>
      </c>
      <c r="C495" s="56">
        <f t="shared" si="78"/>
        <v>0.15875</v>
      </c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  <c r="AN495" s="34"/>
    </row>
    <row r="496" spans="1:40">
      <c r="A496" s="22"/>
      <c r="B496" s="56">
        <f>Parâmetros!E485</f>
        <v>0.08</v>
      </c>
      <c r="C496" s="56">
        <f t="shared" si="78"/>
        <v>0.16000000000000003</v>
      </c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  <c r="AN496" s="34"/>
    </row>
    <row r="497" spans="1:40">
      <c r="A497" s="22"/>
      <c r="B497" s="56">
        <f>Parâmetros!E486</f>
        <v>0.08</v>
      </c>
      <c r="C497" s="56">
        <f t="shared" si="78"/>
        <v>0.14500000000000002</v>
      </c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  <c r="AN497" s="34"/>
    </row>
    <row r="498" spans="1:40">
      <c r="A498" s="22"/>
      <c r="B498" s="56">
        <f>Parâmetros!E487</f>
        <v>0.09</v>
      </c>
      <c r="C498" s="56">
        <f t="shared" si="78"/>
        <v>0.13625000000000001</v>
      </c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  <c r="AN498" s="34"/>
    </row>
    <row r="499" spans="1:40">
      <c r="A499" s="22"/>
      <c r="B499" s="56">
        <f>Parâmetros!E488</f>
        <v>0.14000000000000001</v>
      </c>
      <c r="C499" s="56">
        <f t="shared" si="78"/>
        <v>0.13500000000000001</v>
      </c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  <c r="AN499" s="34"/>
    </row>
    <row r="500" spans="1:40">
      <c r="A500" s="22"/>
      <c r="B500" s="56">
        <f>Parâmetros!E489</f>
        <v>0.26</v>
      </c>
      <c r="C500" s="56">
        <f t="shared" si="78"/>
        <v>0.14250000000000002</v>
      </c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  <c r="AN500" s="34"/>
    </row>
    <row r="501" spans="1:40">
      <c r="A501" s="22"/>
      <c r="B501" s="56">
        <f>Parâmetros!E490</f>
        <v>0.24</v>
      </c>
      <c r="C501" s="56">
        <f t="shared" si="78"/>
        <v>0.14499999999999999</v>
      </c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  <c r="AN501" s="34"/>
    </row>
    <row r="502" spans="1:40">
      <c r="A502" s="22"/>
      <c r="B502" s="56">
        <f>Parâmetros!E491</f>
        <v>0.22</v>
      </c>
      <c r="C502" s="56">
        <f t="shared" si="78"/>
        <v>0.14500000000000002</v>
      </c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  <c r="AN502" s="34"/>
    </row>
    <row r="503" spans="1:40">
      <c r="A503" s="22"/>
      <c r="B503" s="56">
        <f>Parâmetros!E492</f>
        <v>0.13</v>
      </c>
      <c r="C503" s="56">
        <f t="shared" si="78"/>
        <v>0.14374999999999999</v>
      </c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  <c r="AN503" s="34"/>
    </row>
    <row r="504" spans="1:40">
      <c r="A504" s="22"/>
      <c r="B504" s="56">
        <f>Parâmetros!E493</f>
        <v>0.1</v>
      </c>
      <c r="C504" s="56">
        <f t="shared" si="78"/>
        <v>0.14625000000000005</v>
      </c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  <c r="AN504" s="34"/>
    </row>
    <row r="505" spans="1:40">
      <c r="A505" s="22"/>
      <c r="B505" s="56">
        <f>Parâmetros!E494</f>
        <v>0.09</v>
      </c>
      <c r="C505" s="56">
        <f t="shared" si="78"/>
        <v>0.14624999999999999</v>
      </c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  <c r="AN505" s="34"/>
    </row>
    <row r="506" spans="1:40">
      <c r="A506" s="22"/>
      <c r="B506" s="56">
        <f>Parâmetros!E495</f>
        <v>0.1</v>
      </c>
      <c r="C506" s="56">
        <f t="shared" ref="C506:C522" si="79">AVERAGE(B709:B716)</f>
        <v>4.7500000000000007E-2</v>
      </c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  <c r="AN506" s="34"/>
    </row>
    <row r="507" spans="1:40">
      <c r="A507" s="22"/>
      <c r="B507" s="56">
        <f>Parâmetros!E496</f>
        <v>0.1</v>
      </c>
      <c r="C507" s="56">
        <f t="shared" si="79"/>
        <v>5.1250000000000004E-2</v>
      </c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  <c r="AN507" s="34"/>
    </row>
    <row r="508" spans="1:40">
      <c r="A508" s="22"/>
      <c r="B508" s="56">
        <f>Parâmetros!E497</f>
        <v>0.1</v>
      </c>
      <c r="C508" s="56">
        <f t="shared" si="79"/>
        <v>4.9999999999999996E-2</v>
      </c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  <c r="AN508" s="34"/>
    </row>
    <row r="509" spans="1:40">
      <c r="A509" s="22"/>
      <c r="B509" s="56">
        <f>Parâmetros!E498</f>
        <v>0.11</v>
      </c>
      <c r="C509" s="56">
        <f t="shared" si="79"/>
        <v>8.1428571428571433E-2</v>
      </c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  <c r="AN509" s="34"/>
    </row>
    <row r="510" spans="1:40">
      <c r="A510" s="22"/>
      <c r="B510" s="56">
        <f>Parâmetros!E499</f>
        <v>0.12</v>
      </c>
      <c r="C510" s="56">
        <f t="shared" si="79"/>
        <v>0.11142857142857143</v>
      </c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  <c r="AN510" s="34"/>
    </row>
    <row r="511" spans="1:40">
      <c r="A511" s="22"/>
      <c r="B511" s="56">
        <f>Parâmetros!E500</f>
        <v>0.18</v>
      </c>
      <c r="C511" s="56">
        <f t="shared" si="79"/>
        <v>0.14285714285714285</v>
      </c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  <c r="AN511" s="34"/>
    </row>
    <row r="512" spans="1:40">
      <c r="A512" s="22"/>
      <c r="B512" s="56">
        <f>Parâmetros!E501</f>
        <v>0.11</v>
      </c>
      <c r="C512" s="56">
        <f t="shared" si="79"/>
        <v>0.18</v>
      </c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  <c r="AN512" s="34"/>
    </row>
    <row r="513" spans="1:40">
      <c r="A513" s="22"/>
      <c r="B513" s="56">
        <f>Parâmetros!E502</f>
        <v>0.1</v>
      </c>
      <c r="C513" s="56">
        <f t="shared" si="79"/>
        <v>0.21714285714285714</v>
      </c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  <c r="AN513" s="34"/>
    </row>
    <row r="514" spans="1:40">
      <c r="A514" s="22"/>
      <c r="B514" s="56">
        <f>Parâmetros!E503</f>
        <v>0.08</v>
      </c>
      <c r="C514" s="56">
        <f t="shared" si="79"/>
        <v>0.24571428571428575</v>
      </c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  <c r="AN514" s="34"/>
    </row>
    <row r="515" spans="1:40">
      <c r="A515" s="22"/>
      <c r="B515" s="56">
        <f>Parâmetros!E504</f>
        <v>7.0000000000000007E-2</v>
      </c>
      <c r="C515" s="56">
        <f t="shared" si="79"/>
        <v>0.26285714285714284</v>
      </c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  <c r="AN515" s="34"/>
    </row>
    <row r="516" spans="1:40">
      <c r="A516" s="22"/>
      <c r="B516" s="56">
        <f>Parâmetros!E505</f>
        <v>7.0000000000000007E-2</v>
      </c>
      <c r="C516" s="56">
        <f t="shared" si="79"/>
        <v>0.26750000000000002</v>
      </c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  <c r="AN516" s="34"/>
    </row>
    <row r="517" spans="1:40">
      <c r="A517" s="22"/>
      <c r="B517" s="56">
        <f>Parâmetros!E506</f>
        <v>7.0000000000000007E-2</v>
      </c>
      <c r="C517" s="56">
        <f t="shared" si="79"/>
        <v>0.28125</v>
      </c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  <c r="AN517" s="34"/>
    </row>
    <row r="518" spans="1:40">
      <c r="A518" s="22"/>
      <c r="B518" s="56">
        <f>Parâmetros!E507</f>
        <v>0.13</v>
      </c>
      <c r="C518" s="56">
        <f t="shared" si="79"/>
        <v>0.29625000000000001</v>
      </c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  <c r="AN518" s="34"/>
    </row>
    <row r="519" spans="1:40">
      <c r="A519" s="22"/>
      <c r="B519" s="56">
        <f>Parâmetros!E508</f>
        <v>0.13</v>
      </c>
      <c r="C519" s="56">
        <f t="shared" si="79"/>
        <v>0.32</v>
      </c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  <c r="AN519" s="34"/>
    </row>
    <row r="520" spans="1:40">
      <c r="A520" s="22"/>
      <c r="B520" s="56">
        <f>Parâmetros!E509</f>
        <v>0.13</v>
      </c>
      <c r="C520" s="56">
        <f t="shared" si="79"/>
        <v>0.34625000000000006</v>
      </c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  <c r="AN520" s="34"/>
    </row>
    <row r="521" spans="1:40">
      <c r="A521" s="22"/>
      <c r="B521" s="56">
        <f>Parâmetros!E510</f>
        <v>0.12</v>
      </c>
      <c r="C521" s="56">
        <f t="shared" si="79"/>
        <v>0.37124999999999997</v>
      </c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  <c r="AN521" s="34"/>
    </row>
    <row r="522" spans="1:40">
      <c r="A522" s="22"/>
      <c r="B522" s="56">
        <f>Parâmetros!E511</f>
        <v>0.13</v>
      </c>
      <c r="C522" s="56">
        <f t="shared" si="79"/>
        <v>0.39125000000000004</v>
      </c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  <c r="AN522" s="34"/>
    </row>
    <row r="523" spans="1:40">
      <c r="A523" s="22"/>
      <c r="B523" s="56">
        <f>Parâmetros!E512</f>
        <v>0.2</v>
      </c>
      <c r="C523" s="56">
        <f t="shared" ref="C523:C539" si="80">AVERAGE(B733:B740)</f>
        <v>0.14249999999999999</v>
      </c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  <c r="AN523" s="34"/>
    </row>
    <row r="524" spans="1:40">
      <c r="A524" s="22"/>
      <c r="B524" s="56">
        <f>Parâmetros!E513</f>
        <v>0.27</v>
      </c>
      <c r="C524" s="56">
        <f t="shared" si="80"/>
        <v>0.1225</v>
      </c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  <c r="AN524" s="34"/>
    </row>
    <row r="525" spans="1:40">
      <c r="A525" s="22"/>
      <c r="B525" s="56">
        <f>Parâmetros!E514</f>
        <v>0.33</v>
      </c>
      <c r="C525" s="56">
        <f t="shared" si="80"/>
        <v>0.13249999999999998</v>
      </c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  <c r="AN525" s="34"/>
    </row>
    <row r="526" spans="1:40">
      <c r="A526" s="22"/>
      <c r="B526" s="56">
        <f>Parâmetros!E515</f>
        <v>0.26</v>
      </c>
      <c r="C526" s="56">
        <f t="shared" si="80"/>
        <v>0.13750000000000001</v>
      </c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  <c r="AN526" s="34"/>
    </row>
    <row r="527" spans="1:40">
      <c r="A527" s="22"/>
      <c r="B527" s="56">
        <f>Parâmetros!E516</f>
        <v>0.24</v>
      </c>
      <c r="C527" s="56">
        <f t="shared" si="80"/>
        <v>0.14249999999999996</v>
      </c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  <c r="AN527" s="34"/>
    </row>
    <row r="528" spans="1:40">
      <c r="A528" s="22"/>
      <c r="B528" s="56">
        <f>Parâmetros!E517</f>
        <v>0.25</v>
      </c>
      <c r="C528" s="56">
        <f t="shared" si="80"/>
        <v>0.14750000000000002</v>
      </c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  <c r="AN528" s="34"/>
    </row>
    <row r="529" spans="1:40">
      <c r="A529" s="22"/>
      <c r="B529" s="56">
        <f>Parâmetros!E518</f>
        <v>0.27</v>
      </c>
      <c r="C529" s="56">
        <f t="shared" si="80"/>
        <v>0.15375</v>
      </c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  <c r="AN529" s="34"/>
    </row>
    <row r="530" spans="1:40">
      <c r="A530" s="22"/>
      <c r="B530" s="56">
        <f>Parâmetros!E519</f>
        <v>0.28000000000000003</v>
      </c>
      <c r="C530" s="56">
        <f t="shared" si="80"/>
        <v>0.15875</v>
      </c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  <c r="AN530" s="34"/>
    </row>
    <row r="531" spans="1:40">
      <c r="A531" s="22"/>
      <c r="B531" s="56">
        <f>Parâmetros!E520</f>
        <v>0.28000000000000003</v>
      </c>
      <c r="C531" s="56">
        <f t="shared" si="80"/>
        <v>0.15625</v>
      </c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  <c r="AN531" s="34"/>
    </row>
    <row r="532" spans="1:40">
      <c r="A532" s="22"/>
      <c r="B532" s="56">
        <f>Parâmetros!E521</f>
        <v>0.28000000000000003</v>
      </c>
      <c r="C532" s="56">
        <f t="shared" si="80"/>
        <v>0.14874999999999999</v>
      </c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  <c r="AN532" s="34"/>
    </row>
    <row r="533" spans="1:40">
      <c r="A533" s="22"/>
      <c r="B533" s="56">
        <f>Parâmetros!E522</f>
        <v>0.28000000000000003</v>
      </c>
      <c r="C533" s="56">
        <f t="shared" si="80"/>
        <v>0.15</v>
      </c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  <c r="AN533" s="34"/>
    </row>
    <row r="534" spans="1:40">
      <c r="A534" s="22"/>
      <c r="B534" s="56">
        <f>Parâmetros!E523</f>
        <v>0.28000000000000003</v>
      </c>
      <c r="C534" s="56">
        <f t="shared" si="80"/>
        <v>0.16375000000000001</v>
      </c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  <c r="AN534" s="34"/>
    </row>
    <row r="535" spans="1:40">
      <c r="A535" s="22"/>
      <c r="B535" s="56">
        <f>Parâmetros!E524</f>
        <v>0.35</v>
      </c>
      <c r="C535" s="56">
        <f t="shared" si="80"/>
        <v>0.17625000000000002</v>
      </c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  <c r="AN535" s="34"/>
    </row>
    <row r="536" spans="1:40">
      <c r="A536" s="22"/>
      <c r="B536" s="56">
        <f>Parâmetros!E525</f>
        <v>0.31</v>
      </c>
      <c r="C536" s="56">
        <f t="shared" si="80"/>
        <v>0.18625</v>
      </c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  <c r="AN536" s="34"/>
    </row>
    <row r="537" spans="1:40">
      <c r="A537" s="22"/>
      <c r="B537" s="56">
        <f>Parâmetros!E526</f>
        <v>0.28999999999999998</v>
      </c>
      <c r="C537" s="56">
        <f t="shared" si="80"/>
        <v>0.19374999999999998</v>
      </c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  <c r="AN537" s="34"/>
    </row>
    <row r="538" spans="1:40">
      <c r="A538" s="22"/>
      <c r="B538" s="56">
        <f>Parâmetros!E527</f>
        <v>0.28000000000000003</v>
      </c>
      <c r="C538" s="56">
        <f t="shared" si="80"/>
        <v>0.19874999999999998</v>
      </c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  <c r="AN538" s="34"/>
    </row>
    <row r="539" spans="1:40" ht="15.75" thickBot="1">
      <c r="A539" s="22"/>
      <c r="B539" s="56">
        <f>Parâmetros!E528</f>
        <v>0.27</v>
      </c>
      <c r="C539" s="66">
        <f t="shared" si="80"/>
        <v>0.20374999999999999</v>
      </c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  <c r="AN539" s="34"/>
    </row>
    <row r="540" spans="1:40">
      <c r="A540" s="22"/>
      <c r="B540" s="56">
        <f>Parâmetros!E529</f>
        <v>0.26</v>
      </c>
      <c r="C540" s="72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  <c r="AN540" s="34"/>
    </row>
    <row r="541" spans="1:40">
      <c r="A541" s="22"/>
      <c r="B541" s="56">
        <f>Parâmetros!E530</f>
        <v>0.23</v>
      </c>
      <c r="C541" s="72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  <c r="AN541" s="34"/>
    </row>
    <row r="542" spans="1:40">
      <c r="A542" s="22"/>
      <c r="B542" s="56">
        <f>Parâmetros!E531</f>
        <v>0.06</v>
      </c>
      <c r="C542" s="72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  <c r="AN542" s="34"/>
    </row>
    <row r="543" spans="1:40">
      <c r="A543" s="22"/>
      <c r="B543" s="56">
        <f>Parâmetros!E532</f>
        <v>0.05</v>
      </c>
      <c r="C543" s="72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  <c r="AN543" s="34"/>
    </row>
    <row r="544" spans="1:40">
      <c r="A544" s="22"/>
      <c r="B544" s="56">
        <f>Parâmetros!E533</f>
        <v>0.05</v>
      </c>
      <c r="C544" s="72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  <c r="AN544" s="34"/>
    </row>
    <row r="545" spans="1:40">
      <c r="A545" s="22"/>
      <c r="B545" s="56">
        <f>Parâmetros!E534</f>
        <v>0.05</v>
      </c>
      <c r="C545" s="72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  <c r="AN545" s="34"/>
    </row>
    <row r="546" spans="1:40">
      <c r="A546" s="22"/>
      <c r="B546" s="56">
        <f>Parâmetros!E535</f>
        <v>7.0000000000000007E-2</v>
      </c>
      <c r="C546" s="72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  <c r="AN546" s="34"/>
    </row>
    <row r="547" spans="1:40">
      <c r="A547" s="22"/>
      <c r="B547" s="56">
        <f>Parâmetros!E536</f>
        <v>0.09</v>
      </c>
      <c r="C547" s="72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  <c r="AN547" s="34"/>
    </row>
    <row r="548" spans="1:40">
      <c r="A548" s="22"/>
      <c r="B548" s="56">
        <f>Parâmetros!E537</f>
        <v>0.18</v>
      </c>
      <c r="C548" s="72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  <c r="AN548" s="34"/>
    </row>
    <row r="549" spans="1:40">
      <c r="A549" s="22"/>
      <c r="B549" s="56">
        <f>Parâmetros!E538</f>
        <v>0.11</v>
      </c>
      <c r="C549" s="72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  <c r="AN549" s="34"/>
    </row>
    <row r="550" spans="1:40">
      <c r="A550" s="22"/>
      <c r="B550" s="56">
        <f>Parâmetros!E539</f>
        <v>0.09</v>
      </c>
      <c r="C550" s="72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  <c r="AN550" s="34"/>
    </row>
    <row r="551" spans="1:40">
      <c r="A551" s="22"/>
      <c r="B551" s="56">
        <f>Parâmetros!E540</f>
        <v>0.09</v>
      </c>
      <c r="C551" s="72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  <c r="AN551" s="34"/>
    </row>
    <row r="552" spans="1:40">
      <c r="A552" s="22"/>
      <c r="B552" s="56">
        <f>Parâmetros!E541</f>
        <v>0.08</v>
      </c>
      <c r="C552" s="72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  <c r="AN552" s="34"/>
    </row>
    <row r="553" spans="1:40">
      <c r="A553" s="22"/>
      <c r="B553" s="56">
        <f>Parâmetros!E542</f>
        <v>0.08</v>
      </c>
      <c r="C553" s="72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  <c r="AN553" s="34"/>
    </row>
    <row r="554" spans="1:40">
      <c r="A554" s="22"/>
      <c r="B554" s="56">
        <f>Parâmetros!E543</f>
        <v>0.08</v>
      </c>
      <c r="C554" s="72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  <c r="AN554" s="34"/>
    </row>
    <row r="555" spans="1:40">
      <c r="A555" s="22"/>
      <c r="B555" s="56">
        <f>Parâmetros!E544</f>
        <v>0.09</v>
      </c>
      <c r="C555" s="72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  <c r="AN555" s="34"/>
    </row>
    <row r="556" spans="1:40">
      <c r="A556" s="22"/>
      <c r="B556" s="56">
        <f>Parâmetros!E545</f>
        <v>0.08</v>
      </c>
      <c r="C556" s="72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  <c r="AN556" s="34"/>
    </row>
    <row r="557" spans="1:40">
      <c r="A557" s="22"/>
      <c r="B557" s="56">
        <f>Parâmetros!E546</f>
        <v>0.09</v>
      </c>
      <c r="C557" s="72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  <c r="AN557" s="34"/>
    </row>
    <row r="558" spans="1:40">
      <c r="A558" s="22"/>
      <c r="B558" s="56">
        <f>Parâmetros!E547</f>
        <v>0.12</v>
      </c>
      <c r="C558" s="72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  <c r="AN558" s="34"/>
    </row>
    <row r="559" spans="1:40">
      <c r="A559" s="22"/>
      <c r="B559" s="56">
        <f>Parâmetros!E548</f>
        <v>0.21</v>
      </c>
      <c r="C559" s="72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  <c r="AN559" s="34"/>
    </row>
    <row r="560" spans="1:40">
      <c r="A560" s="22"/>
      <c r="B560" s="56">
        <f>Parâmetros!E549</f>
        <v>0.16</v>
      </c>
      <c r="C560" s="72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  <c r="AN560" s="34"/>
    </row>
    <row r="561" spans="1:40">
      <c r="A561" s="22"/>
      <c r="B561" s="56">
        <f>Parâmetros!E550</f>
        <v>0.11</v>
      </c>
      <c r="C561" s="72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  <c r="AN561" s="34"/>
    </row>
    <row r="562" spans="1:40">
      <c r="A562" s="22"/>
      <c r="B562" s="56">
        <f>Parâmetros!E551</f>
        <v>0.06</v>
      </c>
      <c r="C562" s="72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  <c r="AN562" s="34"/>
    </row>
    <row r="563" spans="1:40">
      <c r="A563" s="22"/>
      <c r="B563" s="56">
        <f>Parâmetros!E552</f>
        <v>0.04</v>
      </c>
      <c r="C563" s="72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  <c r="AN563" s="34"/>
    </row>
    <row r="564" spans="1:40">
      <c r="A564" s="22"/>
      <c r="B564" s="56">
        <f>Parâmetros!E553</f>
        <v>0.03</v>
      </c>
      <c r="C564" s="72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  <c r="AN564" s="34"/>
    </row>
    <row r="565" spans="1:40">
      <c r="A565" s="22"/>
      <c r="B565" s="56">
        <f>Parâmetros!E554</f>
        <v>0.03</v>
      </c>
      <c r="C565" s="72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  <c r="AN565" s="34"/>
    </row>
    <row r="566" spans="1:40">
      <c r="A566" s="22"/>
      <c r="B566" s="56">
        <f>Parâmetros!E555</f>
        <v>0.12</v>
      </c>
      <c r="C566" s="72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  <c r="AN566" s="34"/>
    </row>
    <row r="567" spans="1:40">
      <c r="A567" s="22"/>
      <c r="B567" s="56">
        <f>Parâmetros!E556</f>
        <v>0.12</v>
      </c>
      <c r="C567" s="72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  <c r="AN567" s="34"/>
    </row>
    <row r="568" spans="1:40">
      <c r="A568" s="22"/>
      <c r="B568" s="56">
        <f>Parâmetros!E557</f>
        <v>0.12</v>
      </c>
      <c r="C568" s="72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  <c r="AN568" s="34"/>
    </row>
    <row r="569" spans="1:40">
      <c r="A569" s="22"/>
      <c r="B569" s="56">
        <f>Parâmetros!E558</f>
        <v>0.12</v>
      </c>
      <c r="C569" s="72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  <c r="AN569" s="34"/>
    </row>
    <row r="570" spans="1:40">
      <c r="A570" s="22"/>
      <c r="B570" s="56">
        <f>Parâmetros!E559</f>
        <v>0.12</v>
      </c>
      <c r="C570" s="72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  <c r="AN570" s="34"/>
    </row>
    <row r="571" spans="1:40">
      <c r="A571" s="22"/>
      <c r="B571" s="56">
        <f>Parâmetros!E560</f>
        <v>0.12</v>
      </c>
      <c r="C571" s="72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  <c r="AN571" s="34"/>
    </row>
    <row r="572" spans="1:40">
      <c r="A572" s="22"/>
      <c r="B572" s="56">
        <f>Parâmetros!E561</f>
        <v>0.17</v>
      </c>
      <c r="C572" s="72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  <c r="AN572" s="34"/>
    </row>
    <row r="573" spans="1:40">
      <c r="A573" s="22"/>
      <c r="B573" s="56">
        <f>Parâmetros!E562</f>
        <v>0.18</v>
      </c>
      <c r="C573" s="72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  <c r="AN573" s="34"/>
    </row>
    <row r="574" spans="1:40">
      <c r="A574" s="22"/>
      <c r="B574" s="56">
        <f>Parâmetros!E563</f>
        <v>0.15</v>
      </c>
      <c r="C574" s="72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  <c r="AN574" s="34"/>
    </row>
    <row r="575" spans="1:40">
      <c r="A575" s="22"/>
      <c r="B575" s="56">
        <f>Parâmetros!E564</f>
        <v>0.16</v>
      </c>
      <c r="C575" s="72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  <c r="AN575" s="34"/>
    </row>
    <row r="576" spans="1:40">
      <c r="A576" s="22"/>
      <c r="B576" s="56">
        <f>Parâmetros!E565</f>
        <v>0.17</v>
      </c>
      <c r="C576" s="72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  <c r="AN576" s="34"/>
    </row>
    <row r="577" spans="1:40">
      <c r="A577" s="22"/>
      <c r="B577" s="56">
        <f>Parâmetros!E566</f>
        <v>0.18</v>
      </c>
      <c r="C577" s="72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  <c r="AN577" s="34"/>
    </row>
    <row r="578" spans="1:40">
      <c r="A578" s="22"/>
      <c r="B578" s="56">
        <f>Parâmetros!E567</f>
        <v>0.18</v>
      </c>
      <c r="C578" s="72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  <c r="AN578" s="34"/>
    </row>
    <row r="579" spans="1:40">
      <c r="A579" s="22"/>
      <c r="B579" s="56">
        <f>Parâmetros!E568</f>
        <v>0.18</v>
      </c>
      <c r="C579" s="72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  <c r="AN579" s="34"/>
    </row>
    <row r="580" spans="1:40">
      <c r="A580" s="22"/>
      <c r="B580" s="56">
        <f>Parâmetros!E569</f>
        <v>0.18</v>
      </c>
      <c r="C580" s="72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  <c r="AN580" s="34"/>
    </row>
    <row r="581" spans="1:40">
      <c r="A581" s="22"/>
      <c r="B581" s="56">
        <f>Parâmetros!E570</f>
        <v>0.18</v>
      </c>
      <c r="C581" s="72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  <c r="AN581" s="34"/>
    </row>
    <row r="582" spans="1:40">
      <c r="A582" s="22"/>
      <c r="B582" s="56">
        <f>Parâmetros!E571</f>
        <v>0.19</v>
      </c>
      <c r="C582" s="72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  <c r="AN582" s="34"/>
    </row>
    <row r="583" spans="1:40">
      <c r="A583" s="22"/>
      <c r="B583" s="56">
        <f>Parâmetros!E572</f>
        <v>0.18</v>
      </c>
      <c r="C583" s="72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  <c r="AN583" s="34"/>
    </row>
    <row r="584" spans="1:40">
      <c r="A584" s="22"/>
      <c r="B584" s="56">
        <f>Parâmetros!E573</f>
        <v>0.18</v>
      </c>
      <c r="C584" s="72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  <c r="AN584" s="34"/>
    </row>
    <row r="585" spans="1:40">
      <c r="A585" s="22"/>
      <c r="B585" s="56">
        <f>Parâmetros!E574</f>
        <v>0.21</v>
      </c>
      <c r="C585" s="72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  <c r="AN585" s="34"/>
    </row>
    <row r="586" spans="1:40">
      <c r="A586" s="22"/>
      <c r="B586" s="56">
        <f>Parâmetros!E575</f>
        <v>0.24</v>
      </c>
      <c r="C586" s="72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  <c r="AN586" s="34"/>
    </row>
    <row r="587" spans="1:40">
      <c r="A587" s="22"/>
      <c r="B587" s="56">
        <f>Parâmetros!E576</f>
        <v>0.26</v>
      </c>
      <c r="C587" s="72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  <c r="AN587" s="34"/>
    </row>
    <row r="588" spans="1:40">
      <c r="A588" s="22"/>
      <c r="B588" s="56">
        <f>Parâmetros!E577</f>
        <v>0.24</v>
      </c>
      <c r="C588" s="72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  <c r="AN588" s="34"/>
    </row>
    <row r="589" spans="1:40">
      <c r="A589" s="22"/>
      <c r="B589" s="56">
        <f>Parâmetros!E578</f>
        <v>0.23</v>
      </c>
      <c r="C589" s="72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  <c r="AN589" s="34"/>
    </row>
    <row r="590" spans="1:40">
      <c r="A590" s="22"/>
      <c r="B590" s="56">
        <f>Parâmetros!E579</f>
        <v>0.12</v>
      </c>
      <c r="C590" s="72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  <c r="AN590" s="34"/>
    </row>
    <row r="591" spans="1:40">
      <c r="A591" s="22"/>
      <c r="B591" s="56">
        <f>Parâmetros!E580</f>
        <v>0.11</v>
      </c>
      <c r="C591" s="72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  <c r="AN591" s="34"/>
    </row>
    <row r="592" spans="1:40">
      <c r="A592" s="22"/>
      <c r="B592" s="56">
        <f>Parâmetros!E581</f>
        <v>0.1</v>
      </c>
      <c r="C592" s="72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  <c r="AN592" s="34"/>
    </row>
    <row r="593" spans="1:40">
      <c r="A593" s="22"/>
      <c r="B593" s="56">
        <f>Parâmetros!E582</f>
        <v>8.5181000000000007E-2</v>
      </c>
      <c r="C593" s="72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  <c r="AN593" s="34"/>
    </row>
    <row r="594" spans="1:40">
      <c r="A594" s="22"/>
      <c r="B594" s="56">
        <f>Parâmetros!E583</f>
        <v>9.3548000000000006E-2</v>
      </c>
      <c r="C594" s="72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  <c r="AN594" s="34"/>
    </row>
    <row r="595" spans="1:40">
      <c r="A595" s="22"/>
      <c r="B595" s="56">
        <f>Parâmetros!E584</f>
        <v>0.11289200000000001</v>
      </c>
      <c r="C595" s="72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  <c r="AN595" s="34"/>
    </row>
    <row r="596" spans="1:40">
      <c r="A596" s="22"/>
      <c r="B596" s="56">
        <f>Parâmetros!E585</f>
        <v>8.5828000000000002E-2</v>
      </c>
      <c r="C596" s="72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  <c r="AN596" s="34"/>
    </row>
    <row r="597" spans="1:40">
      <c r="A597" s="22"/>
      <c r="B597" s="56">
        <f>Parâmetros!E586</f>
        <v>8.8557999999999998E-2</v>
      </c>
      <c r="C597" s="72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  <c r="AN597" s="34"/>
    </row>
    <row r="598" spans="1:40">
      <c r="A598" s="22"/>
      <c r="B598" s="56">
        <f>Parâmetros!E587</f>
        <v>8.2558999999999994E-2</v>
      </c>
      <c r="C598" s="72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  <c r="AN598" s="34"/>
    </row>
    <row r="599" spans="1:40">
      <c r="A599" s="22"/>
      <c r="B599" s="56">
        <f>Parâmetros!E588</f>
        <v>8.5444000000000006E-2</v>
      </c>
      <c r="C599" s="72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  <c r="AN599" s="34"/>
    </row>
    <row r="600" spans="1:40">
      <c r="A600" s="22"/>
      <c r="B600" s="56">
        <f>Parâmetros!E589</f>
        <v>9.9330000000000002E-2</v>
      </c>
      <c r="C600" s="72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  <c r="AN600" s="34"/>
    </row>
    <row r="601" spans="1:40">
      <c r="A601" s="22"/>
      <c r="B601" s="56">
        <f>Parâmetros!E590</f>
        <v>0.10724400000000001</v>
      </c>
      <c r="C601" s="72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  <c r="AN601" s="34"/>
    </row>
    <row r="602" spans="1:40">
      <c r="A602" s="22"/>
      <c r="B602" s="56">
        <f>Parâmetros!E591</f>
        <v>0.10770100000000001</v>
      </c>
      <c r="C602" s="72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  <c r="AN602" s="34"/>
    </row>
    <row r="603" spans="1:40">
      <c r="A603" s="22"/>
      <c r="B603" s="56">
        <f>Parâmetros!E592</f>
        <v>0.104028</v>
      </c>
      <c r="C603" s="72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  <c r="AN603" s="34"/>
    </row>
    <row r="604" spans="1:40">
      <c r="A604" s="22"/>
      <c r="B604" s="56">
        <f>Parâmetros!E593</f>
        <v>0.117133</v>
      </c>
      <c r="C604" s="72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  <c r="AN604" s="34"/>
    </row>
    <row r="605" spans="1:40">
      <c r="A605" s="22"/>
      <c r="B605" s="56">
        <f>Parâmetros!E594</f>
        <v>9.0632000000000004E-2</v>
      </c>
      <c r="C605" s="72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  <c r="AN605" s="34"/>
    </row>
    <row r="606" spans="1:40">
      <c r="A606" s="22"/>
      <c r="B606" s="56">
        <f>Parâmetros!E595</f>
        <v>9.5083000000000001E-2</v>
      </c>
      <c r="C606" s="72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  <c r="AN606" s="34"/>
    </row>
    <row r="607" spans="1:40">
      <c r="A607" s="22"/>
      <c r="B607" s="56">
        <f>Parâmetros!E596</f>
        <v>9.6957000000000002E-2</v>
      </c>
      <c r="C607" s="72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  <c r="AN607" s="34"/>
    </row>
    <row r="608" spans="1:40">
      <c r="A608" s="22"/>
      <c r="B608" s="56">
        <f>Parâmetros!E597</f>
        <v>0.12753700000000001</v>
      </c>
      <c r="C608" s="72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  <c r="AN608" s="34"/>
    </row>
    <row r="609" spans="1:40">
      <c r="A609" s="22"/>
      <c r="B609" s="56">
        <f>Parâmetros!E598</f>
        <v>0.12565100000000001</v>
      </c>
      <c r="C609" s="72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  <c r="AN609" s="34"/>
    </row>
    <row r="610" spans="1:40">
      <c r="A610" s="22"/>
      <c r="B610" s="56">
        <f>Parâmetros!E599</f>
        <v>0.114012</v>
      </c>
      <c r="C610" s="72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  <c r="AN610" s="34"/>
    </row>
    <row r="611" spans="1:40">
      <c r="A611" s="22"/>
      <c r="B611" s="56">
        <f>Parâmetros!E600</f>
        <v>0.115137</v>
      </c>
      <c r="C611" s="72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  <c r="AN611" s="34"/>
    </row>
    <row r="612" spans="1:40">
      <c r="A612" s="22"/>
      <c r="B612" s="56">
        <f>Parâmetros!E601</f>
        <v>7.5345999999999996E-2</v>
      </c>
      <c r="C612" s="72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  <c r="AN612" s="34"/>
    </row>
    <row r="613" spans="1:40">
      <c r="A613" s="22"/>
      <c r="B613" s="56">
        <f>Parâmetros!E602</f>
        <v>8.1310999999999994E-2</v>
      </c>
      <c r="C613" s="72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  <c r="AN613" s="34"/>
    </row>
    <row r="614" spans="1:40">
      <c r="A614" s="22"/>
      <c r="B614" s="56">
        <f>Parâmetros!E603</f>
        <v>0.101532</v>
      </c>
      <c r="C614" s="72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  <c r="AN614" s="34"/>
    </row>
    <row r="615" spans="1:40">
      <c r="A615" s="22"/>
      <c r="B615" s="56">
        <f>Parâmetros!E604</f>
        <v>9.5665E-2</v>
      </c>
      <c r="C615" s="72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  <c r="AN615" s="34"/>
    </row>
    <row r="616" spans="1:40">
      <c r="A616" s="22"/>
      <c r="B616" s="56">
        <f>Parâmetros!E605</f>
        <v>8.2084000000000004E-2</v>
      </c>
      <c r="C616" s="72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  <c r="AN616" s="34"/>
    </row>
    <row r="617" spans="1:40">
      <c r="A617" s="22"/>
      <c r="B617" s="56">
        <f>Parâmetros!E606</f>
        <v>0.103891</v>
      </c>
      <c r="C617" s="72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  <c r="AN617" s="34"/>
    </row>
    <row r="618" spans="1:40">
      <c r="A618" s="22"/>
      <c r="B618" s="56">
        <f>Parâmetros!E607</f>
        <v>0.119879</v>
      </c>
      <c r="C618" s="72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  <c r="AN618" s="34"/>
    </row>
    <row r="619" spans="1:40">
      <c r="A619" s="22"/>
      <c r="B619" s="56">
        <f>Parâmetros!E608</f>
        <v>0.115971</v>
      </c>
      <c r="C619" s="72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  <c r="AN619" s="34"/>
    </row>
    <row r="620" spans="1:40">
      <c r="A620" s="22"/>
      <c r="B620" s="56">
        <f>Parâmetros!E609</f>
        <v>0.18747800000000001</v>
      </c>
      <c r="C620" s="72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  <c r="AN620" s="34"/>
    </row>
    <row r="621" spans="1:40">
      <c r="A621" s="22"/>
      <c r="B621" s="56">
        <f>Parâmetros!E610</f>
        <v>0.197739</v>
      </c>
      <c r="C621" s="72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  <c r="AN621" s="34"/>
    </row>
    <row r="622" spans="1:40">
      <c r="A622" s="22"/>
      <c r="B622" s="56">
        <f>Parâmetros!E611</f>
        <v>0.18859100000000001</v>
      </c>
      <c r="C622" s="72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  <c r="AN622" s="34"/>
    </row>
    <row r="623" spans="1:40">
      <c r="A623" s="22"/>
      <c r="B623" s="56">
        <f>Parâmetros!E612</f>
        <v>0.13253200000000001</v>
      </c>
      <c r="C623" s="72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  <c r="AN623" s="34"/>
    </row>
    <row r="624" spans="1:40">
      <c r="A624" s="22"/>
      <c r="B624" s="56">
        <f>Parâmetros!E613</f>
        <v>9.5499000000000001E-2</v>
      </c>
      <c r="C624" s="72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  <c r="AN624" s="34"/>
    </row>
    <row r="625" spans="1:40">
      <c r="A625" s="22"/>
      <c r="B625" s="56">
        <f>Parâmetros!E614</f>
        <v>9.6215999999999996E-2</v>
      </c>
      <c r="C625" s="72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  <c r="AN625" s="34"/>
    </row>
    <row r="626" spans="1:40">
      <c r="A626" s="22"/>
      <c r="B626" s="56">
        <f>Parâmetros!E615</f>
        <v>0.114464</v>
      </c>
      <c r="C626" s="72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  <c r="AN626" s="34"/>
    </row>
    <row r="627" spans="1:40">
      <c r="A627" s="22"/>
      <c r="B627" s="56">
        <f>Parâmetros!E616</f>
        <v>0.11223900000000001</v>
      </c>
      <c r="C627" s="72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  <c r="AN627" s="34"/>
    </row>
    <row r="628" spans="1:40">
      <c r="A628" s="22"/>
      <c r="B628" s="56">
        <f>Parâmetros!E617</f>
        <v>0.103155</v>
      </c>
      <c r="C628" s="72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  <c r="AN628" s="34"/>
    </row>
    <row r="629" spans="1:40">
      <c r="A629" s="22"/>
      <c r="B629" s="56">
        <f>Parâmetros!E618</f>
        <v>0.122992</v>
      </c>
      <c r="C629" s="72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  <c r="AN629" s="34"/>
    </row>
    <row r="630" spans="1:40">
      <c r="A630" s="22"/>
      <c r="B630" s="56">
        <f>Parâmetros!E619</f>
        <v>0.113367</v>
      </c>
      <c r="C630" s="72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  <c r="AN630" s="34"/>
    </row>
    <row r="631" spans="1:40">
      <c r="A631" s="22"/>
      <c r="B631" s="56">
        <f>Parâmetros!E620</f>
        <v>0.14115800000000001</v>
      </c>
      <c r="C631" s="72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  <c r="AN631" s="34"/>
    </row>
    <row r="632" spans="1:40">
      <c r="A632" s="22"/>
      <c r="B632" s="56">
        <f>Parâmetros!E621</f>
        <v>0.14079900000000001</v>
      </c>
      <c r="C632" s="72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  <c r="AN632" s="34"/>
    </row>
    <row r="633" spans="1:40">
      <c r="A633" s="22"/>
      <c r="B633" s="56">
        <f>Parâmetros!E622</f>
        <v>0.127439</v>
      </c>
      <c r="C633" s="72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  <c r="AN633" s="34"/>
    </row>
    <row r="634" spans="1:40">
      <c r="A634" s="22"/>
      <c r="B634" s="56">
        <f>Parâmetros!E623</f>
        <v>0.12800400000000001</v>
      </c>
      <c r="C634" s="72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  <c r="AN634" s="34"/>
    </row>
    <row r="635" spans="1:40">
      <c r="A635" s="22"/>
      <c r="B635" s="56">
        <f>Parâmetros!E624</f>
        <v>0.117411</v>
      </c>
      <c r="C635" s="72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  <c r="AN635" s="34"/>
    </row>
    <row r="636" spans="1:40">
      <c r="A636" s="22"/>
      <c r="B636" s="56">
        <f>Parâmetros!E625</f>
        <v>0.112625</v>
      </c>
      <c r="C636" s="72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  <c r="AN636" s="34"/>
    </row>
    <row r="637" spans="1:40">
      <c r="A637" s="22"/>
      <c r="B637" s="56">
        <f>Parâmetros!E626</f>
        <v>9.3148999999999996E-2</v>
      </c>
      <c r="C637" s="72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  <c r="AN637" s="34"/>
    </row>
    <row r="638" spans="1:40">
      <c r="A638" s="22"/>
      <c r="B638" s="56">
        <f>Parâmetros!E627</f>
        <v>9.5596E-2</v>
      </c>
      <c r="C638" s="72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  <c r="AN638" s="34"/>
    </row>
    <row r="639" spans="1:40">
      <c r="A639" s="22"/>
      <c r="B639" s="56">
        <f>Parâmetros!E628</f>
        <v>8.5122000000000003E-2</v>
      </c>
      <c r="C639" s="72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  <c r="AN639" s="34"/>
    </row>
    <row r="640" spans="1:40">
      <c r="A640" s="22"/>
      <c r="B640" s="56">
        <f>Parâmetros!E629</f>
        <v>9.2985999999999999E-2</v>
      </c>
      <c r="C640" s="72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  <c r="AN640" s="34"/>
    </row>
    <row r="641" spans="1:40">
      <c r="A641" s="22"/>
      <c r="B641" s="56">
        <f>Parâmetros!E630</f>
        <v>0.114636</v>
      </c>
      <c r="C641" s="72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  <c r="AN641" s="34"/>
    </row>
    <row r="642" spans="1:40">
      <c r="A642" s="22"/>
      <c r="B642" s="56">
        <f>Parâmetros!E631</f>
        <v>8.6166000000000006E-2</v>
      </c>
      <c r="C642" s="72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  <c r="AN642" s="34"/>
    </row>
    <row r="643" spans="1:40">
      <c r="A643" s="22"/>
      <c r="B643" s="56">
        <f>Parâmetros!E632</f>
        <v>0.133962</v>
      </c>
      <c r="C643" s="72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  <c r="AN643" s="34"/>
    </row>
    <row r="644" spans="1:40">
      <c r="A644" s="22"/>
      <c r="B644" s="56">
        <f>Parâmetros!E633</f>
        <v>0.16772300000000001</v>
      </c>
      <c r="C644" s="72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  <c r="AN644" s="34"/>
    </row>
    <row r="645" spans="1:40">
      <c r="A645" s="22"/>
      <c r="B645" s="56">
        <f>Parâmetros!E634</f>
        <v>0.13567899999999999</v>
      </c>
      <c r="C645" s="72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  <c r="AN645" s="34"/>
    </row>
    <row r="646" spans="1:40">
      <c r="A646" s="22"/>
      <c r="B646" s="56">
        <f>Parâmetros!E635</f>
        <v>0.135299</v>
      </c>
      <c r="C646" s="72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  <c r="AN646" s="34"/>
    </row>
    <row r="647" spans="1:40">
      <c r="A647" s="22"/>
      <c r="B647" s="56">
        <f>Parâmetros!E636</f>
        <v>0.10061</v>
      </c>
      <c r="C647" s="72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  <c r="AN647" s="34"/>
    </row>
    <row r="648" spans="1:40">
      <c r="A648" s="22"/>
      <c r="B648" s="56">
        <f>Parâmetros!E637</f>
        <v>0.103917</v>
      </c>
      <c r="C648" s="72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  <c r="AN648" s="34"/>
    </row>
    <row r="649" spans="1:40">
      <c r="A649" s="22"/>
      <c r="B649" s="56">
        <f>Parâmetros!E638</f>
        <v>0.11866599999999999</v>
      </c>
      <c r="C649" s="72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  <c r="AN649" s="34"/>
    </row>
    <row r="650" spans="1:40">
      <c r="A650" s="22"/>
      <c r="B650" s="56">
        <f>Parâmetros!E639</f>
        <v>0.114546</v>
      </c>
      <c r="C650" s="72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  <c r="AN650" s="34"/>
    </row>
    <row r="651" spans="1:40">
      <c r="A651" s="22"/>
      <c r="B651" s="56">
        <f>Parâmetros!E640</f>
        <v>0.10936800000000001</v>
      </c>
      <c r="C651" s="72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  <c r="AN651" s="34"/>
    </row>
    <row r="652" spans="1:40">
      <c r="A652" s="22"/>
      <c r="B652" s="56">
        <f>Parâmetros!E641</f>
        <v>0.10008</v>
      </c>
      <c r="C652" s="72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  <c r="AN652" s="34"/>
    </row>
    <row r="653" spans="1:40">
      <c r="A653" s="22"/>
      <c r="B653" s="56">
        <f>Parâmetros!E642</f>
        <v>0.22268499999999999</v>
      </c>
      <c r="C653" s="72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  <c r="AN653" s="34"/>
    </row>
    <row r="654" spans="1:40">
      <c r="A654" s="22"/>
      <c r="B654" s="56">
        <f>Parâmetros!E643</f>
        <v>0.11496000000000001</v>
      </c>
      <c r="C654" s="72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  <c r="AN654" s="34"/>
    </row>
    <row r="655" spans="1:40">
      <c r="A655" s="22"/>
      <c r="B655" s="56">
        <f>Parâmetros!E644</f>
        <v>0.119808</v>
      </c>
      <c r="C655" s="72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  <c r="AN655" s="34"/>
    </row>
    <row r="656" spans="1:40">
      <c r="A656" s="22"/>
      <c r="B656" s="56">
        <f>Parâmetros!E645</f>
        <v>0.10364</v>
      </c>
      <c r="C656" s="72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  <c r="AN656" s="34"/>
    </row>
    <row r="657" spans="1:40">
      <c r="A657" s="22"/>
      <c r="B657" s="56">
        <f>Parâmetros!E646</f>
        <v>9.1781000000000001E-2</v>
      </c>
      <c r="C657" s="72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  <c r="AN657" s="34"/>
    </row>
    <row r="658" spans="1:40">
      <c r="A658" s="22"/>
      <c r="B658" s="56">
        <f>Parâmetros!E647</f>
        <v>8.6650000000000005E-2</v>
      </c>
      <c r="C658" s="72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  <c r="AN658" s="34"/>
    </row>
    <row r="659" spans="1:40">
      <c r="A659" s="22"/>
      <c r="B659" s="56">
        <f>Parâmetros!E648</f>
        <v>8.7044999999999997E-2</v>
      </c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  <c r="AN659" s="34"/>
    </row>
    <row r="660" spans="1:40">
      <c r="A660" s="22"/>
      <c r="B660" s="56">
        <f>Parâmetros!E649</f>
        <v>9.1789999999999997E-2</v>
      </c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  <c r="AN660" s="34"/>
    </row>
    <row r="661" spans="1:40">
      <c r="A661" s="22"/>
      <c r="B661" s="56">
        <f>Parâmetros!E650</f>
        <v>8.3445000000000005E-2</v>
      </c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  <c r="AN661" s="34"/>
    </row>
    <row r="662" spans="1:40">
      <c r="A662" s="22"/>
      <c r="B662" s="56">
        <f>Parâmetros!E651</f>
        <v>0.116912</v>
      </c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  <c r="AN662" s="34"/>
    </row>
    <row r="663" spans="1:40">
      <c r="A663" s="22"/>
      <c r="B663" s="56">
        <f>Parâmetros!E652</f>
        <v>7.9798999999999995E-2</v>
      </c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  <c r="AN663" s="34"/>
    </row>
    <row r="664" spans="1:40">
      <c r="A664" s="22"/>
      <c r="B664" s="56">
        <f>Parâmetros!E653</f>
        <v>9.5338999999999993E-2</v>
      </c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  <c r="AN664" s="34"/>
    </row>
    <row r="665" spans="1:40">
      <c r="A665" s="22"/>
      <c r="B665" s="56">
        <f>Parâmetros!E654</f>
        <v>9.8270999999999997E-2</v>
      </c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  <c r="AN665" s="34"/>
    </row>
    <row r="666" spans="1:40">
      <c r="A666" s="22"/>
      <c r="B666" s="56">
        <f>Parâmetros!E655</f>
        <v>0.121034</v>
      </c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  <c r="AN666" s="34"/>
    </row>
    <row r="667" spans="1:40">
      <c r="A667" s="22"/>
      <c r="B667" s="56">
        <f>Parâmetros!E656</f>
        <v>0.13417499999999999</v>
      </c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  <c r="AN667" s="34"/>
    </row>
    <row r="668" spans="1:40">
      <c r="A668" s="22"/>
      <c r="B668" s="56">
        <f>Parâmetros!E657</f>
        <v>0.29179699999999997</v>
      </c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  <c r="AN668" s="34"/>
    </row>
    <row r="669" spans="1:40">
      <c r="A669" s="22"/>
      <c r="B669" s="56">
        <f>Parâmetros!E658</f>
        <v>0.17618800000000001</v>
      </c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  <c r="AN669" s="34"/>
    </row>
    <row r="670" spans="1:40">
      <c r="A670" s="22"/>
      <c r="B670" s="56">
        <f>Parâmetros!E659</f>
        <v>0.11594400000000001</v>
      </c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  <c r="AN670" s="34"/>
    </row>
    <row r="671" spans="1:40">
      <c r="A671" s="22"/>
      <c r="B671" s="56">
        <f>Parâmetros!E660</f>
        <v>0.17</v>
      </c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  <c r="AN671" s="34"/>
    </row>
    <row r="672" spans="1:40">
      <c r="A672" s="22"/>
      <c r="B672" s="56">
        <f>Parâmetros!E661</f>
        <v>0.18</v>
      </c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  <c r="AN672" s="34"/>
    </row>
    <row r="673" spans="1:40">
      <c r="A673" s="22"/>
      <c r="B673" s="56">
        <f>Parâmetros!E662</f>
        <v>0.18</v>
      </c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  <c r="AN673" s="34"/>
    </row>
    <row r="674" spans="1:40">
      <c r="A674" s="22"/>
      <c r="B674" s="56">
        <f>Parâmetros!E663</f>
        <v>0.2</v>
      </c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  <c r="AN674" s="34"/>
    </row>
    <row r="675" spans="1:40">
      <c r="A675" s="22"/>
      <c r="B675" s="56">
        <f>Parâmetros!E664</f>
        <v>0.2</v>
      </c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  <c r="AN675" s="34"/>
    </row>
    <row r="676" spans="1:40">
      <c r="A676" s="22"/>
      <c r="B676" s="56">
        <f>Parâmetros!E665</f>
        <v>0.19</v>
      </c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  <c r="AN676" s="34"/>
    </row>
    <row r="677" spans="1:40">
      <c r="A677" s="22"/>
      <c r="B677" s="56">
        <f>Parâmetros!E666</f>
        <v>0.19</v>
      </c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  <c r="AN677" s="34"/>
    </row>
    <row r="678" spans="1:40">
      <c r="A678" s="22"/>
      <c r="B678" s="56">
        <f>Parâmetros!E667</f>
        <v>0.22</v>
      </c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  <c r="AN678" s="34"/>
    </row>
    <row r="679" spans="1:40">
      <c r="A679" s="22"/>
      <c r="B679" s="56">
        <f>Parâmetros!E668</f>
        <v>0.28999999999999998</v>
      </c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  <c r="AN679" s="34"/>
    </row>
    <row r="680" spans="1:40">
      <c r="A680" s="22"/>
      <c r="B680" s="56">
        <f>Parâmetros!E669</f>
        <v>0.25</v>
      </c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  <c r="AN680" s="34"/>
    </row>
    <row r="681" spans="1:40">
      <c r="A681" s="22"/>
      <c r="B681" s="56">
        <f>Parâmetros!E670</f>
        <v>0.27</v>
      </c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  <c r="AN681" s="34"/>
    </row>
    <row r="682" spans="1:40">
      <c r="A682" s="22"/>
      <c r="B682" s="56">
        <f>Parâmetros!E671</f>
        <v>0.2</v>
      </c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  <c r="AN682" s="34"/>
    </row>
    <row r="683" spans="1:40">
      <c r="A683" s="22"/>
      <c r="B683" s="56">
        <f>Parâmetros!E672</f>
        <v>0.19</v>
      </c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  <c r="AN683" s="34"/>
    </row>
    <row r="684" spans="1:40">
      <c r="A684" s="22"/>
      <c r="B684" s="56">
        <f>Parâmetros!E673</f>
        <v>0.18</v>
      </c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  <c r="AN684" s="34"/>
    </row>
    <row r="685" spans="1:40">
      <c r="A685" s="22"/>
      <c r="B685" s="56">
        <f>Parâmetros!E674</f>
        <v>0.17</v>
      </c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  <c r="AN685" s="34"/>
    </row>
    <row r="686" spans="1:40">
      <c r="A686" s="22"/>
      <c r="B686" s="56">
        <f>Parâmetros!E675</f>
        <v>0.1</v>
      </c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  <c r="AN686" s="34"/>
    </row>
    <row r="687" spans="1:40">
      <c r="A687" s="22"/>
      <c r="B687" s="56">
        <f>Parâmetros!E676</f>
        <v>0.09</v>
      </c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  <c r="AN687" s="34"/>
    </row>
    <row r="688" spans="1:40">
      <c r="A688" s="22"/>
      <c r="B688" s="56">
        <f>Parâmetros!E677</f>
        <v>0.08</v>
      </c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  <c r="AN688" s="34"/>
    </row>
    <row r="689" spans="1:40">
      <c r="A689" s="22"/>
      <c r="B689" s="56">
        <f>Parâmetros!E678</f>
        <v>0.09</v>
      </c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  <c r="AN689" s="34"/>
    </row>
    <row r="690" spans="1:40">
      <c r="A690" s="22"/>
      <c r="B690" s="56">
        <f>Parâmetros!E679</f>
        <v>0.1</v>
      </c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  <c r="AN690" s="34"/>
    </row>
    <row r="691" spans="1:40">
      <c r="A691" s="22"/>
      <c r="B691" s="56">
        <f>Parâmetros!E680</f>
        <v>0.11</v>
      </c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  <c r="AN691" s="34"/>
    </row>
    <row r="692" spans="1:40">
      <c r="A692" s="22"/>
      <c r="B692" s="56">
        <f>Parâmetros!E681</f>
        <v>0.25</v>
      </c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  <c r="AN692" s="34"/>
    </row>
    <row r="693" spans="1:40">
      <c r="A693" s="22"/>
      <c r="B693" s="56">
        <f>Parâmetros!E682</f>
        <v>0.21</v>
      </c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  <c r="AN693" s="34"/>
    </row>
    <row r="694" spans="1:40">
      <c r="A694" s="22"/>
      <c r="B694" s="56">
        <f>Parâmetros!E683</f>
        <v>0.17</v>
      </c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  <c r="AN694" s="34"/>
    </row>
    <row r="695" spans="1:40">
      <c r="A695" s="22"/>
      <c r="B695" s="56">
        <f>Parâmetros!E684</f>
        <v>0.14000000000000001</v>
      </c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  <c r="AN695" s="34"/>
    </row>
    <row r="696" spans="1:40">
      <c r="A696" s="22"/>
      <c r="B696" s="56">
        <f>Parâmetros!E685</f>
        <v>0.13</v>
      </c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  <c r="AN696" s="34"/>
    </row>
    <row r="697" spans="1:40">
      <c r="A697" s="22"/>
      <c r="B697" s="56">
        <f>Parâmetros!E686</f>
        <v>0.13</v>
      </c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  <c r="AN697" s="34"/>
    </row>
    <row r="698" spans="1:40">
      <c r="A698" s="22"/>
      <c r="B698" s="56">
        <f>Parâmetros!E687</f>
        <v>0.13</v>
      </c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  <c r="AN698" s="34"/>
    </row>
    <row r="699" spans="1:40">
      <c r="A699" s="22"/>
      <c r="B699" s="56">
        <f>Parâmetros!E688</f>
        <v>0.12</v>
      </c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  <c r="AN699" s="34"/>
    </row>
    <row r="700" spans="1:40">
      <c r="A700" s="22"/>
      <c r="B700" s="56">
        <f>Parâmetros!E689</f>
        <v>0.13</v>
      </c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  <c r="AN700" s="34"/>
    </row>
    <row r="701" spans="1:40">
      <c r="A701" s="22"/>
      <c r="B701" s="56">
        <f>Parâmetros!E690</f>
        <v>0.14000000000000001</v>
      </c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  <c r="AN701" s="34"/>
    </row>
    <row r="702" spans="1:40">
      <c r="A702" s="22"/>
      <c r="B702" s="56">
        <f>Parâmetros!E691</f>
        <v>0.16</v>
      </c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  <c r="AN702" s="34"/>
    </row>
    <row r="703" spans="1:40">
      <c r="A703" s="22"/>
      <c r="B703" s="56">
        <f>Parâmetros!E692</f>
        <v>0.2</v>
      </c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  <c r="AN703" s="34"/>
    </row>
    <row r="704" spans="1:40">
      <c r="A704" s="22"/>
      <c r="B704" s="56">
        <f>Parâmetros!E693</f>
        <v>0.15</v>
      </c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  <c r="AN704" s="34"/>
    </row>
    <row r="705" spans="1:40">
      <c r="A705" s="22"/>
      <c r="B705" s="56">
        <f>Parâmetros!E694</f>
        <v>0.13</v>
      </c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  <c r="AN705" s="34"/>
    </row>
    <row r="706" spans="1:40">
      <c r="A706" s="22"/>
      <c r="B706" s="56">
        <f>Parâmetros!E695</f>
        <v>0.12</v>
      </c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  <c r="AN706" s="34"/>
    </row>
    <row r="707" spans="1:40">
      <c r="A707" s="22"/>
      <c r="B707" s="56">
        <f>Parâmetros!E696</f>
        <v>0.14000000000000001</v>
      </c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  <c r="AN707" s="34"/>
    </row>
    <row r="708" spans="1:40">
      <c r="A708" s="22"/>
      <c r="B708" s="56">
        <f>Parâmetros!E697</f>
        <v>0.13</v>
      </c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  <c r="AN708" s="34"/>
    </row>
    <row r="709" spans="1:40">
      <c r="A709" s="22"/>
      <c r="B709" s="56">
        <f>Parâmetros!E698</f>
        <v>0.12</v>
      </c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  <c r="AN709" s="34"/>
    </row>
    <row r="710" spans="1:40">
      <c r="A710" s="22"/>
      <c r="B710" s="56">
        <f>Parâmetros!E699</f>
        <v>0.06</v>
      </c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  <c r="AN710" s="34"/>
    </row>
    <row r="711" spans="1:40">
      <c r="A711" s="22"/>
      <c r="B711" s="56">
        <f>Parâmetros!E700</f>
        <v>0.03</v>
      </c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  <c r="AN711" s="34"/>
    </row>
    <row r="712" spans="1:40">
      <c r="A712" s="22"/>
      <c r="B712" s="56">
        <f>Parâmetros!E701</f>
        <v>0.03</v>
      </c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  <c r="AN712" s="34"/>
    </row>
    <row r="713" spans="1:40">
      <c r="A713" s="22"/>
      <c r="B713" s="56">
        <f>Parâmetros!E702</f>
        <v>0.02</v>
      </c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  <c r="AN713" s="34"/>
    </row>
    <row r="714" spans="1:40">
      <c r="A714" s="22"/>
      <c r="B714" s="56">
        <f>Parâmetros!E703</f>
        <v>0.02</v>
      </c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  <c r="AN714" s="34"/>
    </row>
    <row r="715" spans="1:40">
      <c r="A715" s="22"/>
      <c r="B715" s="56">
        <f>Parâmetros!E704</f>
        <v>0.03</v>
      </c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  <c r="AN715" s="34"/>
    </row>
    <row r="716" spans="1:40">
      <c r="A716" s="22"/>
      <c r="B716" s="56">
        <f>Parâmetros!E705</f>
        <v>7.0000000000000007E-2</v>
      </c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  <c r="AN716" s="34"/>
    </row>
    <row r="717" spans="1:40">
      <c r="A717" s="22"/>
      <c r="B717" s="56">
        <f>Parâmetros!E706</f>
        <v>0.15</v>
      </c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  <c r="AN717" s="34"/>
    </row>
    <row r="718" spans="1:40">
      <c r="A718" s="22"/>
      <c r="B718" s="121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  <c r="AN718" s="34"/>
    </row>
    <row r="719" spans="1:40">
      <c r="A719" s="22"/>
      <c r="B719" s="56">
        <f>Parâmetros!E708</f>
        <v>0.25</v>
      </c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  <c r="AN719" s="34"/>
    </row>
    <row r="720" spans="1:40">
      <c r="A720" s="22"/>
      <c r="B720" s="56">
        <f>Parâmetros!E709</f>
        <v>0.24</v>
      </c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  <c r="AN720" s="34"/>
    </row>
    <row r="721" spans="1:40">
      <c r="A721" s="22"/>
      <c r="B721" s="56">
        <f>Parâmetros!E710</f>
        <v>0.24</v>
      </c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  <c r="AN721" s="34"/>
    </row>
    <row r="722" spans="1:40">
      <c r="A722" s="22"/>
      <c r="B722" s="56">
        <f>Parâmetros!E711</f>
        <v>0.28000000000000003</v>
      </c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  <c r="AN722" s="34"/>
    </row>
    <row r="723" spans="1:40">
      <c r="A723" s="22"/>
      <c r="B723" s="56">
        <f>Parâmetros!E712</f>
        <v>0.28999999999999998</v>
      </c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  <c r="AN723" s="34"/>
    </row>
    <row r="724" spans="1:40">
      <c r="A724" s="22"/>
      <c r="B724" s="56">
        <f>Parâmetros!E713</f>
        <v>0.27</v>
      </c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  <c r="AN724" s="34"/>
    </row>
    <row r="725" spans="1:40">
      <c r="A725" s="22"/>
      <c r="B725" s="56">
        <f>Parâmetros!E714</f>
        <v>0.27</v>
      </c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  <c r="AN725" s="34"/>
    </row>
    <row r="726" spans="1:40">
      <c r="A726" s="22"/>
      <c r="B726" s="56">
        <f>Parâmetros!E715</f>
        <v>0.3</v>
      </c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  <c r="AN726" s="34"/>
    </row>
    <row r="727" spans="1:40">
      <c r="A727" s="22"/>
      <c r="B727" s="56">
        <f>Parâmetros!E716</f>
        <v>0.36</v>
      </c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  <c r="AN727" s="34"/>
    </row>
    <row r="728" spans="1:40">
      <c r="A728" s="22"/>
      <c r="B728" s="56">
        <f>Parâmetros!E717</f>
        <v>0.36</v>
      </c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  <c r="AN728" s="34"/>
    </row>
    <row r="729" spans="1:40">
      <c r="A729" s="22"/>
      <c r="B729" s="56">
        <f>Parâmetros!E718</f>
        <v>0.43</v>
      </c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  <c r="AN729" s="34"/>
    </row>
    <row r="730" spans="1:40">
      <c r="A730" s="22"/>
      <c r="B730" s="56">
        <f>Parâmetros!E719</f>
        <v>0.49</v>
      </c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  <c r="AN730" s="34"/>
    </row>
    <row r="731" spans="1:40">
      <c r="A731" s="22"/>
      <c r="B731" s="56">
        <f>Parâmetros!E720</f>
        <v>0.49</v>
      </c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  <c r="AN731" s="34"/>
    </row>
    <row r="732" spans="1:40">
      <c r="A732" s="22"/>
      <c r="B732" s="56">
        <f>Parâmetros!E721</f>
        <v>0.43</v>
      </c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  <c r="AN732" s="34"/>
    </row>
    <row r="733" spans="1:40">
      <c r="A733" s="22"/>
      <c r="B733" s="56">
        <f>Parâmetros!E722</f>
        <v>0.37</v>
      </c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  <c r="AN733" s="34"/>
    </row>
    <row r="734" spans="1:40">
      <c r="A734" s="22"/>
      <c r="B734" s="56">
        <f>Parâmetros!E723</f>
        <v>0.11</v>
      </c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  <c r="AN734" s="34"/>
    </row>
    <row r="735" spans="1:40">
      <c r="A735" s="22"/>
      <c r="B735" s="56">
        <f>Parâmetros!E724</f>
        <v>0.1</v>
      </c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  <c r="AN735" s="34"/>
    </row>
    <row r="736" spans="1:40">
      <c r="A736" s="22"/>
      <c r="B736" s="56">
        <f>Parâmetros!E725</f>
        <v>0.09</v>
      </c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  <c r="AN736" s="34"/>
    </row>
    <row r="737" spans="1:40">
      <c r="A737" s="22"/>
      <c r="B737" s="56">
        <f>Parâmetros!E726</f>
        <v>0.09</v>
      </c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  <c r="AN737" s="34"/>
    </row>
    <row r="738" spans="1:40">
      <c r="A738" s="22"/>
      <c r="B738" s="56">
        <f>Parâmetros!E727</f>
        <v>0.09</v>
      </c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  <c r="AN738" s="34"/>
    </row>
    <row r="739" spans="1:40">
      <c r="A739" s="22"/>
      <c r="B739" s="56">
        <f>Parâmetros!E728</f>
        <v>0.11</v>
      </c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  <c r="AN739" s="34"/>
    </row>
    <row r="740" spans="1:40">
      <c r="A740" s="22"/>
      <c r="B740" s="56">
        <f>Parâmetros!E729</f>
        <v>0.18</v>
      </c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  <c r="AN740" s="34"/>
    </row>
    <row r="741" spans="1:40">
      <c r="A741" s="22"/>
      <c r="B741" s="56">
        <f>Parâmetros!E730</f>
        <v>0.21</v>
      </c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  <c r="AN741" s="34"/>
    </row>
    <row r="742" spans="1:40">
      <c r="A742" s="22"/>
      <c r="B742" s="56">
        <f>Parâmetros!E731</f>
        <v>0.19</v>
      </c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  <c r="AN742" s="34"/>
    </row>
    <row r="743" spans="1:40">
      <c r="A743" s="22"/>
      <c r="B743" s="56">
        <f>Parâmetros!E732</f>
        <v>0.14000000000000001</v>
      </c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  <c r="AN743" s="34"/>
    </row>
    <row r="744" spans="1:40">
      <c r="A744" s="22"/>
      <c r="B744" s="56">
        <f>Parâmetros!E733</f>
        <v>0.13</v>
      </c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  <c r="AN744" s="34"/>
    </row>
    <row r="745" spans="1:40">
      <c r="A745" s="22"/>
      <c r="B745" s="56">
        <f>Parâmetros!E734</f>
        <v>0.13</v>
      </c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  <c r="AN745" s="34"/>
    </row>
    <row r="746" spans="1:40">
      <c r="A746" s="22"/>
      <c r="B746" s="56">
        <f>Parâmetros!E735</f>
        <v>0.14000000000000001</v>
      </c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  <c r="AN746" s="34"/>
    </row>
    <row r="747" spans="1:40" ht="15" customHeight="1">
      <c r="A747" s="22"/>
      <c r="B747" s="56">
        <f>Parâmetros!E736</f>
        <v>0.15</v>
      </c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  <c r="AN747" s="34"/>
    </row>
    <row r="748" spans="1:40">
      <c r="A748" s="22"/>
      <c r="B748" s="56">
        <f>Parâmetros!E737</f>
        <v>0.16</v>
      </c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  <c r="AN748" s="34"/>
    </row>
    <row r="749" spans="1:40">
      <c r="A749" s="22"/>
      <c r="B749" s="56">
        <f>Parâmetros!E738</f>
        <v>0.15</v>
      </c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  <c r="AN749" s="34"/>
    </row>
    <row r="750" spans="1:40">
      <c r="A750" s="22"/>
      <c r="B750" s="56">
        <f>Parâmetros!E739</f>
        <v>0.2</v>
      </c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  <c r="AN750" s="34"/>
    </row>
    <row r="751" spans="1:40">
      <c r="A751" s="22"/>
      <c r="B751" s="56">
        <f>Parâmetros!E740</f>
        <v>0.25</v>
      </c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  <c r="AN751" s="34"/>
    </row>
    <row r="752" spans="1:40">
      <c r="A752" s="22"/>
      <c r="B752" s="56">
        <f>Parâmetros!E741</f>
        <v>0.23</v>
      </c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  <c r="AN752" s="34"/>
    </row>
    <row r="753" spans="1:40">
      <c r="A753" s="22"/>
      <c r="B753" s="56">
        <f>Parâmetros!E742</f>
        <v>0.21</v>
      </c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  <c r="AN753" s="34"/>
    </row>
    <row r="754" spans="1:40" ht="15.75" customHeight="1">
      <c r="A754" s="22"/>
      <c r="B754" s="56">
        <f>Parâmetros!E743</f>
        <v>0.2</v>
      </c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  <c r="AN754" s="34"/>
    </row>
    <row r="755" spans="1:40">
      <c r="A755" s="22"/>
      <c r="B755" s="56">
        <f>Parâmetros!E744</f>
        <v>0.19</v>
      </c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  <c r="AN755" s="34"/>
    </row>
    <row r="756" spans="1:40" ht="15.75" thickBot="1">
      <c r="A756" s="22"/>
      <c r="B756" s="66">
        <f>Parâmetros!E745</f>
        <v>0.2</v>
      </c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  <c r="AN756" s="34"/>
    </row>
    <row r="757" spans="1:40">
      <c r="A757" s="88"/>
      <c r="B757" s="72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  <c r="AN757" s="34"/>
    </row>
    <row r="758" spans="1:40">
      <c r="A758" s="88"/>
      <c r="B758" s="72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  <c r="AN758" s="34"/>
    </row>
    <row r="759" spans="1:40">
      <c r="A759" s="88"/>
      <c r="B759" s="72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  <c r="AN759" s="34"/>
    </row>
    <row r="760" spans="1:40">
      <c r="A760" s="88"/>
      <c r="B760" s="72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  <c r="AN760" s="34"/>
    </row>
    <row r="761" spans="1:40">
      <c r="A761" s="88"/>
      <c r="B761" s="72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  <c r="AN761" s="34"/>
    </row>
    <row r="762" spans="1:40">
      <c r="A762" s="88"/>
      <c r="B762" s="72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  <c r="AN762" s="34"/>
    </row>
    <row r="763" spans="1:40">
      <c r="A763" s="88"/>
      <c r="B763" s="72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  <c r="AN763" s="34"/>
    </row>
    <row r="764" spans="1:40">
      <c r="A764" s="88"/>
      <c r="B764" s="72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  <c r="AN764" s="34"/>
    </row>
    <row r="765" spans="1:40">
      <c r="A765" s="72"/>
      <c r="B765" s="72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  <c r="AN765" s="34"/>
    </row>
    <row r="766" spans="1:40">
      <c r="A766" s="72"/>
      <c r="B766" s="72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  <c r="AN766" s="34"/>
    </row>
    <row r="767" spans="1:40">
      <c r="A767" s="72"/>
      <c r="B767" s="72"/>
    </row>
    <row r="768" spans="1:40">
      <c r="A768" s="72"/>
      <c r="B768" s="72"/>
    </row>
    <row r="769" spans="1:27" s="34" customFormat="1">
      <c r="A769" s="88"/>
      <c r="B769" s="72"/>
      <c r="R769"/>
      <c r="S769"/>
      <c r="T769"/>
      <c r="U769"/>
      <c r="V769"/>
      <c r="W769"/>
      <c r="X769"/>
      <c r="Y769"/>
      <c r="Z769"/>
      <c r="AA769"/>
    </row>
    <row r="770" spans="1:27" s="34" customFormat="1">
      <c r="A770" s="88"/>
      <c r="B770" s="72"/>
      <c r="R770"/>
      <c r="S770"/>
      <c r="T770"/>
      <c r="U770"/>
      <c r="V770"/>
      <c r="W770"/>
      <c r="X770"/>
      <c r="Y770"/>
      <c r="Z770"/>
      <c r="AA770"/>
    </row>
    <row r="771" spans="1:27" s="34" customFormat="1">
      <c r="A771" s="88"/>
      <c r="B771" s="72"/>
      <c r="R771"/>
      <c r="S771"/>
      <c r="T771"/>
      <c r="U771"/>
      <c r="V771"/>
      <c r="W771"/>
      <c r="X771"/>
      <c r="Y771"/>
      <c r="Z771"/>
      <c r="AA771"/>
    </row>
    <row r="772" spans="1:27" s="34" customFormat="1">
      <c r="A772" s="88"/>
      <c r="B772" s="72"/>
      <c r="R772"/>
      <c r="S772"/>
      <c r="T772"/>
      <c r="U772"/>
      <c r="V772"/>
      <c r="W772"/>
      <c r="X772"/>
      <c r="Y772"/>
      <c r="Z772"/>
      <c r="AA772"/>
    </row>
    <row r="773" spans="1:27" s="34" customFormat="1">
      <c r="A773" s="88"/>
      <c r="B773" s="72"/>
      <c r="R773"/>
      <c r="S773"/>
      <c r="T773"/>
      <c r="U773"/>
      <c r="V773"/>
      <c r="W773"/>
      <c r="X773"/>
      <c r="Y773"/>
      <c r="Z773"/>
      <c r="AA773"/>
    </row>
    <row r="774" spans="1:27" s="34" customFormat="1">
      <c r="A774" s="88"/>
      <c r="B774" s="72"/>
      <c r="R774"/>
      <c r="S774"/>
      <c r="T774"/>
      <c r="U774"/>
      <c r="V774"/>
      <c r="W774"/>
      <c r="X774"/>
      <c r="Y774"/>
      <c r="Z774"/>
      <c r="AA774"/>
    </row>
    <row r="775" spans="1:27" s="34" customFormat="1">
      <c r="A775" s="88"/>
      <c r="B775" s="72"/>
      <c r="R775"/>
      <c r="S775"/>
      <c r="T775"/>
      <c r="U775"/>
      <c r="V775"/>
      <c r="W775"/>
      <c r="X775"/>
      <c r="Y775"/>
      <c r="Z775"/>
      <c r="AA775"/>
    </row>
    <row r="776" spans="1:27" s="34" customFormat="1">
      <c r="A776" s="72"/>
      <c r="B776" s="72"/>
      <c r="R776"/>
      <c r="S776"/>
      <c r="T776"/>
      <c r="U776"/>
      <c r="V776"/>
      <c r="W776"/>
      <c r="X776"/>
      <c r="Y776"/>
      <c r="Z776"/>
      <c r="AA776"/>
    </row>
    <row r="777" spans="1:27" s="34" customFormat="1">
      <c r="A777" s="72"/>
      <c r="B777" s="72"/>
      <c r="R777"/>
      <c r="S777"/>
      <c r="T777"/>
      <c r="U777"/>
      <c r="V777"/>
      <c r="W777"/>
      <c r="X777"/>
      <c r="Y777"/>
      <c r="Z777"/>
      <c r="AA777"/>
    </row>
    <row r="778" spans="1:27" s="34" customFormat="1">
      <c r="A778" s="88"/>
      <c r="B778" s="72"/>
      <c r="R778"/>
      <c r="S778"/>
      <c r="T778"/>
      <c r="U778"/>
      <c r="V778"/>
      <c r="W778"/>
      <c r="X778"/>
      <c r="Y778"/>
      <c r="Z778"/>
      <c r="AA778"/>
    </row>
    <row r="779" spans="1:27" s="34" customFormat="1">
      <c r="A779" s="88"/>
      <c r="B779" s="72"/>
      <c r="R779"/>
      <c r="S779"/>
      <c r="T779"/>
      <c r="U779"/>
      <c r="V779"/>
      <c r="W779"/>
      <c r="X779"/>
      <c r="Y779"/>
      <c r="Z779"/>
      <c r="AA779"/>
    </row>
    <row r="780" spans="1:27" s="34" customFormat="1">
      <c r="A780" s="88"/>
      <c r="B780" s="72"/>
      <c r="R780"/>
      <c r="S780"/>
      <c r="T780"/>
      <c r="U780"/>
      <c r="V780"/>
      <c r="W780"/>
      <c r="X780"/>
      <c r="Y780"/>
      <c r="Z780"/>
      <c r="AA780"/>
    </row>
    <row r="781" spans="1:27" s="34" customFormat="1">
      <c r="B781" s="72"/>
      <c r="R781"/>
      <c r="S781"/>
      <c r="T781"/>
      <c r="U781"/>
      <c r="V781"/>
      <c r="W781"/>
      <c r="X781"/>
      <c r="Y781"/>
      <c r="Z781"/>
      <c r="AA781"/>
    </row>
    <row r="782" spans="1:27" s="34" customFormat="1">
      <c r="B782" s="72"/>
      <c r="R782"/>
      <c r="S782"/>
      <c r="T782"/>
      <c r="U782"/>
      <c r="V782"/>
      <c r="W782"/>
      <c r="X782"/>
      <c r="Y782"/>
      <c r="Z782"/>
      <c r="AA782"/>
    </row>
    <row r="783" spans="1:27" s="34" customFormat="1">
      <c r="B783" s="72"/>
      <c r="R783"/>
      <c r="S783"/>
      <c r="T783"/>
      <c r="U783"/>
      <c r="V783"/>
      <c r="W783"/>
      <c r="X783"/>
      <c r="Y783"/>
      <c r="Z783"/>
      <c r="AA783"/>
    </row>
    <row r="784" spans="1:27" s="34" customFormat="1">
      <c r="B784" s="72"/>
      <c r="R784"/>
      <c r="S784"/>
      <c r="T784"/>
      <c r="U784"/>
      <c r="V784"/>
      <c r="W784"/>
      <c r="X784"/>
      <c r="Y784"/>
      <c r="Z784"/>
      <c r="AA784"/>
    </row>
    <row r="785" spans="2:27" s="34" customFormat="1">
      <c r="B785" s="72"/>
      <c r="R785"/>
      <c r="S785"/>
      <c r="T785"/>
      <c r="U785"/>
      <c r="V785"/>
      <c r="W785"/>
      <c r="X785"/>
      <c r="Y785"/>
      <c r="Z785"/>
      <c r="AA785"/>
    </row>
    <row r="786" spans="2:27" s="34" customFormat="1">
      <c r="B786" s="72"/>
      <c r="R786"/>
      <c r="S786"/>
      <c r="T786"/>
      <c r="U786"/>
      <c r="V786"/>
      <c r="W786"/>
      <c r="X786"/>
      <c r="Y786"/>
      <c r="Z786"/>
      <c r="AA786"/>
    </row>
    <row r="787" spans="2:27" s="34" customFormat="1">
      <c r="B787" s="72"/>
      <c r="R787"/>
      <c r="S787"/>
      <c r="T787"/>
      <c r="U787"/>
      <c r="V787"/>
      <c r="W787"/>
      <c r="X787"/>
      <c r="Y787"/>
      <c r="Z787"/>
      <c r="AA787"/>
    </row>
    <row r="788" spans="2:27" s="34" customFormat="1">
      <c r="B788" s="72"/>
      <c r="R788"/>
      <c r="S788"/>
      <c r="T788"/>
      <c r="U788"/>
      <c r="V788"/>
      <c r="W788"/>
      <c r="X788"/>
      <c r="Y788"/>
      <c r="Z788"/>
      <c r="AA788"/>
    </row>
    <row r="789" spans="2:27" s="34" customFormat="1">
      <c r="B789" s="72"/>
      <c r="R789"/>
      <c r="S789"/>
      <c r="T789"/>
      <c r="U789"/>
      <c r="V789"/>
      <c r="W789"/>
      <c r="X789"/>
      <c r="Y789"/>
      <c r="Z789"/>
      <c r="AA789"/>
    </row>
    <row r="790" spans="2:27" s="34" customFormat="1">
      <c r="B790" s="72"/>
      <c r="R790"/>
      <c r="S790"/>
      <c r="T790"/>
      <c r="U790"/>
      <c r="V790"/>
      <c r="W790"/>
      <c r="X790"/>
      <c r="Y790"/>
      <c r="Z790"/>
      <c r="AA790"/>
    </row>
    <row r="791" spans="2:27" s="34" customFormat="1">
      <c r="B791" s="72"/>
      <c r="R791"/>
      <c r="S791"/>
      <c r="T791"/>
      <c r="U791"/>
      <c r="V791"/>
      <c r="W791"/>
      <c r="X791"/>
      <c r="Y791"/>
      <c r="Z791"/>
      <c r="AA791"/>
    </row>
    <row r="792" spans="2:27" s="34" customFormat="1">
      <c r="B792" s="72"/>
      <c r="R792"/>
      <c r="S792"/>
      <c r="T792"/>
      <c r="U792"/>
      <c r="V792"/>
      <c r="W792"/>
      <c r="X792"/>
      <c r="Y792"/>
      <c r="Z792"/>
      <c r="AA792"/>
    </row>
    <row r="793" spans="2:27" s="34" customFormat="1">
      <c r="B793" s="72"/>
      <c r="R793"/>
      <c r="S793"/>
      <c r="T793"/>
      <c r="U793"/>
      <c r="V793"/>
      <c r="W793"/>
      <c r="X793"/>
      <c r="Y793"/>
      <c r="Z793"/>
      <c r="AA793"/>
    </row>
    <row r="794" spans="2:27" s="34" customFormat="1">
      <c r="B794" s="72"/>
      <c r="R794"/>
      <c r="S794"/>
      <c r="T794"/>
      <c r="U794"/>
      <c r="V794"/>
      <c r="W794"/>
      <c r="X794"/>
      <c r="Y794"/>
      <c r="Z794"/>
      <c r="AA794"/>
    </row>
    <row r="795" spans="2:27" s="34" customFormat="1">
      <c r="B795" s="72"/>
      <c r="R795"/>
      <c r="S795"/>
      <c r="T795"/>
      <c r="U795"/>
      <c r="V795"/>
      <c r="W795"/>
      <c r="X795"/>
      <c r="Y795"/>
      <c r="Z795"/>
      <c r="AA795"/>
    </row>
    <row r="796" spans="2:27" s="34" customFormat="1">
      <c r="B796" s="72"/>
      <c r="R796"/>
      <c r="S796"/>
      <c r="T796"/>
      <c r="U796"/>
      <c r="V796"/>
      <c r="W796"/>
      <c r="X796"/>
      <c r="Y796"/>
      <c r="Z796"/>
      <c r="AA796"/>
    </row>
    <row r="797" spans="2:27" s="34" customFormat="1">
      <c r="B797" s="72"/>
      <c r="R797"/>
      <c r="S797"/>
      <c r="T797"/>
      <c r="U797"/>
      <c r="V797"/>
      <c r="W797"/>
      <c r="X797"/>
      <c r="Y797"/>
      <c r="Z797"/>
      <c r="AA797"/>
    </row>
    <row r="798" spans="2:27" s="34" customFormat="1">
      <c r="B798" s="72"/>
      <c r="R798"/>
      <c r="S798"/>
      <c r="T798"/>
      <c r="U798"/>
      <c r="V798"/>
      <c r="W798"/>
      <c r="X798"/>
      <c r="Y798"/>
      <c r="Z798"/>
      <c r="AA798"/>
    </row>
    <row r="799" spans="2:27" s="34" customFormat="1">
      <c r="B799" s="72"/>
      <c r="R799"/>
      <c r="S799"/>
      <c r="T799"/>
      <c r="U799"/>
      <c r="V799"/>
      <c r="W799"/>
      <c r="X799"/>
      <c r="Y799"/>
      <c r="Z799"/>
      <c r="AA799"/>
    </row>
    <row r="800" spans="2:27" s="34" customFormat="1">
      <c r="B800" s="72"/>
      <c r="R800"/>
      <c r="S800"/>
      <c r="T800"/>
      <c r="U800"/>
      <c r="V800"/>
      <c r="W800"/>
      <c r="X800"/>
      <c r="Y800"/>
      <c r="Z800"/>
      <c r="AA800"/>
    </row>
    <row r="801" spans="2:27" s="34" customFormat="1">
      <c r="B801" s="72"/>
      <c r="R801"/>
      <c r="S801"/>
      <c r="T801"/>
      <c r="U801"/>
      <c r="V801"/>
      <c r="W801"/>
      <c r="X801"/>
      <c r="Y801"/>
      <c r="Z801"/>
      <c r="AA801"/>
    </row>
    <row r="802" spans="2:27" s="34" customFormat="1">
      <c r="B802" s="72"/>
      <c r="R802"/>
      <c r="S802"/>
      <c r="T802"/>
      <c r="U802"/>
      <c r="V802"/>
      <c r="W802"/>
      <c r="X802"/>
      <c r="Y802"/>
      <c r="Z802"/>
      <c r="AA802"/>
    </row>
    <row r="803" spans="2:27" s="34" customFormat="1">
      <c r="B803" s="72"/>
      <c r="R803"/>
      <c r="S803"/>
      <c r="T803"/>
      <c r="U803"/>
      <c r="V803"/>
      <c r="W803"/>
      <c r="X803"/>
      <c r="Y803"/>
      <c r="Z803"/>
      <c r="AA803"/>
    </row>
    <row r="804" spans="2:27" s="34" customFormat="1">
      <c r="B804" s="72"/>
      <c r="R804"/>
      <c r="S804"/>
      <c r="T804"/>
      <c r="U804"/>
      <c r="V804"/>
      <c r="W804"/>
      <c r="X804"/>
      <c r="Y804"/>
      <c r="Z804"/>
      <c r="AA804"/>
    </row>
    <row r="805" spans="2:27" s="34" customFormat="1">
      <c r="B805" s="72"/>
      <c r="R805"/>
      <c r="S805"/>
      <c r="T805"/>
      <c r="U805"/>
      <c r="V805"/>
      <c r="W805"/>
      <c r="X805"/>
      <c r="Y805"/>
      <c r="Z805"/>
      <c r="AA805"/>
    </row>
    <row r="806" spans="2:27" s="34" customFormat="1">
      <c r="B806" s="72"/>
      <c r="R806"/>
      <c r="S806"/>
      <c r="T806"/>
      <c r="U806"/>
      <c r="V806"/>
      <c r="W806"/>
      <c r="X806"/>
      <c r="Y806"/>
      <c r="Z806"/>
      <c r="AA806"/>
    </row>
    <row r="807" spans="2:27" s="34" customFormat="1">
      <c r="B807" s="72"/>
      <c r="R807"/>
      <c r="S807"/>
      <c r="T807"/>
      <c r="U807"/>
      <c r="V807"/>
      <c r="W807"/>
      <c r="X807"/>
      <c r="Y807"/>
      <c r="Z807"/>
      <c r="AA807"/>
    </row>
    <row r="808" spans="2:27" s="34" customFormat="1">
      <c r="B808" s="72"/>
      <c r="R808"/>
      <c r="S808"/>
      <c r="T808"/>
      <c r="U808"/>
      <c r="V808"/>
      <c r="W808"/>
      <c r="X808"/>
      <c r="Y808"/>
      <c r="Z808"/>
      <c r="AA808"/>
    </row>
    <row r="809" spans="2:27" s="34" customFormat="1">
      <c r="B809" s="72"/>
      <c r="R809"/>
      <c r="S809"/>
      <c r="T809"/>
      <c r="U809"/>
      <c r="V809"/>
      <c r="W809"/>
      <c r="X809"/>
      <c r="Y809"/>
      <c r="Z809"/>
      <c r="AA809"/>
    </row>
    <row r="810" spans="2:27" s="34" customFormat="1">
      <c r="B810" s="72"/>
      <c r="R810"/>
      <c r="S810"/>
      <c r="T810"/>
      <c r="U810"/>
      <c r="V810"/>
      <c r="W810"/>
      <c r="X810"/>
      <c r="Y810"/>
      <c r="Z810"/>
      <c r="AA810"/>
    </row>
    <row r="811" spans="2:27" s="34" customFormat="1">
      <c r="B811" s="72"/>
      <c r="R811"/>
      <c r="S811"/>
      <c r="T811"/>
      <c r="U811"/>
      <c r="V811"/>
      <c r="W811"/>
      <c r="X811"/>
      <c r="Y811"/>
      <c r="Z811"/>
      <c r="AA811"/>
    </row>
    <row r="812" spans="2:27" s="34" customFormat="1">
      <c r="B812" s="72"/>
      <c r="R812"/>
      <c r="S812"/>
      <c r="T812"/>
      <c r="U812"/>
      <c r="V812"/>
      <c r="W812"/>
      <c r="X812"/>
      <c r="Y812"/>
      <c r="Z812"/>
      <c r="AA812"/>
    </row>
    <row r="813" spans="2:27" s="34" customFormat="1">
      <c r="B813" s="72"/>
      <c r="R813"/>
      <c r="S813"/>
      <c r="T813"/>
      <c r="U813"/>
      <c r="V813"/>
      <c r="W813"/>
      <c r="X813"/>
      <c r="Y813"/>
      <c r="Z813"/>
      <c r="AA813"/>
    </row>
    <row r="814" spans="2:27" s="34" customFormat="1">
      <c r="B814" s="72"/>
      <c r="R814"/>
      <c r="S814"/>
      <c r="T814"/>
      <c r="U814"/>
      <c r="V814"/>
      <c r="W814"/>
      <c r="X814"/>
      <c r="Y814"/>
      <c r="Z814"/>
      <c r="AA814"/>
    </row>
    <row r="815" spans="2:27" s="34" customFormat="1">
      <c r="B815" s="72"/>
      <c r="R815"/>
      <c r="S815"/>
      <c r="T815"/>
      <c r="U815"/>
      <c r="V815"/>
      <c r="W815"/>
      <c r="X815"/>
      <c r="Y815"/>
      <c r="Z815"/>
      <c r="AA815"/>
    </row>
    <row r="816" spans="2:27" s="34" customFormat="1">
      <c r="B816" s="72"/>
      <c r="R816"/>
      <c r="S816"/>
      <c r="T816"/>
      <c r="U816"/>
      <c r="V816"/>
      <c r="W816"/>
      <c r="X816"/>
      <c r="Y816"/>
      <c r="Z816"/>
      <c r="AA816"/>
    </row>
    <row r="817" spans="2:27" s="34" customFormat="1">
      <c r="B817" s="72"/>
      <c r="R817"/>
      <c r="S817"/>
      <c r="T817"/>
      <c r="U817"/>
      <c r="V817"/>
      <c r="W817"/>
      <c r="X817"/>
      <c r="Y817"/>
      <c r="Z817"/>
      <c r="AA817"/>
    </row>
    <row r="818" spans="2:27" s="34" customFormat="1">
      <c r="B818" s="72"/>
      <c r="R818"/>
      <c r="S818"/>
      <c r="T818"/>
      <c r="U818"/>
      <c r="V818"/>
      <c r="W818"/>
      <c r="X818"/>
      <c r="Y818"/>
      <c r="Z818"/>
      <c r="AA818"/>
    </row>
    <row r="819" spans="2:27" s="34" customFormat="1">
      <c r="B819" s="72"/>
      <c r="R819"/>
      <c r="S819"/>
      <c r="T819"/>
      <c r="U819"/>
      <c r="V819"/>
      <c r="W819"/>
      <c r="X819"/>
      <c r="Y819"/>
      <c r="Z819"/>
      <c r="AA819"/>
    </row>
    <row r="820" spans="2:27" s="34" customFormat="1">
      <c r="B820" s="72"/>
      <c r="R820"/>
      <c r="S820"/>
      <c r="T820"/>
      <c r="U820"/>
      <c r="V820"/>
      <c r="W820"/>
      <c r="X820"/>
      <c r="Y820"/>
      <c r="Z820"/>
      <c r="AA820"/>
    </row>
    <row r="821" spans="2:27" s="34" customFormat="1">
      <c r="B821" s="72"/>
      <c r="R821"/>
      <c r="S821"/>
      <c r="T821"/>
      <c r="U821"/>
      <c r="V821"/>
      <c r="W821"/>
      <c r="X821"/>
      <c r="Y821"/>
      <c r="Z821"/>
      <c r="AA821"/>
    </row>
    <row r="822" spans="2:27" s="34" customFormat="1">
      <c r="B822" s="72"/>
      <c r="R822"/>
      <c r="S822"/>
      <c r="T822"/>
      <c r="U822"/>
      <c r="V822"/>
      <c r="W822"/>
      <c r="X822"/>
      <c r="Y822"/>
      <c r="Z822"/>
      <c r="AA822"/>
    </row>
    <row r="823" spans="2:27" s="34" customFormat="1">
      <c r="B823" s="72"/>
      <c r="R823"/>
      <c r="S823"/>
      <c r="T823"/>
      <c r="U823"/>
      <c r="V823"/>
      <c r="W823"/>
      <c r="X823"/>
      <c r="Y823"/>
      <c r="Z823"/>
      <c r="AA823"/>
    </row>
    <row r="824" spans="2:27" s="34" customFormat="1">
      <c r="B824" s="72"/>
      <c r="R824"/>
      <c r="S824"/>
      <c r="T824"/>
      <c r="U824"/>
      <c r="V824"/>
      <c r="W824"/>
      <c r="X824"/>
      <c r="Y824"/>
      <c r="Z824"/>
      <c r="AA824"/>
    </row>
    <row r="825" spans="2:27" s="34" customFormat="1">
      <c r="B825" s="72"/>
      <c r="R825"/>
      <c r="S825"/>
      <c r="T825"/>
      <c r="U825"/>
      <c r="V825"/>
      <c r="W825"/>
      <c r="X825"/>
      <c r="Y825"/>
      <c r="Z825"/>
      <c r="AA825"/>
    </row>
    <row r="826" spans="2:27" s="34" customFormat="1">
      <c r="B826" s="72"/>
      <c r="R826"/>
      <c r="S826"/>
      <c r="T826"/>
      <c r="U826"/>
      <c r="V826"/>
      <c r="W826"/>
      <c r="X826"/>
      <c r="Y826"/>
      <c r="Z826"/>
      <c r="AA826"/>
    </row>
    <row r="827" spans="2:27" s="34" customFormat="1">
      <c r="B827" s="72"/>
      <c r="R827"/>
      <c r="S827"/>
      <c r="T827"/>
      <c r="U827"/>
      <c r="V827"/>
      <c r="W827"/>
      <c r="X827"/>
      <c r="Y827"/>
      <c r="Z827"/>
      <c r="AA827"/>
    </row>
    <row r="828" spans="2:27" s="34" customFormat="1">
      <c r="B828" s="72"/>
      <c r="R828"/>
      <c r="S828"/>
      <c r="T828"/>
      <c r="U828"/>
      <c r="V828"/>
      <c r="W828"/>
      <c r="X828"/>
      <c r="Y828"/>
      <c r="Z828"/>
      <c r="AA828"/>
    </row>
    <row r="829" spans="2:27" s="34" customFormat="1">
      <c r="B829" s="72"/>
      <c r="R829"/>
      <c r="S829"/>
      <c r="T829"/>
      <c r="U829"/>
      <c r="V829"/>
      <c r="W829"/>
      <c r="X829"/>
      <c r="Y829"/>
      <c r="Z829"/>
      <c r="AA829"/>
    </row>
    <row r="830" spans="2:27" s="34" customFormat="1">
      <c r="B830" s="72"/>
      <c r="R830"/>
      <c r="S830"/>
      <c r="T830"/>
      <c r="U830"/>
      <c r="V830"/>
      <c r="W830"/>
      <c r="X830"/>
      <c r="Y830"/>
      <c r="Z830"/>
      <c r="AA830"/>
    </row>
    <row r="831" spans="2:27" s="34" customFormat="1">
      <c r="B831" s="72"/>
      <c r="R831"/>
      <c r="S831"/>
      <c r="T831"/>
      <c r="U831"/>
      <c r="V831"/>
      <c r="W831"/>
      <c r="X831"/>
      <c r="Y831"/>
      <c r="Z831"/>
      <c r="AA831"/>
    </row>
    <row r="832" spans="2:27" s="34" customFormat="1">
      <c r="B832" s="72"/>
      <c r="R832"/>
      <c r="S832"/>
      <c r="T832"/>
      <c r="U832"/>
      <c r="V832"/>
      <c r="W832"/>
      <c r="X832"/>
      <c r="Y832"/>
      <c r="Z832"/>
      <c r="AA832"/>
    </row>
    <row r="833" spans="2:27" s="34" customFormat="1">
      <c r="B833" s="72"/>
      <c r="R833"/>
      <c r="S833"/>
      <c r="T833"/>
      <c r="U833"/>
      <c r="V833"/>
      <c r="W833"/>
      <c r="X833"/>
      <c r="Y833"/>
      <c r="Z833"/>
      <c r="AA833"/>
    </row>
    <row r="834" spans="2:27" s="34" customFormat="1">
      <c r="B834" s="72"/>
      <c r="R834"/>
      <c r="S834"/>
      <c r="T834"/>
      <c r="U834"/>
      <c r="V834"/>
      <c r="W834"/>
      <c r="X834"/>
      <c r="Y834"/>
      <c r="Z834"/>
      <c r="AA834"/>
    </row>
    <row r="835" spans="2:27" s="34" customFormat="1">
      <c r="B835" s="72"/>
      <c r="R835"/>
      <c r="S835"/>
      <c r="T835"/>
      <c r="U835"/>
      <c r="V835"/>
      <c r="W835"/>
      <c r="X835"/>
      <c r="Y835"/>
      <c r="Z835"/>
      <c r="AA835"/>
    </row>
    <row r="836" spans="2:27" s="34" customFormat="1">
      <c r="B836" s="72"/>
      <c r="R836"/>
      <c r="S836"/>
      <c r="T836"/>
      <c r="U836"/>
      <c r="V836"/>
      <c r="W836"/>
      <c r="X836"/>
      <c r="Y836"/>
      <c r="Z836"/>
      <c r="AA836"/>
    </row>
    <row r="837" spans="2:27" s="34" customFormat="1">
      <c r="B837" s="72"/>
      <c r="R837"/>
      <c r="S837"/>
      <c r="T837"/>
      <c r="U837"/>
      <c r="V837"/>
      <c r="W837"/>
      <c r="X837"/>
      <c r="Y837"/>
      <c r="Z837"/>
      <c r="AA837"/>
    </row>
    <row r="838" spans="2:27" s="34" customFormat="1">
      <c r="B838" s="72"/>
      <c r="R838"/>
      <c r="S838"/>
      <c r="T838"/>
      <c r="U838"/>
      <c r="V838"/>
      <c r="W838"/>
      <c r="X838"/>
      <c r="Y838"/>
      <c r="Z838"/>
      <c r="AA838"/>
    </row>
    <row r="839" spans="2:27" s="34" customFormat="1">
      <c r="B839" s="72"/>
      <c r="R839"/>
      <c r="S839"/>
      <c r="T839"/>
      <c r="U839"/>
      <c r="V839"/>
      <c r="W839"/>
      <c r="X839"/>
      <c r="Y839"/>
      <c r="Z839"/>
      <c r="AA839"/>
    </row>
    <row r="840" spans="2:27" s="34" customFormat="1">
      <c r="B840" s="72"/>
      <c r="R840"/>
      <c r="S840"/>
      <c r="T840"/>
      <c r="U840"/>
      <c r="V840"/>
      <c r="W840"/>
      <c r="X840"/>
      <c r="Y840"/>
      <c r="Z840"/>
      <c r="AA840"/>
    </row>
    <row r="841" spans="2:27" s="34" customFormat="1">
      <c r="B841" s="72"/>
      <c r="R841"/>
      <c r="S841"/>
      <c r="T841"/>
      <c r="U841"/>
      <c r="V841"/>
      <c r="W841"/>
      <c r="X841"/>
      <c r="Y841"/>
      <c r="Z841"/>
      <c r="AA841"/>
    </row>
    <row r="842" spans="2:27" s="34" customFormat="1">
      <c r="B842" s="72"/>
      <c r="R842"/>
      <c r="S842"/>
      <c r="T842"/>
      <c r="U842"/>
      <c r="V842"/>
      <c r="W842"/>
      <c r="X842"/>
      <c r="Y842"/>
      <c r="Z842"/>
      <c r="AA842"/>
    </row>
    <row r="843" spans="2:27" s="34" customFormat="1">
      <c r="B843" s="72"/>
      <c r="R843"/>
      <c r="S843"/>
      <c r="T843"/>
      <c r="U843"/>
      <c r="V843"/>
      <c r="W843"/>
      <c r="X843"/>
      <c r="Y843"/>
      <c r="Z843"/>
      <c r="AA843"/>
    </row>
    <row r="844" spans="2:27" s="34" customFormat="1">
      <c r="B844" s="72"/>
      <c r="R844"/>
      <c r="S844"/>
      <c r="T844"/>
      <c r="U844"/>
      <c r="V844"/>
      <c r="W844"/>
      <c r="X844"/>
      <c r="Y844"/>
      <c r="Z844"/>
      <c r="AA844"/>
    </row>
    <row r="845" spans="2:27" s="34" customFormat="1">
      <c r="B845" s="72"/>
      <c r="R845"/>
      <c r="S845"/>
      <c r="T845"/>
      <c r="U845"/>
      <c r="V845"/>
      <c r="W845"/>
      <c r="X845"/>
      <c r="Y845"/>
      <c r="Z845"/>
      <c r="AA845"/>
    </row>
    <row r="846" spans="2:27" s="34" customFormat="1">
      <c r="B846" s="72"/>
      <c r="R846"/>
      <c r="S846"/>
      <c r="T846"/>
      <c r="U846"/>
      <c r="V846"/>
      <c r="W846"/>
      <c r="X846"/>
      <c r="Y846"/>
      <c r="Z846"/>
      <c r="AA846"/>
    </row>
    <row r="847" spans="2:27" s="34" customFormat="1">
      <c r="B847" s="72"/>
      <c r="R847"/>
      <c r="S847"/>
      <c r="T847"/>
      <c r="U847"/>
      <c r="V847"/>
      <c r="W847"/>
      <c r="X847"/>
      <c r="Y847"/>
      <c r="Z847"/>
      <c r="AA847"/>
    </row>
    <row r="848" spans="2:27" s="34" customFormat="1">
      <c r="B848" s="72"/>
      <c r="R848"/>
      <c r="S848"/>
      <c r="T848"/>
      <c r="U848"/>
      <c r="V848"/>
      <c r="W848"/>
      <c r="X848"/>
      <c r="Y848"/>
      <c r="Z848"/>
      <c r="AA848"/>
    </row>
    <row r="849" spans="2:27" s="34" customFormat="1">
      <c r="B849" s="72"/>
      <c r="R849"/>
      <c r="S849"/>
      <c r="T849"/>
      <c r="U849"/>
      <c r="V849"/>
      <c r="W849"/>
      <c r="X849"/>
      <c r="Y849"/>
      <c r="Z849"/>
      <c r="AA849"/>
    </row>
    <row r="850" spans="2:27" s="34" customFormat="1">
      <c r="B850" s="72"/>
      <c r="R850"/>
      <c r="S850"/>
      <c r="T850"/>
      <c r="U850"/>
      <c r="V850"/>
      <c r="W850"/>
      <c r="X850"/>
      <c r="Y850"/>
      <c r="Z850"/>
      <c r="AA850"/>
    </row>
    <row r="851" spans="2:27" s="34" customFormat="1">
      <c r="B851" s="72"/>
      <c r="R851"/>
      <c r="S851"/>
      <c r="T851"/>
      <c r="U851"/>
      <c r="V851"/>
      <c r="W851"/>
      <c r="X851"/>
      <c r="Y851"/>
      <c r="Z851"/>
      <c r="AA851"/>
    </row>
    <row r="852" spans="2:27" s="34" customFormat="1">
      <c r="B852" s="72"/>
      <c r="R852"/>
      <c r="S852"/>
      <c r="T852"/>
      <c r="U852"/>
      <c r="V852"/>
      <c r="W852"/>
      <c r="X852"/>
      <c r="Y852"/>
      <c r="Z852"/>
      <c r="AA852"/>
    </row>
    <row r="853" spans="2:27" s="34" customFormat="1">
      <c r="B853" s="72"/>
      <c r="R853"/>
      <c r="S853"/>
      <c r="T853"/>
      <c r="U853"/>
      <c r="V853"/>
      <c r="W853"/>
      <c r="X853"/>
      <c r="Y853"/>
      <c r="Z853"/>
      <c r="AA853"/>
    </row>
    <row r="854" spans="2:27" s="34" customFormat="1">
      <c r="B854" s="72"/>
      <c r="R854"/>
      <c r="S854"/>
      <c r="T854"/>
      <c r="U854"/>
      <c r="V854"/>
      <c r="W854"/>
      <c r="X854"/>
      <c r="Y854"/>
      <c r="Z854"/>
      <c r="AA854"/>
    </row>
    <row r="855" spans="2:27" s="34" customFormat="1">
      <c r="B855" s="72"/>
      <c r="R855"/>
      <c r="S855"/>
      <c r="T855"/>
      <c r="U855"/>
      <c r="V855"/>
      <c r="W855"/>
      <c r="X855"/>
      <c r="Y855"/>
      <c r="Z855"/>
      <c r="AA855"/>
    </row>
    <row r="856" spans="2:27" s="34" customFormat="1">
      <c r="B856" s="72"/>
      <c r="R856"/>
      <c r="S856"/>
      <c r="T856"/>
      <c r="U856"/>
      <c r="V856"/>
      <c r="W856"/>
      <c r="X856"/>
      <c r="Y856"/>
      <c r="Z856"/>
      <c r="AA856"/>
    </row>
    <row r="857" spans="2:27" s="34" customFormat="1">
      <c r="B857" s="72"/>
      <c r="R857"/>
      <c r="S857"/>
      <c r="T857"/>
      <c r="U857"/>
      <c r="V857"/>
      <c r="W857"/>
      <c r="X857"/>
      <c r="Y857"/>
      <c r="Z857"/>
      <c r="AA857"/>
    </row>
    <row r="858" spans="2:27" s="34" customFormat="1">
      <c r="B858" s="72"/>
      <c r="R858"/>
      <c r="S858"/>
      <c r="T858"/>
      <c r="U858"/>
      <c r="V858"/>
      <c r="W858"/>
      <c r="X858"/>
      <c r="Y858"/>
      <c r="Z858"/>
      <c r="AA858"/>
    </row>
    <row r="859" spans="2:27" s="34" customFormat="1">
      <c r="B859" s="72"/>
      <c r="R859"/>
      <c r="S859"/>
      <c r="T859"/>
      <c r="U859"/>
      <c r="V859"/>
      <c r="W859"/>
      <c r="X859"/>
      <c r="Y859"/>
      <c r="Z859"/>
      <c r="AA859"/>
    </row>
    <row r="860" spans="2:27" s="34" customFormat="1">
      <c r="B860" s="72"/>
      <c r="R860"/>
      <c r="S860"/>
      <c r="T860"/>
      <c r="U860"/>
      <c r="V860"/>
      <c r="W860"/>
      <c r="X860"/>
      <c r="Y860"/>
      <c r="Z860"/>
      <c r="AA860"/>
    </row>
    <row r="861" spans="2:27" s="34" customFormat="1">
      <c r="B861" s="72"/>
      <c r="R861"/>
      <c r="S861"/>
      <c r="T861"/>
      <c r="U861"/>
      <c r="V861"/>
      <c r="W861"/>
      <c r="X861"/>
      <c r="Y861"/>
      <c r="Z861"/>
      <c r="AA861"/>
    </row>
    <row r="862" spans="2:27" s="34" customFormat="1">
      <c r="B862" s="72"/>
      <c r="R862"/>
      <c r="S862"/>
      <c r="T862"/>
      <c r="U862"/>
      <c r="V862"/>
      <c r="W862"/>
      <c r="X862"/>
      <c r="Y862"/>
      <c r="Z862"/>
      <c r="AA862"/>
    </row>
    <row r="863" spans="2:27" s="34" customFormat="1">
      <c r="B863" s="72"/>
      <c r="R863"/>
      <c r="S863"/>
      <c r="T863"/>
      <c r="U863"/>
      <c r="V863"/>
      <c r="W863"/>
      <c r="X863"/>
      <c r="Y863"/>
      <c r="Z863"/>
      <c r="AA863"/>
    </row>
    <row r="864" spans="2:27" s="34" customFormat="1">
      <c r="B864" s="72"/>
      <c r="R864"/>
      <c r="S864"/>
      <c r="T864"/>
      <c r="U864"/>
      <c r="V864"/>
      <c r="W864"/>
      <c r="X864"/>
      <c r="Y864"/>
      <c r="Z864"/>
      <c r="AA864"/>
    </row>
    <row r="865" spans="2:27" s="34" customFormat="1">
      <c r="B865" s="72"/>
      <c r="R865"/>
      <c r="S865"/>
      <c r="T865"/>
      <c r="U865"/>
      <c r="V865"/>
      <c r="W865"/>
      <c r="X865"/>
      <c r="Y865"/>
      <c r="Z865"/>
      <c r="AA865"/>
    </row>
    <row r="866" spans="2:27" s="34" customFormat="1">
      <c r="B866" s="72"/>
      <c r="R866"/>
      <c r="S866"/>
      <c r="T866"/>
      <c r="U866"/>
      <c r="V866"/>
      <c r="W866"/>
      <c r="X866"/>
      <c r="Y866"/>
      <c r="Z866"/>
      <c r="AA866"/>
    </row>
    <row r="867" spans="2:27" s="34" customFormat="1">
      <c r="B867" s="72"/>
      <c r="R867"/>
      <c r="S867"/>
      <c r="T867"/>
      <c r="U867"/>
      <c r="V867"/>
      <c r="W867"/>
      <c r="X867"/>
      <c r="Y867"/>
      <c r="Z867"/>
      <c r="AA867"/>
    </row>
    <row r="868" spans="2:27" s="34" customFormat="1">
      <c r="B868" s="72"/>
      <c r="R868"/>
      <c r="S868"/>
      <c r="T868"/>
      <c r="U868"/>
      <c r="V868"/>
      <c r="W868"/>
      <c r="X868"/>
      <c r="Y868"/>
      <c r="Z868"/>
      <c r="AA868"/>
    </row>
    <row r="869" spans="2:27" s="34" customFormat="1">
      <c r="B869" s="72"/>
      <c r="R869"/>
      <c r="S869"/>
      <c r="T869"/>
      <c r="U869"/>
      <c r="V869"/>
      <c r="W869"/>
      <c r="X869"/>
      <c r="Y869"/>
      <c r="Z869"/>
      <c r="AA869"/>
    </row>
    <row r="870" spans="2:27" s="34" customFormat="1">
      <c r="B870" s="72"/>
      <c r="R870"/>
      <c r="S870"/>
      <c r="T870"/>
      <c r="U870"/>
      <c r="V870"/>
      <c r="W870"/>
      <c r="X870"/>
      <c r="Y870"/>
      <c r="Z870"/>
      <c r="AA870"/>
    </row>
    <row r="871" spans="2:27" s="34" customFormat="1">
      <c r="B871" s="72"/>
      <c r="R871"/>
      <c r="S871"/>
      <c r="T871"/>
      <c r="U871"/>
      <c r="V871"/>
      <c r="W871"/>
      <c r="X871"/>
      <c r="Y871"/>
      <c r="Z871"/>
      <c r="AA871"/>
    </row>
    <row r="872" spans="2:27" s="34" customFormat="1">
      <c r="B872" s="72"/>
      <c r="R872"/>
      <c r="S872"/>
      <c r="T872"/>
      <c r="U872"/>
      <c r="V872"/>
      <c r="W872"/>
      <c r="X872"/>
      <c r="Y872"/>
      <c r="Z872"/>
      <c r="AA872"/>
    </row>
    <row r="873" spans="2:27" s="34" customFormat="1">
      <c r="B873" s="72"/>
      <c r="R873"/>
      <c r="S873"/>
      <c r="T873"/>
      <c r="U873"/>
      <c r="V873"/>
      <c r="W873"/>
      <c r="X873"/>
      <c r="Y873"/>
      <c r="Z873"/>
      <c r="AA873"/>
    </row>
    <row r="874" spans="2:27" s="34" customFormat="1">
      <c r="B874" s="72"/>
      <c r="R874"/>
      <c r="S874"/>
      <c r="T874"/>
      <c r="U874"/>
      <c r="V874"/>
      <c r="W874"/>
      <c r="X874"/>
      <c r="Y874"/>
      <c r="Z874"/>
      <c r="AA874"/>
    </row>
    <row r="875" spans="2:27" s="34" customFormat="1">
      <c r="B875" s="72"/>
      <c r="R875"/>
      <c r="S875"/>
      <c r="T875"/>
      <c r="U875"/>
      <c r="V875"/>
      <c r="W875"/>
      <c r="X875"/>
      <c r="Y875"/>
      <c r="Z875"/>
      <c r="AA875"/>
    </row>
    <row r="876" spans="2:27" s="34" customFormat="1">
      <c r="R876"/>
      <c r="S876"/>
      <c r="T876"/>
      <c r="U876"/>
      <c r="V876"/>
      <c r="W876"/>
      <c r="X876"/>
      <c r="Y876"/>
      <c r="Z876"/>
      <c r="AA876"/>
    </row>
    <row r="877" spans="2:27" s="34" customFormat="1">
      <c r="R877"/>
      <c r="S877"/>
      <c r="T877"/>
      <c r="U877"/>
      <c r="V877"/>
      <c r="W877"/>
      <c r="X877"/>
      <c r="Y877"/>
      <c r="Z877"/>
      <c r="AA877"/>
    </row>
    <row r="878" spans="2:27" s="34" customFormat="1">
      <c r="R878"/>
      <c r="S878"/>
      <c r="T878"/>
      <c r="U878"/>
      <c r="V878"/>
      <c r="W878"/>
      <c r="X878"/>
      <c r="Y878"/>
      <c r="Z878"/>
      <c r="AA878"/>
    </row>
    <row r="879" spans="2:27" s="34" customFormat="1">
      <c r="R879"/>
      <c r="S879"/>
      <c r="T879"/>
      <c r="U879"/>
      <c r="V879"/>
      <c r="W879"/>
      <c r="X879"/>
      <c r="Y879"/>
      <c r="Z879"/>
      <c r="AA879"/>
    </row>
    <row r="880" spans="2:27" s="34" customFormat="1">
      <c r="R880"/>
      <c r="S880"/>
      <c r="T880"/>
      <c r="U880"/>
      <c r="V880"/>
      <c r="W880"/>
      <c r="X880"/>
      <c r="Y880"/>
      <c r="Z880"/>
      <c r="AA880"/>
    </row>
    <row r="881" spans="18:27" s="34" customFormat="1">
      <c r="R881"/>
      <c r="S881"/>
      <c r="T881"/>
      <c r="U881"/>
      <c r="V881"/>
      <c r="W881"/>
      <c r="X881"/>
      <c r="Y881"/>
      <c r="Z881"/>
      <c r="AA881"/>
    </row>
    <row r="882" spans="18:27" s="34" customFormat="1">
      <c r="R882"/>
      <c r="S882"/>
      <c r="T882"/>
      <c r="U882"/>
      <c r="V882"/>
      <c r="W882"/>
      <c r="X882"/>
      <c r="Y882"/>
      <c r="Z882"/>
      <c r="AA882"/>
    </row>
    <row r="883" spans="18:27" s="34" customFormat="1">
      <c r="R883"/>
      <c r="S883"/>
      <c r="T883"/>
      <c r="U883"/>
      <c r="V883"/>
      <c r="W883"/>
      <c r="X883"/>
      <c r="Y883"/>
      <c r="Z883"/>
      <c r="AA883"/>
    </row>
    <row r="884" spans="18:27" s="34" customFormat="1">
      <c r="R884"/>
      <c r="S884"/>
      <c r="T884"/>
      <c r="U884"/>
      <c r="V884"/>
      <c r="W884"/>
      <c r="X884"/>
      <c r="Y884"/>
      <c r="Z884"/>
      <c r="AA884"/>
    </row>
    <row r="885" spans="18:27" s="34" customFormat="1">
      <c r="R885"/>
      <c r="S885"/>
      <c r="T885"/>
      <c r="U885"/>
      <c r="V885"/>
      <c r="W885"/>
      <c r="X885"/>
      <c r="Y885"/>
      <c r="Z885"/>
      <c r="AA885"/>
    </row>
    <row r="886" spans="18:27" s="34" customFormat="1">
      <c r="R886"/>
      <c r="S886"/>
      <c r="T886"/>
      <c r="U886"/>
      <c r="V886"/>
      <c r="W886"/>
      <c r="X886"/>
      <c r="Y886"/>
      <c r="Z886"/>
      <c r="AA886"/>
    </row>
  </sheetData>
  <sheetProtection algorithmName="SHA-512" hashValue="Kdc+C7wB58FQmULRYzWYJEvTASNmAwEPRee3GOAmQCOqkdb8gE1XB/lb6WW1DBda0CYq30/8Wbm1lcVwhU1E4Q==" saltValue="+HhhxaD5fcLEzl/7WRnfvg==" spinCount="100000" sheet="1" objects="1" scenarios="1"/>
  <mergeCells count="12">
    <mergeCell ref="AC14:AM19"/>
    <mergeCell ref="AC21:AM21"/>
    <mergeCell ref="A1:AM1"/>
    <mergeCell ref="AC2:AI2"/>
    <mergeCell ref="AJ2:AK2"/>
    <mergeCell ref="S8:AA11"/>
    <mergeCell ref="A10:A12"/>
    <mergeCell ref="B10:B11"/>
    <mergeCell ref="C10:C11"/>
    <mergeCell ref="D10:D11"/>
    <mergeCell ref="O10:O11"/>
    <mergeCell ref="P10:P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E3:M27"/>
  <sheetViews>
    <sheetView zoomScale="80" zoomScaleNormal="80" zoomScalePageLayoutView="50" workbookViewId="0">
      <selection activeCell="L36" sqref="L36"/>
    </sheetView>
  </sheetViews>
  <sheetFormatPr defaultColWidth="8.85546875" defaultRowHeight="15"/>
  <sheetData>
    <row r="3" hidden="1"/>
    <row r="4" hidden="1"/>
    <row r="5" hidden="1"/>
    <row r="6" hidden="1"/>
    <row r="7" hidden="1"/>
    <row r="22" spans="5:13" ht="10.5" customHeight="1"/>
    <row r="23" spans="5:13" ht="213" customHeight="1" thickBot="1"/>
    <row r="24" spans="5:13" ht="15.75" customHeight="1">
      <c r="E24" s="205" t="s">
        <v>89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CO'!AC11</f>
        <v>1</v>
      </c>
      <c r="F27" s="79"/>
      <c r="G27" s="79">
        <f>'CALC. CO'!AE11</f>
        <v>0</v>
      </c>
      <c r="H27" s="79"/>
      <c r="I27" s="79">
        <f>'CALC. CO'!AG11</f>
        <v>0</v>
      </c>
      <c r="J27" s="79"/>
      <c r="K27" s="79">
        <f>'CALC. CO'!AI11</f>
        <v>0</v>
      </c>
      <c r="L27" s="79"/>
      <c r="M27" s="80">
        <f>'CALC. CO'!AK11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FF00"/>
  </sheetPr>
  <dimension ref="A1:AM1502"/>
  <sheetViews>
    <sheetView zoomScaleNormal="100" workbookViewId="0">
      <pane ySplit="12" topLeftCell="A13" activePane="bottomLeft" state="frozen"/>
      <selection activeCell="AF36" sqref="AF36"/>
      <selection pane="bottomLeft" activeCell="N187" sqref="N187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9" style="34" customWidth="1"/>
    <col min="4" max="4" width="15.140625" style="34" hidden="1" customWidth="1"/>
    <col min="5" max="5" width="14.42578125" style="34" hidden="1" customWidth="1"/>
    <col min="6" max="6" width="11.140625" style="34" hidden="1" customWidth="1"/>
    <col min="7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42" customWidth="1"/>
    <col min="16" max="16" width="9.140625" style="34" hidden="1" customWidth="1"/>
    <col min="17" max="20" width="9.140625" hidden="1" customWidth="1"/>
    <col min="21" max="22" width="12.5703125" hidden="1" customWidth="1"/>
    <col min="23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5" customHeight="1" thickBot="1">
      <c r="A1" s="188" t="s">
        <v>90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39" ht="15.75" thickBot="1">
      <c r="A2" s="33" t="s">
        <v>91</v>
      </c>
      <c r="AB2" s="189" t="s">
        <v>50</v>
      </c>
      <c r="AC2" s="190"/>
      <c r="AD2" s="190"/>
      <c r="AE2" s="190"/>
      <c r="AF2" s="190"/>
      <c r="AG2" s="190"/>
      <c r="AH2" s="191"/>
      <c r="AI2" s="192">
        <v>744</v>
      </c>
      <c r="AJ2" s="193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200</v>
      </c>
      <c r="D4" s="38">
        <v>240</v>
      </c>
      <c r="E4" s="38">
        <v>320</v>
      </c>
      <c r="F4" s="38">
        <v>1130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200</v>
      </c>
      <c r="C5" s="38">
        <v>240</v>
      </c>
      <c r="D5" s="38">
        <v>320</v>
      </c>
      <c r="E5" s="38">
        <v>1130</v>
      </c>
      <c r="F5" s="38">
        <v>3000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60</v>
      </c>
      <c r="Q8" s="40"/>
      <c r="R8" s="194" t="s">
        <v>61</v>
      </c>
      <c r="S8" s="194"/>
      <c r="T8" s="194"/>
      <c r="U8" s="194"/>
      <c r="V8" s="194"/>
      <c r="W8" s="194"/>
      <c r="X8" s="194"/>
      <c r="Y8" s="194"/>
      <c r="Z8" s="19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194"/>
      <c r="S9" s="194"/>
      <c r="T9" s="194"/>
      <c r="U9" s="194"/>
      <c r="V9" s="194"/>
      <c r="W9" s="194"/>
      <c r="X9" s="194"/>
      <c r="Y9" s="194"/>
      <c r="Z9" s="19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195" t="s">
        <v>62</v>
      </c>
      <c r="B10" s="197" t="s">
        <v>63</v>
      </c>
      <c r="C10" s="197" t="s">
        <v>92</v>
      </c>
      <c r="N10" s="201" t="s">
        <v>66</v>
      </c>
      <c r="O10" s="211" t="s">
        <v>93</v>
      </c>
      <c r="Q10" s="40"/>
      <c r="R10" s="194"/>
      <c r="S10" s="194"/>
      <c r="T10" s="194"/>
      <c r="U10" s="194"/>
      <c r="V10" s="194"/>
      <c r="W10" s="194"/>
      <c r="X10" s="194"/>
      <c r="Y10" s="194"/>
      <c r="Z10" s="194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196"/>
      <c r="B11" s="198"/>
      <c r="C11" s="209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10"/>
      <c r="O11" s="212"/>
      <c r="Q11" s="40"/>
      <c r="R11" s="194"/>
      <c r="S11" s="194"/>
      <c r="T11" s="194"/>
      <c r="U11" s="194"/>
      <c r="V11" s="194"/>
      <c r="W11" s="194"/>
      <c r="X11" s="194"/>
      <c r="Y11" s="194"/>
      <c r="Z11" s="194"/>
      <c r="AA11" s="34"/>
      <c r="AB11" s="43">
        <f>R759/AI2</f>
        <v>1</v>
      </c>
      <c r="AC11" s="42"/>
      <c r="AD11" s="43">
        <f>T759/AI2</f>
        <v>0</v>
      </c>
      <c r="AE11" s="42"/>
      <c r="AF11" s="43">
        <f>V759/AI2</f>
        <v>0</v>
      </c>
      <c r="AG11" s="42"/>
      <c r="AH11" s="43">
        <f>X759/AI2</f>
        <v>0</v>
      </c>
      <c r="AI11" s="42"/>
      <c r="AJ11" s="43">
        <f>Z759/AI2</f>
        <v>0</v>
      </c>
      <c r="AK11" s="42"/>
      <c r="AL11" s="34"/>
      <c r="AM11" s="34"/>
    </row>
    <row r="12" spans="1:39" ht="15.75" thickBot="1">
      <c r="A12" s="208"/>
      <c r="B12" s="44" t="s">
        <v>71</v>
      </c>
      <c r="C12" s="45" t="s">
        <v>71</v>
      </c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41" t="s">
        <v>94</v>
      </c>
      <c r="O12" s="212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90">
        <f>Parâmetros!A2</f>
        <v>44166</v>
      </c>
      <c r="B13" s="46">
        <f>Parâmetros!G2*0.04*46.0055</f>
        <v>2.0426441999999998</v>
      </c>
      <c r="C13" s="87">
        <f t="shared" ref="C13:C78" si="0">B13</f>
        <v>2.0426441999999998</v>
      </c>
      <c r="D13" s="91">
        <f t="shared" ref="D13:D76" si="1">(((C13-$B$4)/($B$5-$B$4))*($B$7-$B$6))+$B$6</f>
        <v>0.40852884</v>
      </c>
      <c r="E13" s="42" t="str">
        <f>IF(AND(D13&lt;=40,D13&gt;=0),"1","0")</f>
        <v>1</v>
      </c>
      <c r="F13" s="51">
        <f t="shared" ref="F13:F76" si="2">(((C13-$C$4)/($C$5-$C$4))*($C$7-$C$6))+$C$6</f>
        <v>-152.00842190499998</v>
      </c>
      <c r="G13" s="42" t="str">
        <f>IF(AND(F13&lt;=80,F13&gt;41),"1","0")</f>
        <v>0</v>
      </c>
      <c r="H13" s="51">
        <f t="shared" ref="H13:H76" si="3">(((C13-$D$4)/($D$5-$D$4))*($D$7-$D$6))+$D$6</f>
        <v>-35.004210952499989</v>
      </c>
      <c r="I13" s="42" t="str">
        <f>IF(AND(H13&lt;=120,H13&gt;81),"1","0")</f>
        <v>0</v>
      </c>
      <c r="J13" s="51">
        <f t="shared" ref="J13:J76" si="4">(((C13-$E$4)/($E$5-$E$4))*($E$7-$E$6))+$E$6</f>
        <v>89.989344310864197</v>
      </c>
      <c r="K13" s="42" t="str">
        <f>IF(AND(J13&lt;=200,J13&gt;121),"1","0")</f>
        <v>0</v>
      </c>
      <c r="L13" s="51">
        <f t="shared" ref="L13:L76" si="5">(((C13-$F$4)/($F$5-$F$4))*($F$7-$F$6))+$F$6</f>
        <v>81.569221150588234</v>
      </c>
      <c r="M13" s="55" t="str">
        <f>IF(AND(L13&lt;999,L13&gt;201),"1","0")</f>
        <v>0</v>
      </c>
      <c r="N13" s="52">
        <f t="shared" ref="N13:N76" si="6">(D13*E13)+(F13*G13)+(H13*I13)+(J13*K13)+(L13*M13)</f>
        <v>0.40852884</v>
      </c>
      <c r="O13" s="46">
        <v>260</v>
      </c>
      <c r="Q13" s="53" t="str">
        <f>IF(AND(N13&lt;40.5,N13&gt;=0),"1","0")</f>
        <v>1</v>
      </c>
      <c r="R13" s="53">
        <f t="shared" ref="R13:R76" si="7">Q13*1</f>
        <v>1</v>
      </c>
      <c r="S13" s="53" t="str">
        <f>IF(AND(N13&lt;80.5,N13&gt;=40.5),"1","0")</f>
        <v>0</v>
      </c>
      <c r="T13" s="53">
        <f t="shared" ref="T13:T76" si="8">S13*1</f>
        <v>0</v>
      </c>
      <c r="U13" s="53" t="str">
        <f>IF(AND(N13&lt;120.5,N13&gt;=80.5),"1","0")</f>
        <v>0</v>
      </c>
      <c r="V13" s="53">
        <f t="shared" ref="V13:V76" si="9">U13*1</f>
        <v>0</v>
      </c>
      <c r="W13" s="53" t="str">
        <f>IF(AND(N13&lt;200.5,N13&gt;=120.5),"1","0")</f>
        <v>0</v>
      </c>
      <c r="X13" s="53">
        <f t="shared" ref="X13:X76" si="10">W13*1</f>
        <v>0</v>
      </c>
      <c r="Y13" s="53" t="str">
        <f>IF(AND(N13&lt;999,N13&gt;=200.5),"1","0")</f>
        <v>0</v>
      </c>
      <c r="Z13" s="53">
        <f t="shared" ref="Z13:Z76" si="11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92">
        <f>Parâmetros!A3</f>
        <v>44166.041666666664</v>
      </c>
      <c r="B14" s="59">
        <f>Parâmetros!G3*0.04*46.0055</f>
        <v>1.6193936</v>
      </c>
      <c r="C14" s="87">
        <f t="shared" si="0"/>
        <v>1.6193936</v>
      </c>
      <c r="D14" s="91">
        <f t="shared" si="1"/>
        <v>0.32387871999999995</v>
      </c>
      <c r="E14" s="42" t="str">
        <f t="shared" ref="E14:E77" si="12">IF(AND(D14&lt;=40,D14&gt;=0),"1","0")</f>
        <v>1</v>
      </c>
      <c r="F14" s="51">
        <f t="shared" si="2"/>
        <v>-152.42109124000001</v>
      </c>
      <c r="G14" s="42" t="str">
        <f t="shared" ref="G14:G77" si="13">IF(AND(F14&lt;=80,F14&gt;41),"1","0")</f>
        <v>0</v>
      </c>
      <c r="H14" s="51">
        <f t="shared" si="3"/>
        <v>-35.210545620000005</v>
      </c>
      <c r="I14" s="42" t="str">
        <f t="shared" ref="I14:I77" si="14">IF(AND(H14&lt;=120,H14&gt;81),"1","0")</f>
        <v>0</v>
      </c>
      <c r="J14" s="51">
        <f t="shared" si="4"/>
        <v>89.948064314074074</v>
      </c>
      <c r="K14" s="42" t="str">
        <f t="shared" ref="K14:K77" si="15">IF(AND(J14&lt;=200,J14&gt;121),"1","0")</f>
        <v>0</v>
      </c>
      <c r="L14" s="51">
        <f t="shared" si="5"/>
        <v>81.524406381176462</v>
      </c>
      <c r="M14" s="55" t="str">
        <f t="shared" ref="M14:M77" si="16">IF(AND(L14&lt;999,L14&gt;201),"1","0")</f>
        <v>0</v>
      </c>
      <c r="N14" s="58">
        <f t="shared" si="6"/>
        <v>0.32387871999999995</v>
      </c>
      <c r="O14" s="59">
        <v>260</v>
      </c>
      <c r="Q14" s="53" t="str">
        <f t="shared" ref="Q14:Q77" si="17">IF(AND(N14&lt;40.5,N14&gt;=0),"1","0")</f>
        <v>1</v>
      </c>
      <c r="R14" s="53">
        <f t="shared" si="7"/>
        <v>1</v>
      </c>
      <c r="S14" s="53" t="str">
        <f t="shared" ref="S14:S77" si="18">IF(AND(N14&lt;80.5,N14&gt;=40.5),"1","0")</f>
        <v>0</v>
      </c>
      <c r="T14" s="53">
        <f t="shared" si="8"/>
        <v>0</v>
      </c>
      <c r="U14" s="53" t="str">
        <f t="shared" ref="U14:U77" si="19">IF(AND(N14&lt;120.5,N14&gt;=80.5),"1","0")</f>
        <v>0</v>
      </c>
      <c r="V14" s="53">
        <f t="shared" si="9"/>
        <v>0</v>
      </c>
      <c r="W14" s="53" t="str">
        <f t="shared" ref="W14:W77" si="20">IF(AND(N14&lt;200.5,N14&gt;=120.5),"1","0")</f>
        <v>0</v>
      </c>
      <c r="X14" s="53">
        <f t="shared" si="10"/>
        <v>0</v>
      </c>
      <c r="Y14" s="53" t="str">
        <f t="shared" ref="Y14:Y77" si="21">IF(AND(N14&lt;999,N14&gt;=200.5),"1","0")</f>
        <v>0</v>
      </c>
      <c r="Z14" s="53">
        <f t="shared" si="11"/>
        <v>0</v>
      </c>
      <c r="AA14" s="34"/>
      <c r="AB14" s="176" t="s">
        <v>95</v>
      </c>
      <c r="AC14" s="177"/>
      <c r="AD14" s="177"/>
      <c r="AE14" s="177"/>
      <c r="AF14" s="177"/>
      <c r="AG14" s="177"/>
      <c r="AH14" s="177"/>
      <c r="AI14" s="177"/>
      <c r="AJ14" s="177"/>
      <c r="AK14" s="177"/>
      <c r="AL14" s="178"/>
      <c r="AM14" s="34"/>
    </row>
    <row r="15" spans="1:39">
      <c r="A15" s="92">
        <f>Parâmetros!A4</f>
        <v>44166.083333333336</v>
      </c>
      <c r="B15" s="59">
        <f>Parâmetros!G4*0.04*46.0055</f>
        <v>1.3065561999999999</v>
      </c>
      <c r="C15" s="87">
        <f t="shared" si="0"/>
        <v>1.3065561999999999</v>
      </c>
      <c r="D15" s="91">
        <f t="shared" si="1"/>
        <v>0.26131124</v>
      </c>
      <c r="E15" s="42" t="str">
        <f t="shared" si="12"/>
        <v>1</v>
      </c>
      <c r="F15" s="51">
        <f t="shared" si="2"/>
        <v>-152.726107705</v>
      </c>
      <c r="G15" s="42" t="str">
        <f t="shared" si="13"/>
        <v>0</v>
      </c>
      <c r="H15" s="51">
        <f t="shared" si="3"/>
        <v>-35.363053852500002</v>
      </c>
      <c r="I15" s="42" t="str">
        <f t="shared" si="14"/>
        <v>0</v>
      </c>
      <c r="J15" s="51">
        <f t="shared" si="4"/>
        <v>89.917553012098764</v>
      </c>
      <c r="K15" s="42" t="str">
        <f t="shared" si="15"/>
        <v>0</v>
      </c>
      <c r="L15" s="51">
        <f t="shared" si="5"/>
        <v>81.491282421176479</v>
      </c>
      <c r="M15" s="55" t="str">
        <f t="shared" si="16"/>
        <v>0</v>
      </c>
      <c r="N15" s="58">
        <f t="shared" si="6"/>
        <v>0.26131124</v>
      </c>
      <c r="O15" s="59">
        <v>260</v>
      </c>
      <c r="Q15" s="53" t="str">
        <f t="shared" si="17"/>
        <v>1</v>
      </c>
      <c r="R15" s="53">
        <f t="shared" si="7"/>
        <v>1</v>
      </c>
      <c r="S15" s="53" t="str">
        <f t="shared" si="18"/>
        <v>0</v>
      </c>
      <c r="T15" s="53">
        <f t="shared" si="8"/>
        <v>0</v>
      </c>
      <c r="U15" s="53" t="str">
        <f t="shared" si="19"/>
        <v>0</v>
      </c>
      <c r="V15" s="53">
        <f t="shared" si="9"/>
        <v>0</v>
      </c>
      <c r="W15" s="53" t="str">
        <f t="shared" si="20"/>
        <v>0</v>
      </c>
      <c r="X15" s="53">
        <f t="shared" si="10"/>
        <v>0</v>
      </c>
      <c r="Y15" s="53" t="str">
        <f t="shared" si="21"/>
        <v>0</v>
      </c>
      <c r="Z15" s="53">
        <f t="shared" si="11"/>
        <v>0</v>
      </c>
      <c r="AA15" s="34"/>
      <c r="AB15" s="179"/>
      <c r="AC15" s="180"/>
      <c r="AD15" s="180"/>
      <c r="AE15" s="180"/>
      <c r="AF15" s="180"/>
      <c r="AG15" s="180"/>
      <c r="AH15" s="180"/>
      <c r="AI15" s="180"/>
      <c r="AJ15" s="180"/>
      <c r="AK15" s="180"/>
      <c r="AL15" s="181"/>
      <c r="AM15" s="34"/>
    </row>
    <row r="16" spans="1:39">
      <c r="A16" s="92">
        <f>Parâmetros!A5</f>
        <v>44166.125</v>
      </c>
      <c r="B16" s="59">
        <f>Parâmetros!G5*0.04*46.0055</f>
        <v>0.82809900000000003</v>
      </c>
      <c r="C16" s="87">
        <f t="shared" si="0"/>
        <v>0.82809900000000003</v>
      </c>
      <c r="D16" s="91">
        <f t="shared" si="1"/>
        <v>0.16561980000000001</v>
      </c>
      <c r="E16" s="42" t="str">
        <f t="shared" si="12"/>
        <v>1</v>
      </c>
      <c r="F16" s="51">
        <f t="shared" si="2"/>
        <v>-153.192603475</v>
      </c>
      <c r="G16" s="42" t="str">
        <f t="shared" si="13"/>
        <v>0</v>
      </c>
      <c r="H16" s="51">
        <f t="shared" si="3"/>
        <v>-35.596301737499999</v>
      </c>
      <c r="I16" s="42" t="str">
        <f t="shared" si="14"/>
        <v>0</v>
      </c>
      <c r="J16" s="51">
        <f t="shared" si="4"/>
        <v>89.870888667901227</v>
      </c>
      <c r="K16" s="42" t="str">
        <f t="shared" si="15"/>
        <v>0</v>
      </c>
      <c r="L16" s="51">
        <f t="shared" si="5"/>
        <v>81.440622247058826</v>
      </c>
      <c r="M16" s="55" t="str">
        <f t="shared" si="16"/>
        <v>0</v>
      </c>
      <c r="N16" s="58">
        <f t="shared" si="6"/>
        <v>0.16561980000000001</v>
      </c>
      <c r="O16" s="59">
        <v>260</v>
      </c>
      <c r="Q16" s="53" t="str">
        <f t="shared" si="17"/>
        <v>1</v>
      </c>
      <c r="R16" s="53">
        <f t="shared" si="7"/>
        <v>1</v>
      </c>
      <c r="S16" s="53" t="str">
        <f t="shared" si="18"/>
        <v>0</v>
      </c>
      <c r="T16" s="53">
        <f t="shared" si="8"/>
        <v>0</v>
      </c>
      <c r="U16" s="53" t="str">
        <f t="shared" si="19"/>
        <v>0</v>
      </c>
      <c r="V16" s="53">
        <f t="shared" si="9"/>
        <v>0</v>
      </c>
      <c r="W16" s="53" t="str">
        <f t="shared" si="20"/>
        <v>0</v>
      </c>
      <c r="X16" s="53">
        <f t="shared" si="10"/>
        <v>0</v>
      </c>
      <c r="Y16" s="53" t="str">
        <f t="shared" si="21"/>
        <v>0</v>
      </c>
      <c r="Z16" s="53">
        <f t="shared" si="11"/>
        <v>0</v>
      </c>
      <c r="AA16" s="34"/>
      <c r="AB16" s="179"/>
      <c r="AC16" s="180"/>
      <c r="AD16" s="180"/>
      <c r="AE16" s="180"/>
      <c r="AF16" s="180"/>
      <c r="AG16" s="180"/>
      <c r="AH16" s="180"/>
      <c r="AI16" s="180"/>
      <c r="AJ16" s="180"/>
      <c r="AK16" s="180"/>
      <c r="AL16" s="181"/>
      <c r="AM16" s="34"/>
    </row>
    <row r="17" spans="1:39">
      <c r="A17" s="92">
        <f>Parâmetros!A6</f>
        <v>44166.166666666664</v>
      </c>
      <c r="B17" s="59">
        <f>Parâmetros!G6*0.04*46.0055</f>
        <v>0.62567479999999998</v>
      </c>
      <c r="C17" s="87">
        <f t="shared" si="0"/>
        <v>0.62567479999999998</v>
      </c>
      <c r="D17" s="91">
        <f t="shared" si="1"/>
        <v>0.12513495999999999</v>
      </c>
      <c r="E17" s="42" t="str">
        <f t="shared" si="12"/>
        <v>1</v>
      </c>
      <c r="F17" s="51">
        <f t="shared" si="2"/>
        <v>-153.38996706999998</v>
      </c>
      <c r="G17" s="42" t="str">
        <f t="shared" si="13"/>
        <v>0</v>
      </c>
      <c r="H17" s="51">
        <f t="shared" si="3"/>
        <v>-35.694983534999992</v>
      </c>
      <c r="I17" s="42" t="str">
        <f t="shared" si="14"/>
        <v>0</v>
      </c>
      <c r="J17" s="51">
        <f t="shared" si="4"/>
        <v>89.851146060740746</v>
      </c>
      <c r="K17" s="42" t="str">
        <f t="shared" si="15"/>
        <v>0</v>
      </c>
      <c r="L17" s="51">
        <f t="shared" si="5"/>
        <v>81.419189096470589</v>
      </c>
      <c r="M17" s="55" t="str">
        <f t="shared" si="16"/>
        <v>0</v>
      </c>
      <c r="N17" s="58">
        <f t="shared" si="6"/>
        <v>0.12513495999999999</v>
      </c>
      <c r="O17" s="59">
        <v>260</v>
      </c>
      <c r="Q17" s="53" t="str">
        <f t="shared" si="17"/>
        <v>1</v>
      </c>
      <c r="R17" s="53">
        <f t="shared" si="7"/>
        <v>1</v>
      </c>
      <c r="S17" s="53" t="str">
        <f t="shared" si="18"/>
        <v>0</v>
      </c>
      <c r="T17" s="53">
        <f t="shared" si="8"/>
        <v>0</v>
      </c>
      <c r="U17" s="53" t="str">
        <f t="shared" si="19"/>
        <v>0</v>
      </c>
      <c r="V17" s="53">
        <f t="shared" si="9"/>
        <v>0</v>
      </c>
      <c r="W17" s="53" t="str">
        <f t="shared" si="20"/>
        <v>0</v>
      </c>
      <c r="X17" s="53">
        <f t="shared" si="10"/>
        <v>0</v>
      </c>
      <c r="Y17" s="53" t="str">
        <f t="shared" si="21"/>
        <v>0</v>
      </c>
      <c r="Z17" s="53">
        <f t="shared" si="11"/>
        <v>0</v>
      </c>
      <c r="AA17" s="34"/>
      <c r="AB17" s="179"/>
      <c r="AC17" s="180"/>
      <c r="AD17" s="180"/>
      <c r="AE17" s="180"/>
      <c r="AF17" s="180"/>
      <c r="AG17" s="180"/>
      <c r="AH17" s="180"/>
      <c r="AI17" s="180"/>
      <c r="AJ17" s="180"/>
      <c r="AK17" s="180"/>
      <c r="AL17" s="181"/>
      <c r="AM17" s="34"/>
    </row>
    <row r="18" spans="1:39">
      <c r="A18" s="92">
        <f>Parâmetros!A7</f>
        <v>44166.208333333336</v>
      </c>
      <c r="B18" s="59">
        <f>Parâmetros!G7*0.04*46.0055</f>
        <v>1.6193936</v>
      </c>
      <c r="C18" s="87">
        <f t="shared" si="0"/>
        <v>1.6193936</v>
      </c>
      <c r="D18" s="91">
        <f t="shared" si="1"/>
        <v>0.32387871999999995</v>
      </c>
      <c r="E18" s="42" t="str">
        <f t="shared" si="12"/>
        <v>1</v>
      </c>
      <c r="F18" s="51">
        <f t="shared" si="2"/>
        <v>-152.42109124000001</v>
      </c>
      <c r="G18" s="42" t="str">
        <f t="shared" si="13"/>
        <v>0</v>
      </c>
      <c r="H18" s="51">
        <f t="shared" si="3"/>
        <v>-35.210545620000005</v>
      </c>
      <c r="I18" s="42" t="str">
        <f t="shared" si="14"/>
        <v>0</v>
      </c>
      <c r="J18" s="51">
        <f t="shared" si="4"/>
        <v>89.948064314074074</v>
      </c>
      <c r="K18" s="42" t="str">
        <f t="shared" si="15"/>
        <v>0</v>
      </c>
      <c r="L18" s="51">
        <f t="shared" si="5"/>
        <v>81.524406381176462</v>
      </c>
      <c r="M18" s="55" t="str">
        <f t="shared" si="16"/>
        <v>0</v>
      </c>
      <c r="N18" s="58">
        <f t="shared" si="6"/>
        <v>0.32387871999999995</v>
      </c>
      <c r="O18" s="59">
        <v>260</v>
      </c>
      <c r="Q18" s="53" t="str">
        <f t="shared" si="17"/>
        <v>1</v>
      </c>
      <c r="R18" s="53">
        <f t="shared" si="7"/>
        <v>1</v>
      </c>
      <c r="S18" s="53" t="str">
        <f t="shared" si="18"/>
        <v>0</v>
      </c>
      <c r="T18" s="53">
        <f t="shared" si="8"/>
        <v>0</v>
      </c>
      <c r="U18" s="53" t="str">
        <f t="shared" si="19"/>
        <v>0</v>
      </c>
      <c r="V18" s="53">
        <f t="shared" si="9"/>
        <v>0</v>
      </c>
      <c r="W18" s="53" t="str">
        <f t="shared" si="20"/>
        <v>0</v>
      </c>
      <c r="X18" s="53">
        <f t="shared" si="10"/>
        <v>0</v>
      </c>
      <c r="Y18" s="53" t="str">
        <f t="shared" si="21"/>
        <v>0</v>
      </c>
      <c r="Z18" s="53">
        <f t="shared" si="11"/>
        <v>0</v>
      </c>
      <c r="AA18" s="34"/>
      <c r="AB18" s="179"/>
      <c r="AC18" s="180"/>
      <c r="AD18" s="180"/>
      <c r="AE18" s="180"/>
      <c r="AF18" s="180"/>
      <c r="AG18" s="180"/>
      <c r="AH18" s="180"/>
      <c r="AI18" s="180"/>
      <c r="AJ18" s="180"/>
      <c r="AK18" s="180"/>
      <c r="AL18" s="181"/>
      <c r="AM18" s="34"/>
    </row>
    <row r="19" spans="1:39" ht="15.75" thickBot="1">
      <c r="A19" s="92">
        <f>Parâmetros!A8</f>
        <v>44166.25</v>
      </c>
      <c r="B19" s="59">
        <f>Parâmetros!G8*0.04*46.0055</f>
        <v>4.2693103999999993</v>
      </c>
      <c r="C19" s="87">
        <f t="shared" si="0"/>
        <v>4.2693103999999993</v>
      </c>
      <c r="D19" s="91">
        <f t="shared" si="1"/>
        <v>0.85386207999999986</v>
      </c>
      <c r="E19" s="42" t="str">
        <f t="shared" si="12"/>
        <v>1</v>
      </c>
      <c r="F19" s="51">
        <f t="shared" si="2"/>
        <v>-149.83742236000001</v>
      </c>
      <c r="G19" s="42" t="str">
        <f t="shared" si="13"/>
        <v>0</v>
      </c>
      <c r="H19" s="51">
        <f t="shared" si="3"/>
        <v>-33.918711180000003</v>
      </c>
      <c r="I19" s="42" t="str">
        <f t="shared" si="14"/>
        <v>0</v>
      </c>
      <c r="J19" s="51">
        <f t="shared" si="4"/>
        <v>90.20651298962963</v>
      </c>
      <c r="K19" s="42" t="str">
        <f t="shared" si="15"/>
        <v>0</v>
      </c>
      <c r="L19" s="51">
        <f t="shared" si="5"/>
        <v>81.804985807058813</v>
      </c>
      <c r="M19" s="55" t="str">
        <f t="shared" si="16"/>
        <v>0</v>
      </c>
      <c r="N19" s="58">
        <f t="shared" si="6"/>
        <v>0.85386207999999986</v>
      </c>
      <c r="O19" s="59">
        <v>260</v>
      </c>
      <c r="Q19" s="53" t="str">
        <f t="shared" si="17"/>
        <v>1</v>
      </c>
      <c r="R19" s="53">
        <f t="shared" si="7"/>
        <v>1</v>
      </c>
      <c r="S19" s="53" t="str">
        <f t="shared" si="18"/>
        <v>0</v>
      </c>
      <c r="T19" s="53">
        <f t="shared" si="8"/>
        <v>0</v>
      </c>
      <c r="U19" s="53" t="str">
        <f t="shared" si="19"/>
        <v>0</v>
      </c>
      <c r="V19" s="53">
        <f t="shared" si="9"/>
        <v>0</v>
      </c>
      <c r="W19" s="53" t="str">
        <f t="shared" si="20"/>
        <v>0</v>
      </c>
      <c r="X19" s="53">
        <f t="shared" si="10"/>
        <v>0</v>
      </c>
      <c r="Y19" s="53" t="str">
        <f t="shared" si="21"/>
        <v>0</v>
      </c>
      <c r="Z19" s="53">
        <f t="shared" si="11"/>
        <v>0</v>
      </c>
      <c r="AA19" s="34"/>
      <c r="AB19" s="18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4"/>
      <c r="AM19" s="34"/>
    </row>
    <row r="20" spans="1:39" ht="15.75" thickBot="1">
      <c r="A20" s="92">
        <f>Parâmetros!A9</f>
        <v>44166.291666666664</v>
      </c>
      <c r="B20" s="59">
        <f>Parâmetros!G9*0.04*46.0055</f>
        <v>5.8703017999999991</v>
      </c>
      <c r="C20" s="87">
        <f t="shared" si="0"/>
        <v>5.8703017999999991</v>
      </c>
      <c r="D20" s="91">
        <f t="shared" si="1"/>
        <v>1.1740603599999997</v>
      </c>
      <c r="E20" s="42" t="str">
        <f t="shared" si="12"/>
        <v>1</v>
      </c>
      <c r="F20" s="51">
        <f t="shared" si="2"/>
        <v>-148.27645574500002</v>
      </c>
      <c r="G20" s="42" t="str">
        <f t="shared" si="13"/>
        <v>0</v>
      </c>
      <c r="H20" s="51">
        <f t="shared" si="3"/>
        <v>-33.138227872500011</v>
      </c>
      <c r="I20" s="42" t="str">
        <f t="shared" si="14"/>
        <v>0</v>
      </c>
      <c r="J20" s="51">
        <f t="shared" si="4"/>
        <v>90.362659064444443</v>
      </c>
      <c r="K20" s="42" t="str">
        <f t="shared" si="15"/>
        <v>0</v>
      </c>
      <c r="L20" s="51">
        <f t="shared" si="5"/>
        <v>81.974502543529425</v>
      </c>
      <c r="M20" s="55" t="str">
        <f t="shared" si="16"/>
        <v>0</v>
      </c>
      <c r="N20" s="58">
        <f t="shared" si="6"/>
        <v>1.1740603599999997</v>
      </c>
      <c r="O20" s="59">
        <v>260</v>
      </c>
      <c r="Q20" s="53" t="str">
        <f t="shared" si="17"/>
        <v>1</v>
      </c>
      <c r="R20" s="53">
        <f t="shared" si="7"/>
        <v>1</v>
      </c>
      <c r="S20" s="53" t="str">
        <f t="shared" si="18"/>
        <v>0</v>
      </c>
      <c r="T20" s="53">
        <f t="shared" si="8"/>
        <v>0</v>
      </c>
      <c r="U20" s="53" t="str">
        <f t="shared" si="19"/>
        <v>0</v>
      </c>
      <c r="V20" s="53">
        <f t="shared" si="9"/>
        <v>0</v>
      </c>
      <c r="W20" s="53" t="str">
        <f t="shared" si="20"/>
        <v>0</v>
      </c>
      <c r="X20" s="53">
        <f t="shared" si="10"/>
        <v>0</v>
      </c>
      <c r="Y20" s="53" t="str">
        <f t="shared" si="21"/>
        <v>0</v>
      </c>
      <c r="Z20" s="53">
        <f t="shared" si="11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92">
        <f>Parâmetros!A10</f>
        <v>44166.333333333336</v>
      </c>
      <c r="B21" s="59">
        <f>Parâmetros!G10*0.04*46.0055</f>
        <v>6.0727260000000003</v>
      </c>
      <c r="C21" s="87">
        <f t="shared" si="0"/>
        <v>6.0727260000000003</v>
      </c>
      <c r="D21" s="91">
        <f t="shared" si="1"/>
        <v>1.2145452000000001</v>
      </c>
      <c r="E21" s="42" t="str">
        <f t="shared" si="12"/>
        <v>1</v>
      </c>
      <c r="F21" s="51">
        <f t="shared" si="2"/>
        <v>-148.07909215000001</v>
      </c>
      <c r="G21" s="42" t="str">
        <f t="shared" si="13"/>
        <v>0</v>
      </c>
      <c r="H21" s="51">
        <f t="shared" si="3"/>
        <v>-33.039546075000004</v>
      </c>
      <c r="I21" s="42" t="str">
        <f t="shared" si="14"/>
        <v>0</v>
      </c>
      <c r="J21" s="51">
        <f t="shared" si="4"/>
        <v>90.382401671604939</v>
      </c>
      <c r="K21" s="42" t="str">
        <f t="shared" si="15"/>
        <v>0</v>
      </c>
      <c r="L21" s="51">
        <f t="shared" si="5"/>
        <v>81.995935694117648</v>
      </c>
      <c r="M21" s="55" t="str">
        <f t="shared" si="16"/>
        <v>0</v>
      </c>
      <c r="N21" s="58">
        <f t="shared" si="6"/>
        <v>1.2145452000000001</v>
      </c>
      <c r="O21" s="59">
        <v>260</v>
      </c>
      <c r="Q21" s="53" t="str">
        <f t="shared" si="17"/>
        <v>1</v>
      </c>
      <c r="R21" s="53">
        <f t="shared" si="7"/>
        <v>1</v>
      </c>
      <c r="S21" s="53" t="str">
        <f t="shared" si="18"/>
        <v>0</v>
      </c>
      <c r="T21" s="53">
        <f t="shared" si="8"/>
        <v>0</v>
      </c>
      <c r="U21" s="53" t="str">
        <f t="shared" si="19"/>
        <v>0</v>
      </c>
      <c r="V21" s="53">
        <f t="shared" si="9"/>
        <v>0</v>
      </c>
      <c r="W21" s="53" t="str">
        <f t="shared" si="20"/>
        <v>0</v>
      </c>
      <c r="X21" s="53">
        <f t="shared" si="10"/>
        <v>0</v>
      </c>
      <c r="Y21" s="53" t="str">
        <f t="shared" si="21"/>
        <v>0</v>
      </c>
      <c r="Z21" s="53">
        <f t="shared" si="11"/>
        <v>0</v>
      </c>
      <c r="AA21" s="34"/>
      <c r="AB21" s="185" t="s">
        <v>80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7"/>
      <c r="AM21" s="34"/>
    </row>
    <row r="22" spans="1:39">
      <c r="A22" s="92">
        <f>Parâmetros!A11</f>
        <v>44166.375</v>
      </c>
      <c r="B22" s="59">
        <f>Parâmetros!G11*0.04*46.0055</f>
        <v>4.4901368000000002</v>
      </c>
      <c r="C22" s="87">
        <f t="shared" si="0"/>
        <v>4.4901368000000002</v>
      </c>
      <c r="D22" s="91">
        <f t="shared" si="1"/>
        <v>0.89802736000000005</v>
      </c>
      <c r="E22" s="42" t="str">
        <f t="shared" si="12"/>
        <v>1</v>
      </c>
      <c r="F22" s="51">
        <f t="shared" si="2"/>
        <v>-149.62211661999999</v>
      </c>
      <c r="G22" s="42" t="str">
        <f t="shared" si="13"/>
        <v>0</v>
      </c>
      <c r="H22" s="51">
        <f t="shared" si="3"/>
        <v>-33.811058309999993</v>
      </c>
      <c r="I22" s="42" t="str">
        <f t="shared" si="14"/>
        <v>0</v>
      </c>
      <c r="J22" s="51">
        <f t="shared" si="4"/>
        <v>90.228050379259258</v>
      </c>
      <c r="K22" s="42" t="str">
        <f t="shared" si="15"/>
        <v>0</v>
      </c>
      <c r="L22" s="51">
        <f t="shared" si="5"/>
        <v>81.828367425882348</v>
      </c>
      <c r="M22" s="55" t="str">
        <f t="shared" si="16"/>
        <v>0</v>
      </c>
      <c r="N22" s="58">
        <f t="shared" si="6"/>
        <v>0.89802736000000005</v>
      </c>
      <c r="O22" s="59">
        <v>260</v>
      </c>
      <c r="Q22" s="53" t="str">
        <f t="shared" si="17"/>
        <v>1</v>
      </c>
      <c r="R22" s="53">
        <f t="shared" si="7"/>
        <v>1</v>
      </c>
      <c r="S22" s="53" t="str">
        <f t="shared" si="18"/>
        <v>0</v>
      </c>
      <c r="T22" s="53">
        <f t="shared" si="8"/>
        <v>0</v>
      </c>
      <c r="U22" s="53" t="str">
        <f t="shared" si="19"/>
        <v>0</v>
      </c>
      <c r="V22" s="53">
        <f t="shared" si="9"/>
        <v>0</v>
      </c>
      <c r="W22" s="53" t="str">
        <f t="shared" si="20"/>
        <v>0</v>
      </c>
      <c r="X22" s="53">
        <f t="shared" si="10"/>
        <v>0</v>
      </c>
      <c r="Y22" s="53" t="str">
        <f t="shared" si="21"/>
        <v>0</v>
      </c>
      <c r="Z22" s="53">
        <f t="shared" si="11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92">
        <f>Parâmetros!A12</f>
        <v>44166.416666666664</v>
      </c>
      <c r="B23" s="59">
        <f>Parâmetros!G12*0.04*46.0055</f>
        <v>3.3307982000000003</v>
      </c>
      <c r="C23" s="87">
        <f t="shared" si="0"/>
        <v>3.3307982000000003</v>
      </c>
      <c r="D23" s="91">
        <f t="shared" si="1"/>
        <v>0.66615964000000005</v>
      </c>
      <c r="E23" s="42" t="str">
        <f t="shared" si="12"/>
        <v>1</v>
      </c>
      <c r="F23" s="51">
        <f t="shared" si="2"/>
        <v>-150.75247175499999</v>
      </c>
      <c r="G23" s="42" t="str">
        <f t="shared" si="13"/>
        <v>0</v>
      </c>
      <c r="H23" s="51">
        <f t="shared" si="3"/>
        <v>-34.376235877499994</v>
      </c>
      <c r="I23" s="42" t="str">
        <f t="shared" si="14"/>
        <v>0</v>
      </c>
      <c r="J23" s="51">
        <f t="shared" si="4"/>
        <v>90.114979083703702</v>
      </c>
      <c r="K23" s="42" t="str">
        <f t="shared" si="15"/>
        <v>0</v>
      </c>
      <c r="L23" s="51">
        <f t="shared" si="5"/>
        <v>81.705613927058806</v>
      </c>
      <c r="M23" s="55" t="str">
        <f t="shared" si="16"/>
        <v>0</v>
      </c>
      <c r="N23" s="58">
        <f t="shared" si="6"/>
        <v>0.66615964000000005</v>
      </c>
      <c r="O23" s="59">
        <v>260</v>
      </c>
      <c r="Q23" s="53" t="str">
        <f t="shared" si="17"/>
        <v>1</v>
      </c>
      <c r="R23" s="53">
        <f t="shared" si="7"/>
        <v>1</v>
      </c>
      <c r="S23" s="53" t="str">
        <f t="shared" si="18"/>
        <v>0</v>
      </c>
      <c r="T23" s="53">
        <f t="shared" si="8"/>
        <v>0</v>
      </c>
      <c r="U23" s="53" t="str">
        <f t="shared" si="19"/>
        <v>0</v>
      </c>
      <c r="V23" s="53">
        <f t="shared" si="9"/>
        <v>0</v>
      </c>
      <c r="W23" s="53" t="str">
        <f t="shared" si="20"/>
        <v>0</v>
      </c>
      <c r="X23" s="53">
        <f t="shared" si="10"/>
        <v>0</v>
      </c>
      <c r="Y23" s="53" t="str">
        <f t="shared" si="21"/>
        <v>0</v>
      </c>
      <c r="Z23" s="53">
        <f t="shared" si="11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92">
        <f>Parâmetros!A13</f>
        <v>44166.458333333336</v>
      </c>
      <c r="B24" s="59">
        <f>Parâmetros!G13*0.04*46.0055</f>
        <v>2.852341</v>
      </c>
      <c r="C24" s="87">
        <f t="shared" si="0"/>
        <v>2.852341</v>
      </c>
      <c r="D24" s="91">
        <f t="shared" si="1"/>
        <v>0.57046819999999998</v>
      </c>
      <c r="E24" s="42" t="str">
        <f t="shared" si="12"/>
        <v>1</v>
      </c>
      <c r="F24" s="51">
        <f t="shared" si="2"/>
        <v>-151.21896752500001</v>
      </c>
      <c r="G24" s="42" t="str">
        <f t="shared" si="13"/>
        <v>0</v>
      </c>
      <c r="H24" s="51">
        <f t="shared" si="3"/>
        <v>-34.609483762500005</v>
      </c>
      <c r="I24" s="42" t="str">
        <f t="shared" si="14"/>
        <v>0</v>
      </c>
      <c r="J24" s="51">
        <f t="shared" si="4"/>
        <v>90.068314739506178</v>
      </c>
      <c r="K24" s="42" t="str">
        <f t="shared" si="15"/>
        <v>0</v>
      </c>
      <c r="L24" s="51">
        <f t="shared" si="5"/>
        <v>81.654953752941182</v>
      </c>
      <c r="M24" s="55" t="str">
        <f t="shared" si="16"/>
        <v>0</v>
      </c>
      <c r="N24" s="58">
        <f t="shared" si="6"/>
        <v>0.57046819999999998</v>
      </c>
      <c r="O24" s="59">
        <v>260</v>
      </c>
      <c r="Q24" s="53" t="str">
        <f t="shared" si="17"/>
        <v>1</v>
      </c>
      <c r="R24" s="53">
        <f t="shared" si="7"/>
        <v>1</v>
      </c>
      <c r="S24" s="53" t="str">
        <f t="shared" si="18"/>
        <v>0</v>
      </c>
      <c r="T24" s="53">
        <f t="shared" si="8"/>
        <v>0</v>
      </c>
      <c r="U24" s="53" t="str">
        <f t="shared" si="19"/>
        <v>0</v>
      </c>
      <c r="V24" s="53">
        <f t="shared" si="9"/>
        <v>0</v>
      </c>
      <c r="W24" s="53" t="str">
        <f t="shared" si="20"/>
        <v>0</v>
      </c>
      <c r="X24" s="53">
        <f t="shared" si="10"/>
        <v>0</v>
      </c>
      <c r="Y24" s="53" t="str">
        <f t="shared" si="21"/>
        <v>0</v>
      </c>
      <c r="Z24" s="53">
        <f t="shared" si="11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92">
        <f>Parâmetros!A14</f>
        <v>44166.5</v>
      </c>
      <c r="B25" s="59">
        <f>Parâmetros!G14*0.04*46.0055</f>
        <v>2.6867212</v>
      </c>
      <c r="C25" s="87">
        <f t="shared" si="0"/>
        <v>2.6867212</v>
      </c>
      <c r="D25" s="91">
        <f t="shared" si="1"/>
        <v>0.53734424000000003</v>
      </c>
      <c r="E25" s="42" t="str">
        <f t="shared" si="12"/>
        <v>1</v>
      </c>
      <c r="F25" s="51">
        <f t="shared" si="2"/>
        <v>-151.38044683000001</v>
      </c>
      <c r="G25" s="42" t="str">
        <f t="shared" si="13"/>
        <v>0</v>
      </c>
      <c r="H25" s="51">
        <f t="shared" si="3"/>
        <v>-34.690223415000006</v>
      </c>
      <c r="I25" s="42" t="str">
        <f t="shared" si="14"/>
        <v>0</v>
      </c>
      <c r="J25" s="51">
        <f t="shared" si="4"/>
        <v>90.05216169728395</v>
      </c>
      <c r="K25" s="42" t="str">
        <f t="shared" si="15"/>
        <v>0</v>
      </c>
      <c r="L25" s="51">
        <f t="shared" si="5"/>
        <v>81.637417538823513</v>
      </c>
      <c r="M25" s="55" t="str">
        <f t="shared" si="16"/>
        <v>0</v>
      </c>
      <c r="N25" s="58">
        <f t="shared" si="6"/>
        <v>0.53734424000000003</v>
      </c>
      <c r="O25" s="59">
        <v>260</v>
      </c>
      <c r="Q25" s="53" t="str">
        <f t="shared" si="17"/>
        <v>1</v>
      </c>
      <c r="R25" s="53">
        <f t="shared" si="7"/>
        <v>1</v>
      </c>
      <c r="S25" s="53" t="str">
        <f t="shared" si="18"/>
        <v>0</v>
      </c>
      <c r="T25" s="53">
        <f t="shared" si="8"/>
        <v>0</v>
      </c>
      <c r="U25" s="53" t="str">
        <f t="shared" si="19"/>
        <v>0</v>
      </c>
      <c r="V25" s="53">
        <f t="shared" si="9"/>
        <v>0</v>
      </c>
      <c r="W25" s="53" t="str">
        <f t="shared" si="20"/>
        <v>0</v>
      </c>
      <c r="X25" s="53">
        <f t="shared" si="10"/>
        <v>0</v>
      </c>
      <c r="Y25" s="53" t="str">
        <f t="shared" si="21"/>
        <v>0</v>
      </c>
      <c r="Z25" s="53">
        <f t="shared" si="11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92">
        <f>Parâmetros!A15</f>
        <v>44166.541666666664</v>
      </c>
      <c r="B26" s="59">
        <f>Parâmetros!G15*0.04*46.0055</f>
        <v>3.128374</v>
      </c>
      <c r="C26" s="87">
        <f t="shared" si="0"/>
        <v>3.128374</v>
      </c>
      <c r="D26" s="91">
        <f t="shared" si="1"/>
        <v>0.62567479999999998</v>
      </c>
      <c r="E26" s="42" t="str">
        <f t="shared" si="12"/>
        <v>1</v>
      </c>
      <c r="F26" s="51">
        <f t="shared" si="2"/>
        <v>-150.94983535</v>
      </c>
      <c r="G26" s="42" t="str">
        <f t="shared" si="13"/>
        <v>0</v>
      </c>
      <c r="H26" s="51">
        <f t="shared" si="3"/>
        <v>-34.474917675</v>
      </c>
      <c r="I26" s="42" t="str">
        <f t="shared" si="14"/>
        <v>0</v>
      </c>
      <c r="J26" s="51">
        <f t="shared" si="4"/>
        <v>90.095236476543207</v>
      </c>
      <c r="K26" s="42" t="str">
        <f t="shared" si="15"/>
        <v>0</v>
      </c>
      <c r="L26" s="51">
        <f t="shared" si="5"/>
        <v>81.684180776470569</v>
      </c>
      <c r="M26" s="55" t="str">
        <f t="shared" si="16"/>
        <v>0</v>
      </c>
      <c r="N26" s="58">
        <f t="shared" si="6"/>
        <v>0.62567479999999998</v>
      </c>
      <c r="O26" s="59">
        <v>260</v>
      </c>
      <c r="Q26" s="53" t="str">
        <f t="shared" si="17"/>
        <v>1</v>
      </c>
      <c r="R26" s="53">
        <f t="shared" si="7"/>
        <v>1</v>
      </c>
      <c r="S26" s="53" t="str">
        <f t="shared" si="18"/>
        <v>0</v>
      </c>
      <c r="T26" s="53">
        <f t="shared" si="8"/>
        <v>0</v>
      </c>
      <c r="U26" s="53" t="str">
        <f t="shared" si="19"/>
        <v>0</v>
      </c>
      <c r="V26" s="53">
        <f t="shared" si="9"/>
        <v>0</v>
      </c>
      <c r="W26" s="53" t="str">
        <f t="shared" si="20"/>
        <v>0</v>
      </c>
      <c r="X26" s="53">
        <f t="shared" si="10"/>
        <v>0</v>
      </c>
      <c r="Y26" s="53" t="str">
        <f t="shared" si="21"/>
        <v>0</v>
      </c>
      <c r="Z26" s="53">
        <f t="shared" si="11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92">
        <f>Parâmetros!A16</f>
        <v>44166.583333333336</v>
      </c>
      <c r="B27" s="59">
        <f>Parâmetros!G16*0.04*46.0055</f>
        <v>2.1162529999999999</v>
      </c>
      <c r="C27" s="87">
        <f t="shared" si="0"/>
        <v>2.1162529999999999</v>
      </c>
      <c r="D27" s="91">
        <f t="shared" si="1"/>
        <v>0.42325059999999998</v>
      </c>
      <c r="E27" s="42" t="str">
        <f t="shared" si="12"/>
        <v>1</v>
      </c>
      <c r="F27" s="51">
        <f t="shared" si="2"/>
        <v>-151.93665332499998</v>
      </c>
      <c r="G27" s="42" t="str">
        <f t="shared" si="13"/>
        <v>0</v>
      </c>
      <c r="H27" s="51">
        <f t="shared" si="3"/>
        <v>-34.96832666249999</v>
      </c>
      <c r="I27" s="42" t="str">
        <f t="shared" si="14"/>
        <v>0</v>
      </c>
      <c r="J27" s="51">
        <f t="shared" si="4"/>
        <v>89.996523440740731</v>
      </c>
      <c r="K27" s="42" t="str">
        <f t="shared" si="15"/>
        <v>0</v>
      </c>
      <c r="L27" s="51">
        <f t="shared" si="5"/>
        <v>81.577015023529398</v>
      </c>
      <c r="M27" s="55" t="str">
        <f t="shared" si="16"/>
        <v>0</v>
      </c>
      <c r="N27" s="58">
        <f t="shared" si="6"/>
        <v>0.42325059999999998</v>
      </c>
      <c r="O27" s="59">
        <v>260</v>
      </c>
      <c r="Q27" s="53" t="str">
        <f t="shared" si="17"/>
        <v>1</v>
      </c>
      <c r="R27" s="53">
        <f t="shared" si="7"/>
        <v>1</v>
      </c>
      <c r="S27" s="53" t="str">
        <f t="shared" si="18"/>
        <v>0</v>
      </c>
      <c r="T27" s="53">
        <f t="shared" si="8"/>
        <v>0</v>
      </c>
      <c r="U27" s="53" t="str">
        <f t="shared" si="19"/>
        <v>0</v>
      </c>
      <c r="V27" s="53">
        <f t="shared" si="9"/>
        <v>0</v>
      </c>
      <c r="W27" s="53" t="str">
        <f t="shared" si="20"/>
        <v>0</v>
      </c>
      <c r="X27" s="53">
        <f t="shared" si="10"/>
        <v>0</v>
      </c>
      <c r="Y27" s="53" t="str">
        <f t="shared" si="21"/>
        <v>0</v>
      </c>
      <c r="Z27" s="53">
        <f t="shared" si="11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92">
        <f>Parâmetros!A17</f>
        <v>44166.625</v>
      </c>
      <c r="B28" s="59">
        <f>Parâmetros!G17*0.04*46.0055</f>
        <v>2.5579057999999999</v>
      </c>
      <c r="C28" s="87">
        <f t="shared" si="0"/>
        <v>2.5579057999999999</v>
      </c>
      <c r="D28" s="91">
        <f t="shared" si="1"/>
        <v>0.51158115999999998</v>
      </c>
      <c r="E28" s="42" t="str">
        <f t="shared" si="12"/>
        <v>1</v>
      </c>
      <c r="F28" s="51">
        <f t="shared" si="2"/>
        <v>-151.506041845</v>
      </c>
      <c r="G28" s="42" t="str">
        <f t="shared" si="13"/>
        <v>0</v>
      </c>
      <c r="H28" s="51">
        <f t="shared" si="3"/>
        <v>-34.753020922499999</v>
      </c>
      <c r="I28" s="42" t="str">
        <f t="shared" si="14"/>
        <v>0</v>
      </c>
      <c r="J28" s="51">
        <f t="shared" si="4"/>
        <v>90.039598220000002</v>
      </c>
      <c r="K28" s="42" t="str">
        <f t="shared" si="15"/>
        <v>0</v>
      </c>
      <c r="L28" s="51">
        <f t="shared" si="5"/>
        <v>81.623778261176469</v>
      </c>
      <c r="M28" s="55" t="str">
        <f t="shared" si="16"/>
        <v>0</v>
      </c>
      <c r="N28" s="58">
        <f t="shared" si="6"/>
        <v>0.51158115999999998</v>
      </c>
      <c r="O28" s="59">
        <v>260</v>
      </c>
      <c r="Q28" s="53" t="str">
        <f t="shared" si="17"/>
        <v>1</v>
      </c>
      <c r="R28" s="53">
        <f t="shared" si="7"/>
        <v>1</v>
      </c>
      <c r="S28" s="53" t="str">
        <f t="shared" si="18"/>
        <v>0</v>
      </c>
      <c r="T28" s="53">
        <f t="shared" si="8"/>
        <v>0</v>
      </c>
      <c r="U28" s="53" t="str">
        <f t="shared" si="19"/>
        <v>0</v>
      </c>
      <c r="V28" s="53">
        <f t="shared" si="9"/>
        <v>0</v>
      </c>
      <c r="W28" s="53" t="str">
        <f t="shared" si="20"/>
        <v>0</v>
      </c>
      <c r="X28" s="53">
        <f t="shared" si="10"/>
        <v>0</v>
      </c>
      <c r="Y28" s="53" t="str">
        <f t="shared" si="21"/>
        <v>0</v>
      </c>
      <c r="Z28" s="53">
        <f t="shared" si="11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92">
        <f>Parâmetros!A18</f>
        <v>44166.666666666664</v>
      </c>
      <c r="B29" s="59">
        <f>Parâmetros!G18*0.04*46.0055</f>
        <v>2.5211014</v>
      </c>
      <c r="C29" s="87">
        <f t="shared" si="0"/>
        <v>2.5211014</v>
      </c>
      <c r="D29" s="91">
        <f t="shared" si="1"/>
        <v>0.50422027999999997</v>
      </c>
      <c r="E29" s="42" t="str">
        <f t="shared" si="12"/>
        <v>1</v>
      </c>
      <c r="F29" s="51">
        <f t="shared" si="2"/>
        <v>-151.54192613500001</v>
      </c>
      <c r="G29" s="42" t="str">
        <f t="shared" si="13"/>
        <v>0</v>
      </c>
      <c r="H29" s="51">
        <f t="shared" si="3"/>
        <v>-34.770963067500006</v>
      </c>
      <c r="I29" s="42" t="str">
        <f t="shared" si="14"/>
        <v>0</v>
      </c>
      <c r="J29" s="51">
        <f t="shared" si="4"/>
        <v>90.036008655061721</v>
      </c>
      <c r="K29" s="42" t="str">
        <f t="shared" si="15"/>
        <v>0</v>
      </c>
      <c r="L29" s="51">
        <f t="shared" si="5"/>
        <v>81.619881324705887</v>
      </c>
      <c r="M29" s="55" t="str">
        <f t="shared" si="16"/>
        <v>0</v>
      </c>
      <c r="N29" s="58">
        <f t="shared" si="6"/>
        <v>0.50422027999999997</v>
      </c>
      <c r="O29" s="59">
        <v>260</v>
      </c>
      <c r="Q29" s="53" t="str">
        <f t="shared" si="17"/>
        <v>1</v>
      </c>
      <c r="R29" s="53">
        <f t="shared" si="7"/>
        <v>1</v>
      </c>
      <c r="S29" s="53" t="str">
        <f t="shared" si="18"/>
        <v>0</v>
      </c>
      <c r="T29" s="53">
        <f t="shared" si="8"/>
        <v>0</v>
      </c>
      <c r="U29" s="53" t="str">
        <f t="shared" si="19"/>
        <v>0</v>
      </c>
      <c r="V29" s="53">
        <f t="shared" si="9"/>
        <v>0</v>
      </c>
      <c r="W29" s="53" t="str">
        <f t="shared" si="20"/>
        <v>0</v>
      </c>
      <c r="X29" s="53">
        <f t="shared" si="10"/>
        <v>0</v>
      </c>
      <c r="Y29" s="53" t="str">
        <f t="shared" si="21"/>
        <v>0</v>
      </c>
      <c r="Z29" s="53">
        <f t="shared" si="11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92">
        <f>Parâmetros!A19</f>
        <v>44166.708333333336</v>
      </c>
      <c r="B30" s="59">
        <f>Parâmetros!G19*0.04*46.0055</f>
        <v>5.2814314000000007</v>
      </c>
      <c r="C30" s="87">
        <f t="shared" si="0"/>
        <v>5.2814314000000007</v>
      </c>
      <c r="D30" s="91">
        <f t="shared" si="1"/>
        <v>1.0562862800000001</v>
      </c>
      <c r="E30" s="42" t="str">
        <f t="shared" si="12"/>
        <v>1</v>
      </c>
      <c r="F30" s="51">
        <f t="shared" si="2"/>
        <v>-148.850604385</v>
      </c>
      <c r="G30" s="42" t="str">
        <f t="shared" si="13"/>
        <v>0</v>
      </c>
      <c r="H30" s="51">
        <f t="shared" si="3"/>
        <v>-33.425302192499998</v>
      </c>
      <c r="I30" s="42" t="str">
        <f t="shared" si="14"/>
        <v>0</v>
      </c>
      <c r="J30" s="51">
        <f t="shared" si="4"/>
        <v>90.305226025432091</v>
      </c>
      <c r="K30" s="42" t="str">
        <f t="shared" si="15"/>
        <v>0</v>
      </c>
      <c r="L30" s="51">
        <f t="shared" si="5"/>
        <v>81.912151559999984</v>
      </c>
      <c r="M30" s="55" t="str">
        <f t="shared" si="16"/>
        <v>0</v>
      </c>
      <c r="N30" s="58">
        <f t="shared" si="6"/>
        <v>1.0562862800000001</v>
      </c>
      <c r="O30" s="59">
        <v>260</v>
      </c>
      <c r="Q30" s="53" t="str">
        <f t="shared" si="17"/>
        <v>1</v>
      </c>
      <c r="R30" s="53">
        <f t="shared" si="7"/>
        <v>1</v>
      </c>
      <c r="S30" s="53" t="str">
        <f t="shared" si="18"/>
        <v>0</v>
      </c>
      <c r="T30" s="53">
        <f t="shared" si="8"/>
        <v>0</v>
      </c>
      <c r="U30" s="53" t="str">
        <f t="shared" si="19"/>
        <v>0</v>
      </c>
      <c r="V30" s="53">
        <f t="shared" si="9"/>
        <v>0</v>
      </c>
      <c r="W30" s="53" t="str">
        <f t="shared" si="20"/>
        <v>0</v>
      </c>
      <c r="X30" s="53">
        <f t="shared" si="10"/>
        <v>0</v>
      </c>
      <c r="Y30" s="53" t="str">
        <f t="shared" si="21"/>
        <v>0</v>
      </c>
      <c r="Z30" s="53">
        <f t="shared" si="11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92">
        <f>Parâmetros!A20</f>
        <v>44166.75</v>
      </c>
      <c r="B31" s="59">
        <f>Parâmetros!G20*0.04*46.0055</f>
        <v>7.7657283999999995</v>
      </c>
      <c r="C31" s="87">
        <f t="shared" si="0"/>
        <v>7.7657283999999995</v>
      </c>
      <c r="D31" s="91">
        <f t="shared" si="1"/>
        <v>1.5531456799999999</v>
      </c>
      <c r="E31" s="42" t="str">
        <f t="shared" si="12"/>
        <v>1</v>
      </c>
      <c r="F31" s="51">
        <f t="shared" si="2"/>
        <v>-146.42841480999999</v>
      </c>
      <c r="G31" s="42" t="str">
        <f t="shared" si="13"/>
        <v>0</v>
      </c>
      <c r="H31" s="51">
        <f t="shared" si="3"/>
        <v>-32.214207404999996</v>
      </c>
      <c r="I31" s="42" t="str">
        <f t="shared" si="14"/>
        <v>0</v>
      </c>
      <c r="J31" s="51">
        <f t="shared" si="4"/>
        <v>90.547521658765433</v>
      </c>
      <c r="K31" s="42" t="str">
        <f t="shared" si="15"/>
        <v>0</v>
      </c>
      <c r="L31" s="51">
        <f t="shared" si="5"/>
        <v>82.175194771764708</v>
      </c>
      <c r="M31" s="55" t="str">
        <f t="shared" si="16"/>
        <v>0</v>
      </c>
      <c r="N31" s="58">
        <f t="shared" si="6"/>
        <v>1.5531456799999999</v>
      </c>
      <c r="O31" s="59">
        <v>260</v>
      </c>
      <c r="Q31" s="53" t="str">
        <f t="shared" si="17"/>
        <v>1</v>
      </c>
      <c r="R31" s="53">
        <f t="shared" si="7"/>
        <v>1</v>
      </c>
      <c r="S31" s="53" t="str">
        <f t="shared" si="18"/>
        <v>0</v>
      </c>
      <c r="T31" s="53">
        <f t="shared" si="8"/>
        <v>0</v>
      </c>
      <c r="U31" s="53" t="str">
        <f t="shared" si="19"/>
        <v>0</v>
      </c>
      <c r="V31" s="53">
        <f t="shared" si="9"/>
        <v>0</v>
      </c>
      <c r="W31" s="53" t="str">
        <f t="shared" si="20"/>
        <v>0</v>
      </c>
      <c r="X31" s="53">
        <f t="shared" si="10"/>
        <v>0</v>
      </c>
      <c r="Y31" s="53" t="str">
        <f t="shared" si="21"/>
        <v>0</v>
      </c>
      <c r="Z31" s="53">
        <f t="shared" si="11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92">
        <f>Parâmetros!A21</f>
        <v>44166.791666666664</v>
      </c>
      <c r="B32" s="59">
        <f>Parâmetros!G21*0.04*46.0055</f>
        <v>5.8150952</v>
      </c>
      <c r="C32" s="87">
        <f t="shared" si="0"/>
        <v>5.8150952</v>
      </c>
      <c r="D32" s="91">
        <f t="shared" si="1"/>
        <v>1.16301904</v>
      </c>
      <c r="E32" s="42" t="str">
        <f t="shared" si="12"/>
        <v>1</v>
      </c>
      <c r="F32" s="51">
        <f t="shared" si="2"/>
        <v>-148.33028217999998</v>
      </c>
      <c r="G32" s="42" t="str">
        <f t="shared" si="13"/>
        <v>0</v>
      </c>
      <c r="H32" s="51">
        <f t="shared" si="3"/>
        <v>-33.165141089999992</v>
      </c>
      <c r="I32" s="42" t="str">
        <f t="shared" si="14"/>
        <v>0</v>
      </c>
      <c r="J32" s="51">
        <f t="shared" si="4"/>
        <v>90.357274717037029</v>
      </c>
      <c r="K32" s="42" t="str">
        <f t="shared" si="15"/>
        <v>0</v>
      </c>
      <c r="L32" s="51">
        <f t="shared" si="5"/>
        <v>81.968657138823545</v>
      </c>
      <c r="M32" s="55" t="str">
        <f t="shared" si="16"/>
        <v>0</v>
      </c>
      <c r="N32" s="58">
        <f t="shared" si="6"/>
        <v>1.16301904</v>
      </c>
      <c r="O32" s="59">
        <v>260</v>
      </c>
      <c r="Q32" s="53" t="str">
        <f t="shared" si="17"/>
        <v>1</v>
      </c>
      <c r="R32" s="53">
        <f t="shared" si="7"/>
        <v>1</v>
      </c>
      <c r="S32" s="53" t="str">
        <f t="shared" si="18"/>
        <v>0</v>
      </c>
      <c r="T32" s="53">
        <f t="shared" si="8"/>
        <v>0</v>
      </c>
      <c r="U32" s="53" t="str">
        <f t="shared" si="19"/>
        <v>0</v>
      </c>
      <c r="V32" s="53">
        <f t="shared" si="9"/>
        <v>0</v>
      </c>
      <c r="W32" s="53" t="str">
        <f t="shared" si="20"/>
        <v>0</v>
      </c>
      <c r="X32" s="53">
        <f t="shared" si="10"/>
        <v>0</v>
      </c>
      <c r="Y32" s="53" t="str">
        <f t="shared" si="21"/>
        <v>0</v>
      </c>
      <c r="Z32" s="53">
        <f t="shared" si="11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92">
        <f>Parâmetros!A22</f>
        <v>44166.833333333336</v>
      </c>
      <c r="B33" s="59">
        <f>Parâmetros!G22*0.04*46.0055</f>
        <v>5.8887039999999997</v>
      </c>
      <c r="C33" s="87">
        <f t="shared" si="0"/>
        <v>5.8887039999999997</v>
      </c>
      <c r="D33" s="91">
        <f t="shared" si="1"/>
        <v>1.1777407999999998</v>
      </c>
      <c r="E33" s="42" t="str">
        <f t="shared" si="12"/>
        <v>1</v>
      </c>
      <c r="F33" s="51">
        <f t="shared" si="2"/>
        <v>-148.25851360000001</v>
      </c>
      <c r="G33" s="42" t="str">
        <f t="shared" si="13"/>
        <v>0</v>
      </c>
      <c r="H33" s="51">
        <f t="shared" si="3"/>
        <v>-33.129256800000007</v>
      </c>
      <c r="I33" s="42" t="str">
        <f t="shared" si="14"/>
        <v>0</v>
      </c>
      <c r="J33" s="51">
        <f t="shared" si="4"/>
        <v>90.364453846913591</v>
      </c>
      <c r="K33" s="42" t="str">
        <f t="shared" si="15"/>
        <v>0</v>
      </c>
      <c r="L33" s="51">
        <f t="shared" si="5"/>
        <v>81.976451011764709</v>
      </c>
      <c r="M33" s="55" t="str">
        <f t="shared" si="16"/>
        <v>0</v>
      </c>
      <c r="N33" s="58">
        <f t="shared" si="6"/>
        <v>1.1777407999999998</v>
      </c>
      <c r="O33" s="59">
        <v>260</v>
      </c>
      <c r="Q33" s="53" t="str">
        <f t="shared" si="17"/>
        <v>1</v>
      </c>
      <c r="R33" s="53">
        <f t="shared" si="7"/>
        <v>1</v>
      </c>
      <c r="S33" s="53" t="str">
        <f t="shared" si="18"/>
        <v>0</v>
      </c>
      <c r="T33" s="53">
        <f t="shared" si="8"/>
        <v>0</v>
      </c>
      <c r="U33" s="53" t="str">
        <f t="shared" si="19"/>
        <v>0</v>
      </c>
      <c r="V33" s="53">
        <f t="shared" si="9"/>
        <v>0</v>
      </c>
      <c r="W33" s="53" t="str">
        <f t="shared" si="20"/>
        <v>0</v>
      </c>
      <c r="X33" s="53">
        <f t="shared" si="10"/>
        <v>0</v>
      </c>
      <c r="Y33" s="53" t="str">
        <f t="shared" si="21"/>
        <v>0</v>
      </c>
      <c r="Z33" s="53">
        <f t="shared" si="11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92">
        <f>Parâmetros!A23</f>
        <v>44166.875</v>
      </c>
      <c r="B34" s="59">
        <f>Parâmetros!G23*0.04*46.0055</f>
        <v>4.2693103999999993</v>
      </c>
      <c r="C34" s="87">
        <f t="shared" si="0"/>
        <v>4.2693103999999993</v>
      </c>
      <c r="D34" s="91">
        <f t="shared" si="1"/>
        <v>0.85386207999999986</v>
      </c>
      <c r="E34" s="42" t="str">
        <f t="shared" si="12"/>
        <v>1</v>
      </c>
      <c r="F34" s="51">
        <f t="shared" si="2"/>
        <v>-149.83742236000001</v>
      </c>
      <c r="G34" s="42" t="str">
        <f t="shared" si="13"/>
        <v>0</v>
      </c>
      <c r="H34" s="51">
        <f t="shared" si="3"/>
        <v>-33.918711180000003</v>
      </c>
      <c r="I34" s="42" t="str">
        <f t="shared" si="14"/>
        <v>0</v>
      </c>
      <c r="J34" s="51">
        <f t="shared" si="4"/>
        <v>90.20651298962963</v>
      </c>
      <c r="K34" s="42" t="str">
        <f t="shared" si="15"/>
        <v>0</v>
      </c>
      <c r="L34" s="51">
        <f t="shared" si="5"/>
        <v>81.804985807058813</v>
      </c>
      <c r="M34" s="55" t="str">
        <f t="shared" si="16"/>
        <v>0</v>
      </c>
      <c r="N34" s="58">
        <f t="shared" si="6"/>
        <v>0.85386207999999986</v>
      </c>
      <c r="O34" s="59">
        <v>260</v>
      </c>
      <c r="Q34" s="53" t="str">
        <f t="shared" si="17"/>
        <v>1</v>
      </c>
      <c r="R34" s="53">
        <f t="shared" si="7"/>
        <v>1</v>
      </c>
      <c r="S34" s="53" t="str">
        <f t="shared" si="18"/>
        <v>0</v>
      </c>
      <c r="T34" s="53">
        <f t="shared" si="8"/>
        <v>0</v>
      </c>
      <c r="U34" s="53" t="str">
        <f t="shared" si="19"/>
        <v>0</v>
      </c>
      <c r="V34" s="53">
        <f t="shared" si="9"/>
        <v>0</v>
      </c>
      <c r="W34" s="53" t="str">
        <f t="shared" si="20"/>
        <v>0</v>
      </c>
      <c r="X34" s="53">
        <f t="shared" si="10"/>
        <v>0</v>
      </c>
      <c r="Y34" s="53" t="str">
        <f t="shared" si="21"/>
        <v>0</v>
      </c>
      <c r="Z34" s="53">
        <f t="shared" si="11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92">
        <f>Parâmetros!A24</f>
        <v>44166.916666666664</v>
      </c>
      <c r="B35" s="59">
        <f>Parâmetros!G24*0.04*46.0055</f>
        <v>2.6315146</v>
      </c>
      <c r="C35" s="87">
        <f t="shared" si="0"/>
        <v>2.6315146</v>
      </c>
      <c r="D35" s="91">
        <f t="shared" si="1"/>
        <v>0.52630292000000001</v>
      </c>
      <c r="E35" s="42" t="str">
        <f t="shared" si="12"/>
        <v>1</v>
      </c>
      <c r="F35" s="51">
        <f t="shared" si="2"/>
        <v>-151.434273265</v>
      </c>
      <c r="G35" s="42" t="str">
        <f t="shared" si="13"/>
        <v>0</v>
      </c>
      <c r="H35" s="51">
        <f t="shared" si="3"/>
        <v>-34.717136632500001</v>
      </c>
      <c r="I35" s="42" t="str">
        <f t="shared" si="14"/>
        <v>0</v>
      </c>
      <c r="J35" s="51">
        <f t="shared" si="4"/>
        <v>90.04677734987655</v>
      </c>
      <c r="K35" s="42" t="str">
        <f t="shared" si="15"/>
        <v>0</v>
      </c>
      <c r="L35" s="51">
        <f t="shared" si="5"/>
        <v>81.631572134117633</v>
      </c>
      <c r="M35" s="55" t="str">
        <f t="shared" si="16"/>
        <v>0</v>
      </c>
      <c r="N35" s="58">
        <f t="shared" si="6"/>
        <v>0.52630292000000001</v>
      </c>
      <c r="O35" s="59">
        <v>260</v>
      </c>
      <c r="Q35" s="53" t="str">
        <f t="shared" si="17"/>
        <v>1</v>
      </c>
      <c r="R35" s="53">
        <f t="shared" si="7"/>
        <v>1</v>
      </c>
      <c r="S35" s="53" t="str">
        <f t="shared" si="18"/>
        <v>0</v>
      </c>
      <c r="T35" s="53">
        <f t="shared" si="8"/>
        <v>0</v>
      </c>
      <c r="U35" s="53" t="str">
        <f t="shared" si="19"/>
        <v>0</v>
      </c>
      <c r="V35" s="53">
        <f t="shared" si="9"/>
        <v>0</v>
      </c>
      <c r="W35" s="53" t="str">
        <f t="shared" si="20"/>
        <v>0</v>
      </c>
      <c r="X35" s="53">
        <f t="shared" si="10"/>
        <v>0</v>
      </c>
      <c r="Y35" s="53" t="str">
        <f t="shared" si="21"/>
        <v>0</v>
      </c>
      <c r="Z35" s="53">
        <f t="shared" si="11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92">
        <f>Parâmetros!A25</f>
        <v>44166.958333333336</v>
      </c>
      <c r="B36" s="59">
        <f>Parâmetros!G25*0.04*46.0055</f>
        <v>2.2818727999999999</v>
      </c>
      <c r="C36" s="87">
        <f t="shared" si="0"/>
        <v>2.2818727999999999</v>
      </c>
      <c r="D36" s="91">
        <f t="shared" si="1"/>
        <v>0.45637455999999998</v>
      </c>
      <c r="E36" s="42" t="str">
        <f t="shared" si="12"/>
        <v>1</v>
      </c>
      <c r="F36" s="51">
        <f t="shared" si="2"/>
        <v>-151.77517402000001</v>
      </c>
      <c r="G36" s="42" t="str">
        <f t="shared" si="13"/>
        <v>0</v>
      </c>
      <c r="H36" s="51">
        <f t="shared" si="3"/>
        <v>-34.887587010000004</v>
      </c>
      <c r="I36" s="42" t="str">
        <f t="shared" si="14"/>
        <v>0</v>
      </c>
      <c r="J36" s="51">
        <f t="shared" si="4"/>
        <v>90.012676482962959</v>
      </c>
      <c r="K36" s="42" t="str">
        <f t="shared" si="15"/>
        <v>0</v>
      </c>
      <c r="L36" s="51">
        <f t="shared" si="5"/>
        <v>81.594551237647053</v>
      </c>
      <c r="M36" s="55" t="str">
        <f t="shared" si="16"/>
        <v>0</v>
      </c>
      <c r="N36" s="58">
        <f t="shared" si="6"/>
        <v>0.45637455999999998</v>
      </c>
      <c r="O36" s="59">
        <v>260</v>
      </c>
      <c r="Q36" s="53" t="str">
        <f t="shared" si="17"/>
        <v>1</v>
      </c>
      <c r="R36" s="53">
        <f t="shared" si="7"/>
        <v>1</v>
      </c>
      <c r="S36" s="53" t="str">
        <f t="shared" si="18"/>
        <v>0</v>
      </c>
      <c r="T36" s="53">
        <f t="shared" si="8"/>
        <v>0</v>
      </c>
      <c r="U36" s="53" t="str">
        <f t="shared" si="19"/>
        <v>0</v>
      </c>
      <c r="V36" s="53">
        <f t="shared" si="9"/>
        <v>0</v>
      </c>
      <c r="W36" s="53" t="str">
        <f t="shared" si="20"/>
        <v>0</v>
      </c>
      <c r="X36" s="53">
        <f t="shared" si="10"/>
        <v>0</v>
      </c>
      <c r="Y36" s="53" t="str">
        <f t="shared" si="21"/>
        <v>0</v>
      </c>
      <c r="Z36" s="53">
        <f t="shared" si="11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92">
        <f>Parâmetros!A26</f>
        <v>44166</v>
      </c>
      <c r="B37" s="59">
        <f>Parâmetros!G26*0.04*46.0055</f>
        <v>1.1593385999999999</v>
      </c>
      <c r="C37" s="87">
        <f t="shared" si="0"/>
        <v>1.1593385999999999</v>
      </c>
      <c r="D37" s="91">
        <f t="shared" si="1"/>
        <v>0.23186771999999997</v>
      </c>
      <c r="E37" s="42" t="str">
        <f t="shared" si="12"/>
        <v>1</v>
      </c>
      <c r="F37" s="51">
        <f t="shared" si="2"/>
        <v>-152.86964486499997</v>
      </c>
      <c r="G37" s="42" t="str">
        <f t="shared" si="13"/>
        <v>0</v>
      </c>
      <c r="H37" s="51">
        <f t="shared" si="3"/>
        <v>-35.434822432499985</v>
      </c>
      <c r="I37" s="42" t="str">
        <f t="shared" si="14"/>
        <v>0</v>
      </c>
      <c r="J37" s="51">
        <f t="shared" si="4"/>
        <v>89.903194752345684</v>
      </c>
      <c r="K37" s="42" t="str">
        <f t="shared" si="15"/>
        <v>0</v>
      </c>
      <c r="L37" s="51">
        <f t="shared" si="5"/>
        <v>81.475694675294122</v>
      </c>
      <c r="M37" s="55" t="str">
        <f t="shared" si="16"/>
        <v>0</v>
      </c>
      <c r="N37" s="58">
        <f t="shared" si="6"/>
        <v>0.23186771999999997</v>
      </c>
      <c r="O37" s="59">
        <v>260</v>
      </c>
      <c r="Q37" s="53" t="str">
        <f t="shared" si="17"/>
        <v>1</v>
      </c>
      <c r="R37" s="53">
        <f t="shared" si="7"/>
        <v>1</v>
      </c>
      <c r="S37" s="53" t="str">
        <f t="shared" si="18"/>
        <v>0</v>
      </c>
      <c r="T37" s="53">
        <f t="shared" si="8"/>
        <v>0</v>
      </c>
      <c r="U37" s="53" t="str">
        <f t="shared" si="19"/>
        <v>0</v>
      </c>
      <c r="V37" s="53">
        <f t="shared" si="9"/>
        <v>0</v>
      </c>
      <c r="W37" s="53" t="str">
        <f t="shared" si="20"/>
        <v>0</v>
      </c>
      <c r="X37" s="53">
        <f t="shared" si="10"/>
        <v>0</v>
      </c>
      <c r="Y37" s="53" t="str">
        <f t="shared" si="21"/>
        <v>0</v>
      </c>
      <c r="Z37" s="53">
        <f t="shared" si="11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92">
        <f>Parâmetros!A27</f>
        <v>44167.041666666664</v>
      </c>
      <c r="B38" s="59">
        <f>Parâmetros!G27*0.04*46.0055</f>
        <v>0.53366379999999991</v>
      </c>
      <c r="C38" s="87">
        <f t="shared" si="0"/>
        <v>0.53366379999999991</v>
      </c>
      <c r="D38" s="91">
        <f t="shared" si="1"/>
        <v>0.10673275999999998</v>
      </c>
      <c r="E38" s="42" t="str">
        <f t="shared" si="12"/>
        <v>1</v>
      </c>
      <c r="F38" s="51">
        <f t="shared" si="2"/>
        <v>-153.47967779499999</v>
      </c>
      <c r="G38" s="42" t="str">
        <f t="shared" si="13"/>
        <v>0</v>
      </c>
      <c r="H38" s="51">
        <f t="shared" si="3"/>
        <v>-35.739838897499993</v>
      </c>
      <c r="I38" s="42" t="str">
        <f t="shared" si="14"/>
        <v>0</v>
      </c>
      <c r="J38" s="51">
        <f t="shared" si="4"/>
        <v>89.842172148395065</v>
      </c>
      <c r="K38" s="42" t="str">
        <f t="shared" si="15"/>
        <v>0</v>
      </c>
      <c r="L38" s="51">
        <f t="shared" si="5"/>
        <v>81.409446755294127</v>
      </c>
      <c r="M38" s="55" t="str">
        <f t="shared" si="16"/>
        <v>0</v>
      </c>
      <c r="N38" s="58">
        <f t="shared" si="6"/>
        <v>0.10673275999999998</v>
      </c>
      <c r="O38" s="59">
        <v>260</v>
      </c>
      <c r="Q38" s="53" t="str">
        <f t="shared" si="17"/>
        <v>1</v>
      </c>
      <c r="R38" s="53">
        <f t="shared" si="7"/>
        <v>1</v>
      </c>
      <c r="S38" s="53" t="str">
        <f t="shared" si="18"/>
        <v>0</v>
      </c>
      <c r="T38" s="53">
        <f t="shared" si="8"/>
        <v>0</v>
      </c>
      <c r="U38" s="53" t="str">
        <f t="shared" si="19"/>
        <v>0</v>
      </c>
      <c r="V38" s="53">
        <f t="shared" si="9"/>
        <v>0</v>
      </c>
      <c r="W38" s="53" t="str">
        <f t="shared" si="20"/>
        <v>0</v>
      </c>
      <c r="X38" s="53">
        <f t="shared" si="10"/>
        <v>0</v>
      </c>
      <c r="Y38" s="53" t="str">
        <f t="shared" si="21"/>
        <v>0</v>
      </c>
      <c r="Z38" s="53">
        <f t="shared" si="11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92">
        <f>Parâmetros!A28</f>
        <v>44167.083333333336</v>
      </c>
      <c r="B39" s="59">
        <f>Parâmetros!G28*0.04*46.0055</f>
        <v>0.36804399999999998</v>
      </c>
      <c r="C39" s="87">
        <f t="shared" si="0"/>
        <v>0.36804399999999998</v>
      </c>
      <c r="D39" s="91">
        <f t="shared" si="1"/>
        <v>7.3608799999999988E-2</v>
      </c>
      <c r="E39" s="42" t="str">
        <f t="shared" si="12"/>
        <v>1</v>
      </c>
      <c r="F39" s="51">
        <f t="shared" si="2"/>
        <v>-153.64115709999999</v>
      </c>
      <c r="G39" s="42" t="str">
        <f t="shared" si="13"/>
        <v>0</v>
      </c>
      <c r="H39" s="51">
        <f t="shared" si="3"/>
        <v>-35.820578549999993</v>
      </c>
      <c r="I39" s="42" t="str">
        <f t="shared" si="14"/>
        <v>0</v>
      </c>
      <c r="J39" s="51">
        <f t="shared" si="4"/>
        <v>89.826019106172836</v>
      </c>
      <c r="K39" s="42" t="str">
        <f t="shared" si="15"/>
        <v>0</v>
      </c>
      <c r="L39" s="51">
        <f t="shared" si="5"/>
        <v>81.391910541176486</v>
      </c>
      <c r="M39" s="55" t="str">
        <f t="shared" si="16"/>
        <v>0</v>
      </c>
      <c r="N39" s="58">
        <f t="shared" si="6"/>
        <v>7.3608799999999988E-2</v>
      </c>
      <c r="O39" s="59">
        <v>260</v>
      </c>
      <c r="Q39" s="53" t="str">
        <f t="shared" si="17"/>
        <v>1</v>
      </c>
      <c r="R39" s="53">
        <f t="shared" si="7"/>
        <v>1</v>
      </c>
      <c r="S39" s="53" t="str">
        <f t="shared" si="18"/>
        <v>0</v>
      </c>
      <c r="T39" s="53">
        <f t="shared" si="8"/>
        <v>0</v>
      </c>
      <c r="U39" s="53" t="str">
        <f t="shared" si="19"/>
        <v>0</v>
      </c>
      <c r="V39" s="53">
        <f t="shared" si="9"/>
        <v>0</v>
      </c>
      <c r="W39" s="53" t="str">
        <f t="shared" si="20"/>
        <v>0</v>
      </c>
      <c r="X39" s="53">
        <f t="shared" si="10"/>
        <v>0</v>
      </c>
      <c r="Y39" s="53" t="str">
        <f t="shared" si="21"/>
        <v>0</v>
      </c>
      <c r="Z39" s="53">
        <f t="shared" si="11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92">
        <f>Parâmetros!A29</f>
        <v>44167.125</v>
      </c>
      <c r="B40" s="59">
        <f>Parâmetros!G29*0.04*46.0055</f>
        <v>0.23922860000000001</v>
      </c>
      <c r="C40" s="87">
        <f t="shared" si="0"/>
        <v>0.23922860000000001</v>
      </c>
      <c r="D40" s="91">
        <f t="shared" si="1"/>
        <v>4.7845720000000001E-2</v>
      </c>
      <c r="E40" s="42" t="str">
        <f t="shared" si="12"/>
        <v>1</v>
      </c>
      <c r="F40" s="51">
        <f t="shared" si="2"/>
        <v>-153.766752115</v>
      </c>
      <c r="G40" s="42" t="str">
        <f t="shared" si="13"/>
        <v>0</v>
      </c>
      <c r="H40" s="51">
        <f t="shared" si="3"/>
        <v>-35.883376057500001</v>
      </c>
      <c r="I40" s="42" t="str">
        <f t="shared" si="14"/>
        <v>0</v>
      </c>
      <c r="J40" s="51">
        <f t="shared" si="4"/>
        <v>89.813455628888889</v>
      </c>
      <c r="K40" s="42" t="str">
        <f t="shared" si="15"/>
        <v>0</v>
      </c>
      <c r="L40" s="51">
        <f t="shared" si="5"/>
        <v>81.378271263529399</v>
      </c>
      <c r="M40" s="55" t="str">
        <f t="shared" si="16"/>
        <v>0</v>
      </c>
      <c r="N40" s="58">
        <f t="shared" si="6"/>
        <v>4.7845720000000001E-2</v>
      </c>
      <c r="O40" s="59">
        <v>260</v>
      </c>
      <c r="Q40" s="53" t="str">
        <f t="shared" si="17"/>
        <v>1</v>
      </c>
      <c r="R40" s="53">
        <f t="shared" si="7"/>
        <v>1</v>
      </c>
      <c r="S40" s="53" t="str">
        <f t="shared" si="18"/>
        <v>0</v>
      </c>
      <c r="T40" s="53">
        <f t="shared" si="8"/>
        <v>0</v>
      </c>
      <c r="U40" s="53" t="str">
        <f t="shared" si="19"/>
        <v>0</v>
      </c>
      <c r="V40" s="53">
        <f t="shared" si="9"/>
        <v>0</v>
      </c>
      <c r="W40" s="53" t="str">
        <f t="shared" si="20"/>
        <v>0</v>
      </c>
      <c r="X40" s="53">
        <f t="shared" si="10"/>
        <v>0</v>
      </c>
      <c r="Y40" s="53" t="str">
        <f t="shared" si="21"/>
        <v>0</v>
      </c>
      <c r="Z40" s="53">
        <f t="shared" si="11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>
      <c r="A41" s="92">
        <f>Parâmetros!A30</f>
        <v>44167.166666666664</v>
      </c>
      <c r="B41" s="59">
        <f>Parâmetros!G30*0.04*46.0055</f>
        <v>0.44165279999999996</v>
      </c>
      <c r="C41" s="87">
        <f t="shared" si="0"/>
        <v>0.44165279999999996</v>
      </c>
      <c r="D41" s="91">
        <f t="shared" si="1"/>
        <v>8.8330559999999989E-2</v>
      </c>
      <c r="E41" s="42" t="str">
        <f t="shared" si="12"/>
        <v>1</v>
      </c>
      <c r="F41" s="51">
        <f t="shared" si="2"/>
        <v>-153.56938852000002</v>
      </c>
      <c r="G41" s="42" t="str">
        <f t="shared" si="13"/>
        <v>0</v>
      </c>
      <c r="H41" s="51">
        <f t="shared" si="3"/>
        <v>-35.784694260000009</v>
      </c>
      <c r="I41" s="42" t="str">
        <f t="shared" si="14"/>
        <v>0</v>
      </c>
      <c r="J41" s="51">
        <f t="shared" si="4"/>
        <v>89.833198236049384</v>
      </c>
      <c r="K41" s="42" t="str">
        <f t="shared" si="15"/>
        <v>0</v>
      </c>
      <c r="L41" s="51">
        <f t="shared" si="5"/>
        <v>81.39970441411765</v>
      </c>
      <c r="M41" s="55" t="str">
        <f t="shared" si="16"/>
        <v>0</v>
      </c>
      <c r="N41" s="58">
        <f t="shared" si="6"/>
        <v>8.8330559999999989E-2</v>
      </c>
      <c r="O41" s="59">
        <v>260</v>
      </c>
      <c r="Q41" s="53" t="str">
        <f t="shared" si="17"/>
        <v>1</v>
      </c>
      <c r="R41" s="53">
        <f t="shared" si="7"/>
        <v>1</v>
      </c>
      <c r="S41" s="53" t="str">
        <f t="shared" si="18"/>
        <v>0</v>
      </c>
      <c r="T41" s="53">
        <f t="shared" si="8"/>
        <v>0</v>
      </c>
      <c r="U41" s="53" t="str">
        <f t="shared" si="19"/>
        <v>0</v>
      </c>
      <c r="V41" s="53">
        <f t="shared" si="9"/>
        <v>0</v>
      </c>
      <c r="W41" s="53" t="str">
        <f t="shared" si="20"/>
        <v>0</v>
      </c>
      <c r="X41" s="53">
        <f t="shared" si="10"/>
        <v>0</v>
      </c>
      <c r="Y41" s="53" t="str">
        <f t="shared" si="21"/>
        <v>0</v>
      </c>
      <c r="Z41" s="53">
        <f t="shared" si="11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>
      <c r="A42" s="92">
        <f>Parâmetros!A31</f>
        <v>44167.208333333336</v>
      </c>
      <c r="B42" s="59">
        <f>Parâmetros!G31*0.04*46.0055</f>
        <v>0.6440769999999999</v>
      </c>
      <c r="C42" s="87">
        <f t="shared" si="0"/>
        <v>0.6440769999999999</v>
      </c>
      <c r="D42" s="91">
        <f t="shared" si="1"/>
        <v>0.1288154</v>
      </c>
      <c r="E42" s="42" t="str">
        <f t="shared" si="12"/>
        <v>1</v>
      </c>
      <c r="F42" s="51">
        <f t="shared" si="2"/>
        <v>-153.37202492500001</v>
      </c>
      <c r="G42" s="42" t="str">
        <f t="shared" si="13"/>
        <v>0</v>
      </c>
      <c r="H42" s="51">
        <f t="shared" si="3"/>
        <v>-35.686012462500003</v>
      </c>
      <c r="I42" s="42" t="str">
        <f t="shared" si="14"/>
        <v>0</v>
      </c>
      <c r="J42" s="51">
        <f t="shared" si="4"/>
        <v>89.852940843209879</v>
      </c>
      <c r="K42" s="42" t="str">
        <f t="shared" si="15"/>
        <v>0</v>
      </c>
      <c r="L42" s="51">
        <f t="shared" si="5"/>
        <v>81.421137564705873</v>
      </c>
      <c r="M42" s="55" t="str">
        <f t="shared" si="16"/>
        <v>0</v>
      </c>
      <c r="N42" s="58">
        <f t="shared" si="6"/>
        <v>0.1288154</v>
      </c>
      <c r="O42" s="59">
        <v>260</v>
      </c>
      <c r="Q42" s="53" t="str">
        <f t="shared" si="17"/>
        <v>1</v>
      </c>
      <c r="R42" s="53">
        <f t="shared" si="7"/>
        <v>1</v>
      </c>
      <c r="S42" s="53" t="str">
        <f t="shared" si="18"/>
        <v>0</v>
      </c>
      <c r="T42" s="53">
        <f t="shared" si="8"/>
        <v>0</v>
      </c>
      <c r="U42" s="53" t="str">
        <f t="shared" si="19"/>
        <v>0</v>
      </c>
      <c r="V42" s="53">
        <f t="shared" si="9"/>
        <v>0</v>
      </c>
      <c r="W42" s="53" t="str">
        <f t="shared" si="20"/>
        <v>0</v>
      </c>
      <c r="X42" s="53">
        <f t="shared" si="10"/>
        <v>0</v>
      </c>
      <c r="Y42" s="53" t="str">
        <f t="shared" si="21"/>
        <v>0</v>
      </c>
      <c r="Z42" s="53">
        <f t="shared" si="11"/>
        <v>0</v>
      </c>
      <c r="AA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>
      <c r="A43" s="92">
        <f>Parâmetros!A32</f>
        <v>44167.25</v>
      </c>
      <c r="B43" s="59">
        <f>Parâmetros!G32*0.04*46.0055</f>
        <v>2.9259498000000002</v>
      </c>
      <c r="C43" s="87">
        <f t="shared" si="0"/>
        <v>2.9259498000000002</v>
      </c>
      <c r="D43" s="91">
        <f t="shared" si="1"/>
        <v>0.58518996000000001</v>
      </c>
      <c r="E43" s="42" t="str">
        <f t="shared" si="12"/>
        <v>1</v>
      </c>
      <c r="F43" s="51">
        <f t="shared" si="2"/>
        <v>-151.14719894499999</v>
      </c>
      <c r="G43" s="42" t="str">
        <f t="shared" si="13"/>
        <v>0</v>
      </c>
      <c r="H43" s="51">
        <f t="shared" si="3"/>
        <v>-34.573599472499993</v>
      </c>
      <c r="I43" s="42" t="str">
        <f t="shared" si="14"/>
        <v>0</v>
      </c>
      <c r="J43" s="51">
        <f t="shared" si="4"/>
        <v>90.075493869382711</v>
      </c>
      <c r="K43" s="42" t="str">
        <f t="shared" si="15"/>
        <v>0</v>
      </c>
      <c r="L43" s="51">
        <f t="shared" si="5"/>
        <v>81.662747625882346</v>
      </c>
      <c r="M43" s="55" t="str">
        <f t="shared" si="16"/>
        <v>0</v>
      </c>
      <c r="N43" s="58">
        <f t="shared" si="6"/>
        <v>0.58518996000000001</v>
      </c>
      <c r="O43" s="59">
        <v>260</v>
      </c>
      <c r="Q43" s="53" t="str">
        <f t="shared" si="17"/>
        <v>1</v>
      </c>
      <c r="R43" s="53">
        <f t="shared" si="7"/>
        <v>1</v>
      </c>
      <c r="S43" s="53" t="str">
        <f t="shared" si="18"/>
        <v>0</v>
      </c>
      <c r="T43" s="53">
        <f t="shared" si="8"/>
        <v>0</v>
      </c>
      <c r="U43" s="53" t="str">
        <f t="shared" si="19"/>
        <v>0</v>
      </c>
      <c r="V43" s="53">
        <f t="shared" si="9"/>
        <v>0</v>
      </c>
      <c r="W43" s="53" t="str">
        <f t="shared" si="20"/>
        <v>0</v>
      </c>
      <c r="X43" s="53">
        <f t="shared" si="10"/>
        <v>0</v>
      </c>
      <c r="Y43" s="53" t="str">
        <f t="shared" si="21"/>
        <v>0</v>
      </c>
      <c r="Z43" s="53">
        <f t="shared" si="11"/>
        <v>0</v>
      </c>
      <c r="AA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>
      <c r="A44" s="92">
        <f>Parâmetros!A33</f>
        <v>44167.291666666664</v>
      </c>
      <c r="B44" s="59">
        <f>Parâmetros!G33*0.04*46.0055</f>
        <v>4.6373543999999995</v>
      </c>
      <c r="C44" s="87">
        <f t="shared" si="0"/>
        <v>4.6373543999999995</v>
      </c>
      <c r="D44" s="91">
        <f t="shared" si="1"/>
        <v>0.92747087999999989</v>
      </c>
      <c r="E44" s="42" t="str">
        <f t="shared" si="12"/>
        <v>1</v>
      </c>
      <c r="F44" s="51">
        <f t="shared" si="2"/>
        <v>-149.47857945999999</v>
      </c>
      <c r="G44" s="42" t="str">
        <f t="shared" si="13"/>
        <v>0</v>
      </c>
      <c r="H44" s="51">
        <f t="shared" si="3"/>
        <v>-33.739289729999996</v>
      </c>
      <c r="I44" s="42" t="str">
        <f t="shared" si="14"/>
        <v>0</v>
      </c>
      <c r="J44" s="51">
        <f t="shared" si="4"/>
        <v>90.242408639012353</v>
      </c>
      <c r="K44" s="42" t="str">
        <f t="shared" si="15"/>
        <v>0</v>
      </c>
      <c r="L44" s="51">
        <f t="shared" si="5"/>
        <v>81.843955171764705</v>
      </c>
      <c r="M44" s="55" t="str">
        <f t="shared" si="16"/>
        <v>0</v>
      </c>
      <c r="N44" s="58">
        <f t="shared" si="6"/>
        <v>0.92747087999999989</v>
      </c>
      <c r="O44" s="59">
        <v>260</v>
      </c>
      <c r="Q44" s="53" t="str">
        <f t="shared" si="17"/>
        <v>1</v>
      </c>
      <c r="R44" s="53">
        <f t="shared" si="7"/>
        <v>1</v>
      </c>
      <c r="S44" s="53" t="str">
        <f t="shared" si="18"/>
        <v>0</v>
      </c>
      <c r="T44" s="53">
        <f t="shared" si="8"/>
        <v>0</v>
      </c>
      <c r="U44" s="53" t="str">
        <f t="shared" si="19"/>
        <v>0</v>
      </c>
      <c r="V44" s="53">
        <f t="shared" si="9"/>
        <v>0</v>
      </c>
      <c r="W44" s="53" t="str">
        <f t="shared" si="20"/>
        <v>0</v>
      </c>
      <c r="X44" s="53">
        <f t="shared" si="10"/>
        <v>0</v>
      </c>
      <c r="Y44" s="53" t="str">
        <f t="shared" si="21"/>
        <v>0</v>
      </c>
      <c r="Z44" s="53">
        <f t="shared" si="11"/>
        <v>0</v>
      </c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>
      <c r="A45" s="92">
        <f>Parâmetros!A34</f>
        <v>44167.333333333336</v>
      </c>
      <c r="B45" s="59">
        <f>Parâmetros!G34*0.04*46.0055</f>
        <v>4.4717346000000004</v>
      </c>
      <c r="C45" s="87">
        <f t="shared" si="0"/>
        <v>4.4717346000000004</v>
      </c>
      <c r="D45" s="91">
        <f t="shared" si="1"/>
        <v>0.89434692000000005</v>
      </c>
      <c r="E45" s="42" t="str">
        <f t="shared" si="12"/>
        <v>1</v>
      </c>
      <c r="F45" s="51">
        <f t="shared" si="2"/>
        <v>-149.64005876500002</v>
      </c>
      <c r="G45" s="42" t="str">
        <f t="shared" si="13"/>
        <v>0</v>
      </c>
      <c r="H45" s="51">
        <f t="shared" si="3"/>
        <v>-33.82002938250001</v>
      </c>
      <c r="I45" s="42" t="str">
        <f t="shared" si="14"/>
        <v>0</v>
      </c>
      <c r="J45" s="51">
        <f t="shared" si="4"/>
        <v>90.226255596790125</v>
      </c>
      <c r="K45" s="42" t="str">
        <f t="shared" si="15"/>
        <v>0</v>
      </c>
      <c r="L45" s="51">
        <f t="shared" si="5"/>
        <v>81.826418957647064</v>
      </c>
      <c r="M45" s="55" t="str">
        <f t="shared" si="16"/>
        <v>0</v>
      </c>
      <c r="N45" s="58">
        <f t="shared" si="6"/>
        <v>0.89434692000000005</v>
      </c>
      <c r="O45" s="59">
        <v>260</v>
      </c>
      <c r="Q45" s="53" t="str">
        <f t="shared" si="17"/>
        <v>1</v>
      </c>
      <c r="R45" s="53">
        <f t="shared" si="7"/>
        <v>1</v>
      </c>
      <c r="S45" s="53" t="str">
        <f t="shared" si="18"/>
        <v>0</v>
      </c>
      <c r="T45" s="53">
        <f t="shared" si="8"/>
        <v>0</v>
      </c>
      <c r="U45" s="53" t="str">
        <f t="shared" si="19"/>
        <v>0</v>
      </c>
      <c r="V45" s="53">
        <f t="shared" si="9"/>
        <v>0</v>
      </c>
      <c r="W45" s="53" t="str">
        <f t="shared" si="20"/>
        <v>0</v>
      </c>
      <c r="X45" s="53">
        <f t="shared" si="10"/>
        <v>0</v>
      </c>
      <c r="Y45" s="53" t="str">
        <f t="shared" si="21"/>
        <v>0</v>
      </c>
      <c r="Z45" s="53">
        <f t="shared" si="11"/>
        <v>0</v>
      </c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>
      <c r="A46" s="92">
        <f>Parâmetros!A35</f>
        <v>44167.375</v>
      </c>
      <c r="B46" s="59">
        <f>Parâmetros!G35*0.04*46.0055</f>
        <v>4.2693103999999993</v>
      </c>
      <c r="C46" s="87">
        <f t="shared" si="0"/>
        <v>4.2693103999999993</v>
      </c>
      <c r="D46" s="91">
        <f t="shared" si="1"/>
        <v>0.85386207999999986</v>
      </c>
      <c r="E46" s="42" t="str">
        <f t="shared" si="12"/>
        <v>1</v>
      </c>
      <c r="F46" s="51">
        <f t="shared" si="2"/>
        <v>-149.83742236000001</v>
      </c>
      <c r="G46" s="42" t="str">
        <f t="shared" si="13"/>
        <v>0</v>
      </c>
      <c r="H46" s="51">
        <f t="shared" si="3"/>
        <v>-33.918711180000003</v>
      </c>
      <c r="I46" s="42" t="str">
        <f t="shared" si="14"/>
        <v>0</v>
      </c>
      <c r="J46" s="51">
        <f t="shared" si="4"/>
        <v>90.20651298962963</v>
      </c>
      <c r="K46" s="42" t="str">
        <f t="shared" si="15"/>
        <v>0</v>
      </c>
      <c r="L46" s="51">
        <f t="shared" si="5"/>
        <v>81.804985807058813</v>
      </c>
      <c r="M46" s="55" t="str">
        <f t="shared" si="16"/>
        <v>0</v>
      </c>
      <c r="N46" s="58">
        <f t="shared" si="6"/>
        <v>0.85386207999999986</v>
      </c>
      <c r="O46" s="59">
        <v>260</v>
      </c>
      <c r="Q46" s="53" t="str">
        <f t="shared" si="17"/>
        <v>1</v>
      </c>
      <c r="R46" s="53">
        <f t="shared" si="7"/>
        <v>1</v>
      </c>
      <c r="S46" s="53" t="str">
        <f t="shared" si="18"/>
        <v>0</v>
      </c>
      <c r="T46" s="53">
        <f t="shared" si="8"/>
        <v>0</v>
      </c>
      <c r="U46" s="53" t="str">
        <f t="shared" si="19"/>
        <v>0</v>
      </c>
      <c r="V46" s="53">
        <f t="shared" si="9"/>
        <v>0</v>
      </c>
      <c r="W46" s="53" t="str">
        <f t="shared" si="20"/>
        <v>0</v>
      </c>
      <c r="X46" s="53">
        <f t="shared" si="10"/>
        <v>0</v>
      </c>
      <c r="Y46" s="53" t="str">
        <f t="shared" si="21"/>
        <v>0</v>
      </c>
      <c r="Z46" s="53">
        <f t="shared" si="11"/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92">
        <f>Parâmetros!A36</f>
        <v>44167.416666666664</v>
      </c>
      <c r="B47" s="59">
        <f>Parâmetros!G36*0.04*46.0055</f>
        <v>3.2203850000000003</v>
      </c>
      <c r="C47" s="87">
        <f t="shared" si="0"/>
        <v>3.2203850000000003</v>
      </c>
      <c r="D47" s="91">
        <f t="shared" si="1"/>
        <v>0.64407700000000012</v>
      </c>
      <c r="E47" s="42" t="str">
        <f t="shared" si="12"/>
        <v>1</v>
      </c>
      <c r="F47" s="51">
        <f t="shared" si="2"/>
        <v>-150.86012462500003</v>
      </c>
      <c r="G47" s="42" t="str">
        <f t="shared" si="13"/>
        <v>0</v>
      </c>
      <c r="H47" s="51">
        <f t="shared" si="3"/>
        <v>-34.430062312500013</v>
      </c>
      <c r="I47" s="42" t="str">
        <f t="shared" si="14"/>
        <v>0</v>
      </c>
      <c r="J47" s="51">
        <f t="shared" si="4"/>
        <v>90.104210388888887</v>
      </c>
      <c r="K47" s="42" t="str">
        <f t="shared" si="15"/>
        <v>0</v>
      </c>
      <c r="L47" s="51">
        <f t="shared" si="5"/>
        <v>81.69392311764706</v>
      </c>
      <c r="M47" s="55" t="str">
        <f t="shared" si="16"/>
        <v>0</v>
      </c>
      <c r="N47" s="58">
        <f t="shared" si="6"/>
        <v>0.64407700000000012</v>
      </c>
      <c r="O47" s="59">
        <v>260</v>
      </c>
      <c r="Q47" s="53" t="str">
        <f t="shared" si="17"/>
        <v>1</v>
      </c>
      <c r="R47" s="53">
        <f t="shared" si="7"/>
        <v>1</v>
      </c>
      <c r="S47" s="53" t="str">
        <f t="shared" si="18"/>
        <v>0</v>
      </c>
      <c r="T47" s="53">
        <f t="shared" si="8"/>
        <v>0</v>
      </c>
      <c r="U47" s="53" t="str">
        <f t="shared" si="19"/>
        <v>0</v>
      </c>
      <c r="V47" s="53">
        <f t="shared" si="9"/>
        <v>0</v>
      </c>
      <c r="W47" s="53" t="str">
        <f t="shared" si="20"/>
        <v>0</v>
      </c>
      <c r="X47" s="53">
        <f t="shared" si="10"/>
        <v>0</v>
      </c>
      <c r="Y47" s="53" t="str">
        <f t="shared" si="21"/>
        <v>0</v>
      </c>
      <c r="Z47" s="53">
        <f t="shared" si="11"/>
        <v>0</v>
      </c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92">
        <f>Parâmetros!A37</f>
        <v>44167.458333333336</v>
      </c>
      <c r="B48" s="59">
        <f>Parâmetros!G37*0.04*46.0055</f>
        <v>3.2019827999999997</v>
      </c>
      <c r="C48" s="87">
        <f t="shared" si="0"/>
        <v>3.2019827999999997</v>
      </c>
      <c r="D48" s="91">
        <f t="shared" si="1"/>
        <v>0.64039656</v>
      </c>
      <c r="E48" s="42" t="str">
        <f t="shared" si="12"/>
        <v>1</v>
      </c>
      <c r="F48" s="51">
        <f t="shared" si="2"/>
        <v>-150.87806677</v>
      </c>
      <c r="G48" s="42" t="str">
        <f t="shared" si="13"/>
        <v>0</v>
      </c>
      <c r="H48" s="51">
        <f t="shared" si="3"/>
        <v>-34.439033385000002</v>
      </c>
      <c r="I48" s="42" t="str">
        <f t="shared" si="14"/>
        <v>0</v>
      </c>
      <c r="J48" s="51">
        <f t="shared" si="4"/>
        <v>90.102415606419754</v>
      </c>
      <c r="K48" s="42" t="str">
        <f t="shared" si="15"/>
        <v>0</v>
      </c>
      <c r="L48" s="51">
        <f t="shared" si="5"/>
        <v>81.691974649411762</v>
      </c>
      <c r="M48" s="55" t="str">
        <f t="shared" si="16"/>
        <v>0</v>
      </c>
      <c r="N48" s="58">
        <f t="shared" si="6"/>
        <v>0.64039656</v>
      </c>
      <c r="O48" s="59">
        <v>260</v>
      </c>
      <c r="Q48" s="53" t="str">
        <f t="shared" si="17"/>
        <v>1</v>
      </c>
      <c r="R48" s="53">
        <f t="shared" si="7"/>
        <v>1</v>
      </c>
      <c r="S48" s="53" t="str">
        <f t="shared" si="18"/>
        <v>0</v>
      </c>
      <c r="T48" s="53">
        <f t="shared" si="8"/>
        <v>0</v>
      </c>
      <c r="U48" s="53" t="str">
        <f t="shared" si="19"/>
        <v>0</v>
      </c>
      <c r="V48" s="53">
        <f t="shared" si="9"/>
        <v>0</v>
      </c>
      <c r="W48" s="53" t="str">
        <f t="shared" si="20"/>
        <v>0</v>
      </c>
      <c r="X48" s="53">
        <f t="shared" si="10"/>
        <v>0</v>
      </c>
      <c r="Y48" s="53" t="str">
        <f t="shared" si="21"/>
        <v>0</v>
      </c>
      <c r="Z48" s="53">
        <f t="shared" si="11"/>
        <v>0</v>
      </c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92">
        <f>Parâmetros!A38</f>
        <v>44167.5</v>
      </c>
      <c r="B49" s="59">
        <f>Parâmetros!G38*0.04*46.0055</f>
        <v>2.2818727999999999</v>
      </c>
      <c r="C49" s="87">
        <f t="shared" si="0"/>
        <v>2.2818727999999999</v>
      </c>
      <c r="D49" s="91">
        <f t="shared" si="1"/>
        <v>0.45637455999999998</v>
      </c>
      <c r="E49" s="42" t="str">
        <f t="shared" si="12"/>
        <v>1</v>
      </c>
      <c r="F49" s="51">
        <f t="shared" si="2"/>
        <v>-151.77517402000001</v>
      </c>
      <c r="G49" s="42" t="str">
        <f t="shared" si="13"/>
        <v>0</v>
      </c>
      <c r="H49" s="51">
        <f t="shared" si="3"/>
        <v>-34.887587010000004</v>
      </c>
      <c r="I49" s="42" t="str">
        <f t="shared" si="14"/>
        <v>0</v>
      </c>
      <c r="J49" s="51">
        <f t="shared" si="4"/>
        <v>90.012676482962959</v>
      </c>
      <c r="K49" s="42" t="str">
        <f t="shared" si="15"/>
        <v>0</v>
      </c>
      <c r="L49" s="51">
        <f t="shared" si="5"/>
        <v>81.594551237647053</v>
      </c>
      <c r="M49" s="55" t="str">
        <f t="shared" si="16"/>
        <v>0</v>
      </c>
      <c r="N49" s="58">
        <f t="shared" si="6"/>
        <v>0.45637455999999998</v>
      </c>
      <c r="O49" s="59">
        <v>260</v>
      </c>
      <c r="Q49" s="53" t="str">
        <f t="shared" si="17"/>
        <v>1</v>
      </c>
      <c r="R49" s="53">
        <f t="shared" si="7"/>
        <v>1</v>
      </c>
      <c r="S49" s="53" t="str">
        <f t="shared" si="18"/>
        <v>0</v>
      </c>
      <c r="T49" s="53">
        <f t="shared" si="8"/>
        <v>0</v>
      </c>
      <c r="U49" s="53" t="str">
        <f t="shared" si="19"/>
        <v>0</v>
      </c>
      <c r="V49" s="53">
        <f t="shared" si="9"/>
        <v>0</v>
      </c>
      <c r="W49" s="53" t="str">
        <f t="shared" si="20"/>
        <v>0</v>
      </c>
      <c r="X49" s="53">
        <f t="shared" si="10"/>
        <v>0</v>
      </c>
      <c r="Y49" s="53" t="str">
        <f t="shared" si="21"/>
        <v>0</v>
      </c>
      <c r="Z49" s="53">
        <f t="shared" si="11"/>
        <v>0</v>
      </c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92">
        <f>Parâmetros!A39</f>
        <v>44167.541666666664</v>
      </c>
      <c r="B50" s="59">
        <f>Parâmetros!G39*0.04*46.0055</f>
        <v>1.7666111999999998</v>
      </c>
      <c r="C50" s="87">
        <f t="shared" si="0"/>
        <v>1.7666111999999998</v>
      </c>
      <c r="D50" s="91">
        <f t="shared" si="1"/>
        <v>0.35332223999999995</v>
      </c>
      <c r="E50" s="42" t="str">
        <f t="shared" si="12"/>
        <v>1</v>
      </c>
      <c r="F50" s="51">
        <f t="shared" si="2"/>
        <v>-152.27755408000002</v>
      </c>
      <c r="G50" s="42" t="str">
        <f t="shared" si="13"/>
        <v>0</v>
      </c>
      <c r="H50" s="51">
        <f t="shared" si="3"/>
        <v>-35.138777040000008</v>
      </c>
      <c r="I50" s="42" t="str">
        <f t="shared" si="14"/>
        <v>0</v>
      </c>
      <c r="J50" s="51">
        <f t="shared" si="4"/>
        <v>89.962422573827155</v>
      </c>
      <c r="K50" s="42" t="str">
        <f t="shared" si="15"/>
        <v>0</v>
      </c>
      <c r="L50" s="51">
        <f t="shared" si="5"/>
        <v>81.539994127058819</v>
      </c>
      <c r="M50" s="55" t="str">
        <f t="shared" si="16"/>
        <v>0</v>
      </c>
      <c r="N50" s="58">
        <f t="shared" si="6"/>
        <v>0.35332223999999995</v>
      </c>
      <c r="O50" s="59">
        <v>260</v>
      </c>
      <c r="Q50" s="53" t="str">
        <f t="shared" si="17"/>
        <v>1</v>
      </c>
      <c r="R50" s="53">
        <f t="shared" si="7"/>
        <v>1</v>
      </c>
      <c r="S50" s="53" t="str">
        <f t="shared" si="18"/>
        <v>0</v>
      </c>
      <c r="T50" s="53">
        <f t="shared" si="8"/>
        <v>0</v>
      </c>
      <c r="U50" s="53" t="str">
        <f t="shared" si="19"/>
        <v>0</v>
      </c>
      <c r="V50" s="53">
        <f t="shared" si="9"/>
        <v>0</v>
      </c>
      <c r="W50" s="53" t="str">
        <f t="shared" si="20"/>
        <v>0</v>
      </c>
      <c r="X50" s="53">
        <f t="shared" si="10"/>
        <v>0</v>
      </c>
      <c r="Y50" s="53" t="str">
        <f t="shared" si="21"/>
        <v>0</v>
      </c>
      <c r="Z50" s="53">
        <f t="shared" si="11"/>
        <v>0</v>
      </c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92">
        <f>Parâmetros!A40</f>
        <v>44167.583333333336</v>
      </c>
      <c r="B51" s="125"/>
      <c r="C51" s="126"/>
      <c r="D51" s="127"/>
      <c r="E51" s="128"/>
      <c r="F51" s="129"/>
      <c r="G51" s="128"/>
      <c r="H51" s="129"/>
      <c r="I51" s="128"/>
      <c r="J51" s="129"/>
      <c r="K51" s="128"/>
      <c r="L51" s="129"/>
      <c r="M51" s="120"/>
      <c r="N51" s="130"/>
      <c r="O51" s="59">
        <v>260</v>
      </c>
      <c r="Q51" s="53" t="str">
        <f t="shared" si="17"/>
        <v>1</v>
      </c>
      <c r="R51" s="53">
        <f t="shared" si="7"/>
        <v>1</v>
      </c>
      <c r="S51" s="53" t="str">
        <f t="shared" si="18"/>
        <v>0</v>
      </c>
      <c r="T51" s="53">
        <f t="shared" si="8"/>
        <v>0</v>
      </c>
      <c r="U51" s="53" t="str">
        <f t="shared" si="19"/>
        <v>0</v>
      </c>
      <c r="V51" s="53">
        <f t="shared" si="9"/>
        <v>0</v>
      </c>
      <c r="W51" s="53" t="str">
        <f t="shared" si="20"/>
        <v>0</v>
      </c>
      <c r="X51" s="53">
        <f t="shared" si="10"/>
        <v>0</v>
      </c>
      <c r="Y51" s="53" t="str">
        <f t="shared" si="21"/>
        <v>0</v>
      </c>
      <c r="Z51" s="53">
        <f t="shared" si="11"/>
        <v>0</v>
      </c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92">
        <f>Parâmetros!A41</f>
        <v>44167.625</v>
      </c>
      <c r="B52" s="125"/>
      <c r="C52" s="126"/>
      <c r="D52" s="127"/>
      <c r="E52" s="128"/>
      <c r="F52" s="129"/>
      <c r="G52" s="128"/>
      <c r="H52" s="129"/>
      <c r="I52" s="128"/>
      <c r="J52" s="129"/>
      <c r="K52" s="128"/>
      <c r="L52" s="129"/>
      <c r="M52" s="120"/>
      <c r="N52" s="130"/>
      <c r="O52" s="59">
        <v>260</v>
      </c>
      <c r="Q52" s="53" t="str">
        <f t="shared" si="17"/>
        <v>1</v>
      </c>
      <c r="R52" s="53">
        <f t="shared" si="7"/>
        <v>1</v>
      </c>
      <c r="S52" s="53" t="str">
        <f t="shared" si="18"/>
        <v>0</v>
      </c>
      <c r="T52" s="53">
        <f t="shared" si="8"/>
        <v>0</v>
      </c>
      <c r="U52" s="53" t="str">
        <f t="shared" si="19"/>
        <v>0</v>
      </c>
      <c r="V52" s="53">
        <f t="shared" si="9"/>
        <v>0</v>
      </c>
      <c r="W52" s="53" t="str">
        <f t="shared" si="20"/>
        <v>0</v>
      </c>
      <c r="X52" s="53">
        <f t="shared" si="10"/>
        <v>0</v>
      </c>
      <c r="Y52" s="53" t="str">
        <f t="shared" si="21"/>
        <v>0</v>
      </c>
      <c r="Z52" s="53">
        <f t="shared" si="11"/>
        <v>0</v>
      </c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92">
        <f>Parâmetros!A42</f>
        <v>44167.666666666664</v>
      </c>
      <c r="B53" s="59">
        <f>Parâmetros!G42*0.04*46.0055</f>
        <v>7.5264997999999999</v>
      </c>
      <c r="C53" s="87">
        <f t="shared" si="0"/>
        <v>7.5264997999999999</v>
      </c>
      <c r="D53" s="91">
        <f t="shared" si="1"/>
        <v>1.5052999599999999</v>
      </c>
      <c r="E53" s="42" t="str">
        <f t="shared" si="12"/>
        <v>1</v>
      </c>
      <c r="F53" s="51">
        <f t="shared" si="2"/>
        <v>-146.66166269499999</v>
      </c>
      <c r="G53" s="42" t="str">
        <f t="shared" si="13"/>
        <v>0</v>
      </c>
      <c r="H53" s="51">
        <f t="shared" si="3"/>
        <v>-32.330831347499995</v>
      </c>
      <c r="I53" s="42" t="str">
        <f t="shared" si="14"/>
        <v>0</v>
      </c>
      <c r="J53" s="51">
        <f t="shared" si="4"/>
        <v>90.524189486666671</v>
      </c>
      <c r="K53" s="42" t="str">
        <f t="shared" si="15"/>
        <v>0</v>
      </c>
      <c r="L53" s="51">
        <f t="shared" si="5"/>
        <v>82.149864684705875</v>
      </c>
      <c r="M53" s="55" t="str">
        <f t="shared" si="16"/>
        <v>0</v>
      </c>
      <c r="N53" s="58">
        <f t="shared" si="6"/>
        <v>1.5052999599999999</v>
      </c>
      <c r="O53" s="59">
        <v>260</v>
      </c>
      <c r="Q53" s="53" t="str">
        <f t="shared" si="17"/>
        <v>1</v>
      </c>
      <c r="R53" s="53">
        <f t="shared" si="7"/>
        <v>1</v>
      </c>
      <c r="S53" s="53" t="str">
        <f t="shared" si="18"/>
        <v>0</v>
      </c>
      <c r="T53" s="53">
        <f t="shared" si="8"/>
        <v>0</v>
      </c>
      <c r="U53" s="53" t="str">
        <f t="shared" si="19"/>
        <v>0</v>
      </c>
      <c r="V53" s="53">
        <f t="shared" si="9"/>
        <v>0</v>
      </c>
      <c r="W53" s="53" t="str">
        <f t="shared" si="20"/>
        <v>0</v>
      </c>
      <c r="X53" s="53">
        <f t="shared" si="10"/>
        <v>0</v>
      </c>
      <c r="Y53" s="53" t="str">
        <f t="shared" si="21"/>
        <v>0</v>
      </c>
      <c r="Z53" s="53">
        <f t="shared" si="11"/>
        <v>0</v>
      </c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92">
        <f>Parâmetros!A43</f>
        <v>44167.708333333336</v>
      </c>
      <c r="B54" s="59">
        <f>Parâmetros!G43*0.04*46.0055</f>
        <v>4.4533323999999999</v>
      </c>
      <c r="C54" s="87">
        <f t="shared" si="0"/>
        <v>4.4533323999999999</v>
      </c>
      <c r="D54" s="91">
        <f t="shared" si="1"/>
        <v>0.89066647999999993</v>
      </c>
      <c r="E54" s="42" t="str">
        <f t="shared" si="12"/>
        <v>1</v>
      </c>
      <c r="F54" s="51">
        <f t="shared" si="2"/>
        <v>-149.65800091</v>
      </c>
      <c r="G54" s="42" t="str">
        <f t="shared" si="13"/>
        <v>0</v>
      </c>
      <c r="H54" s="51">
        <f t="shared" si="3"/>
        <v>-33.829000454999999</v>
      </c>
      <c r="I54" s="42" t="str">
        <f t="shared" si="14"/>
        <v>0</v>
      </c>
      <c r="J54" s="51">
        <f t="shared" si="4"/>
        <v>90.224460814320992</v>
      </c>
      <c r="K54" s="42" t="str">
        <f t="shared" si="15"/>
        <v>0</v>
      </c>
      <c r="L54" s="51">
        <f t="shared" si="5"/>
        <v>81.824470489411766</v>
      </c>
      <c r="M54" s="55" t="str">
        <f t="shared" si="16"/>
        <v>0</v>
      </c>
      <c r="N54" s="58">
        <f t="shared" si="6"/>
        <v>0.89066647999999993</v>
      </c>
      <c r="O54" s="59">
        <v>260</v>
      </c>
      <c r="Q54" s="53" t="str">
        <f t="shared" si="17"/>
        <v>1</v>
      </c>
      <c r="R54" s="53">
        <f t="shared" si="7"/>
        <v>1</v>
      </c>
      <c r="S54" s="53" t="str">
        <f t="shared" si="18"/>
        <v>0</v>
      </c>
      <c r="T54" s="53">
        <f t="shared" si="8"/>
        <v>0</v>
      </c>
      <c r="U54" s="53" t="str">
        <f t="shared" si="19"/>
        <v>0</v>
      </c>
      <c r="V54" s="53">
        <f t="shared" si="9"/>
        <v>0</v>
      </c>
      <c r="W54" s="53" t="str">
        <f t="shared" si="20"/>
        <v>0</v>
      </c>
      <c r="X54" s="53">
        <f t="shared" si="10"/>
        <v>0</v>
      </c>
      <c r="Y54" s="53" t="str">
        <f t="shared" si="21"/>
        <v>0</v>
      </c>
      <c r="Z54" s="53">
        <f t="shared" si="11"/>
        <v>0</v>
      </c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92">
        <f>Parâmetros!A44</f>
        <v>44167.75</v>
      </c>
      <c r="B55" s="59">
        <f>Parâmetros!G44*0.04*46.0055</f>
        <v>7.3056734000000008</v>
      </c>
      <c r="C55" s="87">
        <f t="shared" si="0"/>
        <v>7.3056734000000008</v>
      </c>
      <c r="D55" s="91">
        <f t="shared" si="1"/>
        <v>1.4611346800000002</v>
      </c>
      <c r="E55" s="42" t="str">
        <f t="shared" si="12"/>
        <v>1</v>
      </c>
      <c r="F55" s="51">
        <f t="shared" si="2"/>
        <v>-146.87696843500001</v>
      </c>
      <c r="G55" s="42" t="str">
        <f t="shared" si="13"/>
        <v>0</v>
      </c>
      <c r="H55" s="51">
        <f t="shared" si="3"/>
        <v>-32.438484217500005</v>
      </c>
      <c r="I55" s="42" t="str">
        <f t="shared" si="14"/>
        <v>0</v>
      </c>
      <c r="J55" s="51">
        <f t="shared" si="4"/>
        <v>90.502652097037043</v>
      </c>
      <c r="K55" s="42" t="str">
        <f t="shared" si="15"/>
        <v>0</v>
      </c>
      <c r="L55" s="51">
        <f t="shared" si="5"/>
        <v>82.12648306588234</v>
      </c>
      <c r="M55" s="55" t="str">
        <f t="shared" si="16"/>
        <v>0</v>
      </c>
      <c r="N55" s="58">
        <f t="shared" si="6"/>
        <v>1.4611346800000002</v>
      </c>
      <c r="O55" s="59">
        <v>260</v>
      </c>
      <c r="Q55" s="53" t="str">
        <f t="shared" si="17"/>
        <v>1</v>
      </c>
      <c r="R55" s="53">
        <f t="shared" si="7"/>
        <v>1</v>
      </c>
      <c r="S55" s="53" t="str">
        <f t="shared" si="18"/>
        <v>0</v>
      </c>
      <c r="T55" s="53">
        <f t="shared" si="8"/>
        <v>0</v>
      </c>
      <c r="U55" s="53" t="str">
        <f t="shared" si="19"/>
        <v>0</v>
      </c>
      <c r="V55" s="53">
        <f t="shared" si="9"/>
        <v>0</v>
      </c>
      <c r="W55" s="53" t="str">
        <f t="shared" si="20"/>
        <v>0</v>
      </c>
      <c r="X55" s="53">
        <f t="shared" si="10"/>
        <v>0</v>
      </c>
      <c r="Y55" s="53" t="str">
        <f t="shared" si="21"/>
        <v>0</v>
      </c>
      <c r="Z55" s="53">
        <f t="shared" si="11"/>
        <v>0</v>
      </c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92">
        <f>Parâmetros!A45</f>
        <v>44167.791666666664</v>
      </c>
      <c r="B56" s="59">
        <f>Parâmetros!G45*0.04*46.0055</f>
        <v>6.8824228000000005</v>
      </c>
      <c r="C56" s="87">
        <f t="shared" si="0"/>
        <v>6.8824228000000005</v>
      </c>
      <c r="D56" s="91">
        <f t="shared" si="1"/>
        <v>1.37648456</v>
      </c>
      <c r="E56" s="42" t="str">
        <f t="shared" si="12"/>
        <v>1</v>
      </c>
      <c r="F56" s="51">
        <f t="shared" si="2"/>
        <v>-147.28963776999998</v>
      </c>
      <c r="G56" s="42" t="str">
        <f t="shared" si="13"/>
        <v>0</v>
      </c>
      <c r="H56" s="51">
        <f t="shared" si="3"/>
        <v>-32.644818884999992</v>
      </c>
      <c r="I56" s="42" t="str">
        <f t="shared" si="14"/>
        <v>0</v>
      </c>
      <c r="J56" s="51">
        <f t="shared" si="4"/>
        <v>90.461372100246905</v>
      </c>
      <c r="K56" s="42" t="str">
        <f t="shared" si="15"/>
        <v>0</v>
      </c>
      <c r="L56" s="51">
        <f t="shared" si="5"/>
        <v>82.081668296470596</v>
      </c>
      <c r="M56" s="55" t="str">
        <f t="shared" si="16"/>
        <v>0</v>
      </c>
      <c r="N56" s="58">
        <f t="shared" si="6"/>
        <v>1.37648456</v>
      </c>
      <c r="O56" s="59">
        <v>260</v>
      </c>
      <c r="Q56" s="53" t="str">
        <f t="shared" si="17"/>
        <v>1</v>
      </c>
      <c r="R56" s="53">
        <f t="shared" si="7"/>
        <v>1</v>
      </c>
      <c r="S56" s="53" t="str">
        <f t="shared" si="18"/>
        <v>0</v>
      </c>
      <c r="T56" s="53">
        <f t="shared" si="8"/>
        <v>0</v>
      </c>
      <c r="U56" s="53" t="str">
        <f t="shared" si="19"/>
        <v>0</v>
      </c>
      <c r="V56" s="53">
        <f t="shared" si="9"/>
        <v>0</v>
      </c>
      <c r="W56" s="53" t="str">
        <f t="shared" si="20"/>
        <v>0</v>
      </c>
      <c r="X56" s="53">
        <f t="shared" si="10"/>
        <v>0</v>
      </c>
      <c r="Y56" s="53" t="str">
        <f t="shared" si="21"/>
        <v>0</v>
      </c>
      <c r="Z56" s="53">
        <f t="shared" si="11"/>
        <v>0</v>
      </c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92">
        <f>Parâmetros!A46</f>
        <v>44167.833333333336</v>
      </c>
      <c r="B57" s="59">
        <f>Parâmetros!G46*0.04*46.0055</f>
        <v>5.1526159999999992</v>
      </c>
      <c r="C57" s="87">
        <f t="shared" si="0"/>
        <v>5.1526159999999992</v>
      </c>
      <c r="D57" s="91">
        <f t="shared" si="1"/>
        <v>1.0305232</v>
      </c>
      <c r="E57" s="42" t="str">
        <f t="shared" si="12"/>
        <v>1</v>
      </c>
      <c r="F57" s="51">
        <f t="shared" si="2"/>
        <v>-148.97619940000001</v>
      </c>
      <c r="G57" s="42" t="str">
        <f t="shared" si="13"/>
        <v>0</v>
      </c>
      <c r="H57" s="51">
        <f t="shared" si="3"/>
        <v>-33.488099700000006</v>
      </c>
      <c r="I57" s="42" t="str">
        <f t="shared" si="14"/>
        <v>0</v>
      </c>
      <c r="J57" s="51">
        <f t="shared" si="4"/>
        <v>90.292662548148144</v>
      </c>
      <c r="K57" s="42" t="str">
        <f t="shared" si="15"/>
        <v>0</v>
      </c>
      <c r="L57" s="51">
        <f t="shared" si="5"/>
        <v>81.898512282352939</v>
      </c>
      <c r="M57" s="55" t="str">
        <f t="shared" si="16"/>
        <v>0</v>
      </c>
      <c r="N57" s="58">
        <f t="shared" si="6"/>
        <v>1.0305232</v>
      </c>
      <c r="O57" s="59">
        <v>260</v>
      </c>
      <c r="Q57" s="53" t="str">
        <f t="shared" si="17"/>
        <v>1</v>
      </c>
      <c r="R57" s="53">
        <f t="shared" si="7"/>
        <v>1</v>
      </c>
      <c r="S57" s="53" t="str">
        <f t="shared" si="18"/>
        <v>0</v>
      </c>
      <c r="T57" s="53">
        <f t="shared" si="8"/>
        <v>0</v>
      </c>
      <c r="U57" s="53" t="str">
        <f t="shared" si="19"/>
        <v>0</v>
      </c>
      <c r="V57" s="53">
        <f t="shared" si="9"/>
        <v>0</v>
      </c>
      <c r="W57" s="53" t="str">
        <f t="shared" si="20"/>
        <v>0</v>
      </c>
      <c r="X57" s="53">
        <f t="shared" si="10"/>
        <v>0</v>
      </c>
      <c r="Y57" s="53" t="str">
        <f t="shared" si="21"/>
        <v>0</v>
      </c>
      <c r="Z57" s="53">
        <f t="shared" si="11"/>
        <v>0</v>
      </c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92">
        <f>Parâmetros!A47</f>
        <v>44167.875</v>
      </c>
      <c r="B58" s="59">
        <f>Parâmetros!G47*0.04*46.0055</f>
        <v>4.0300817999999996</v>
      </c>
      <c r="C58" s="87">
        <f t="shared" si="0"/>
        <v>4.0300817999999996</v>
      </c>
      <c r="D58" s="91">
        <f t="shared" si="1"/>
        <v>0.80601635999999988</v>
      </c>
      <c r="E58" s="42" t="str">
        <f t="shared" si="12"/>
        <v>1</v>
      </c>
      <c r="F58" s="51">
        <f t="shared" si="2"/>
        <v>-150.070670245</v>
      </c>
      <c r="G58" s="42" t="str">
        <f t="shared" si="13"/>
        <v>0</v>
      </c>
      <c r="H58" s="51">
        <f t="shared" si="3"/>
        <v>-34.035335122500001</v>
      </c>
      <c r="I58" s="42" t="str">
        <f t="shared" si="14"/>
        <v>0</v>
      </c>
      <c r="J58" s="51">
        <f t="shared" si="4"/>
        <v>90.183180817530868</v>
      </c>
      <c r="K58" s="42" t="str">
        <f t="shared" si="15"/>
        <v>0</v>
      </c>
      <c r="L58" s="51">
        <f t="shared" si="5"/>
        <v>81.779655720000008</v>
      </c>
      <c r="M58" s="55" t="str">
        <f t="shared" si="16"/>
        <v>0</v>
      </c>
      <c r="N58" s="58">
        <f t="shared" si="6"/>
        <v>0.80601635999999988</v>
      </c>
      <c r="O58" s="59">
        <v>260</v>
      </c>
      <c r="Q58" s="53" t="str">
        <f t="shared" si="17"/>
        <v>1</v>
      </c>
      <c r="R58" s="53">
        <f t="shared" si="7"/>
        <v>1</v>
      </c>
      <c r="S58" s="53" t="str">
        <f t="shared" si="18"/>
        <v>0</v>
      </c>
      <c r="T58" s="53">
        <f t="shared" si="8"/>
        <v>0</v>
      </c>
      <c r="U58" s="53" t="str">
        <f t="shared" si="19"/>
        <v>0</v>
      </c>
      <c r="V58" s="53">
        <f t="shared" si="9"/>
        <v>0</v>
      </c>
      <c r="W58" s="53" t="str">
        <f t="shared" si="20"/>
        <v>0</v>
      </c>
      <c r="X58" s="53">
        <f t="shared" si="10"/>
        <v>0</v>
      </c>
      <c r="Y58" s="53" t="str">
        <f t="shared" si="21"/>
        <v>0</v>
      </c>
      <c r="Z58" s="53">
        <f t="shared" si="11"/>
        <v>0</v>
      </c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92">
        <f>Parâmetros!A48</f>
        <v>44167.916666666664</v>
      </c>
      <c r="B59" s="59">
        <f>Parâmetros!G48*0.04*46.0055</f>
        <v>4.0116796000000008</v>
      </c>
      <c r="C59" s="87">
        <f t="shared" si="0"/>
        <v>4.0116796000000008</v>
      </c>
      <c r="D59" s="91">
        <f t="shared" si="1"/>
        <v>0.8023359200000002</v>
      </c>
      <c r="E59" s="42" t="str">
        <f t="shared" si="12"/>
        <v>1</v>
      </c>
      <c r="F59" s="51">
        <f t="shared" si="2"/>
        <v>-150.08861238999998</v>
      </c>
      <c r="G59" s="42" t="str">
        <f t="shared" si="13"/>
        <v>0</v>
      </c>
      <c r="H59" s="51">
        <f t="shared" si="3"/>
        <v>-34.04430619499999</v>
      </c>
      <c r="I59" s="42" t="str">
        <f t="shared" si="14"/>
        <v>0</v>
      </c>
      <c r="J59" s="51">
        <f t="shared" si="4"/>
        <v>90.18138603506172</v>
      </c>
      <c r="K59" s="42" t="str">
        <f t="shared" si="15"/>
        <v>0</v>
      </c>
      <c r="L59" s="51">
        <f t="shared" si="5"/>
        <v>81.77770725176471</v>
      </c>
      <c r="M59" s="55" t="str">
        <f t="shared" si="16"/>
        <v>0</v>
      </c>
      <c r="N59" s="58">
        <f t="shared" si="6"/>
        <v>0.8023359200000002</v>
      </c>
      <c r="O59" s="59">
        <v>260</v>
      </c>
      <c r="Q59" s="53" t="str">
        <f t="shared" si="17"/>
        <v>1</v>
      </c>
      <c r="R59" s="53">
        <f t="shared" si="7"/>
        <v>1</v>
      </c>
      <c r="S59" s="53" t="str">
        <f t="shared" si="18"/>
        <v>0</v>
      </c>
      <c r="T59" s="53">
        <f t="shared" si="8"/>
        <v>0</v>
      </c>
      <c r="U59" s="53" t="str">
        <f t="shared" si="19"/>
        <v>0</v>
      </c>
      <c r="V59" s="53">
        <f t="shared" si="9"/>
        <v>0</v>
      </c>
      <c r="W59" s="53" t="str">
        <f t="shared" si="20"/>
        <v>0</v>
      </c>
      <c r="X59" s="53">
        <f t="shared" si="10"/>
        <v>0</v>
      </c>
      <c r="Y59" s="53" t="str">
        <f t="shared" si="21"/>
        <v>0</v>
      </c>
      <c r="Z59" s="53">
        <f t="shared" si="11"/>
        <v>0</v>
      </c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92">
        <f>Parâmetros!A49</f>
        <v>44167.958333333336</v>
      </c>
      <c r="B60" s="59">
        <f>Parâmetros!G49*0.04*46.0055</f>
        <v>3.9380708000000002</v>
      </c>
      <c r="C60" s="87">
        <f t="shared" si="0"/>
        <v>3.9380708000000002</v>
      </c>
      <c r="D60" s="91">
        <f t="shared" si="1"/>
        <v>0.78761415999999995</v>
      </c>
      <c r="E60" s="42" t="str">
        <f t="shared" si="12"/>
        <v>1</v>
      </c>
      <c r="F60" s="51">
        <f t="shared" si="2"/>
        <v>-150.16038097000001</v>
      </c>
      <c r="G60" s="42" t="str">
        <f t="shared" si="13"/>
        <v>0</v>
      </c>
      <c r="H60" s="51">
        <f t="shared" si="3"/>
        <v>-34.080190485000003</v>
      </c>
      <c r="I60" s="42" t="str">
        <f t="shared" si="14"/>
        <v>0</v>
      </c>
      <c r="J60" s="51">
        <f t="shared" si="4"/>
        <v>90.174206905185187</v>
      </c>
      <c r="K60" s="42" t="str">
        <f t="shared" si="15"/>
        <v>0</v>
      </c>
      <c r="L60" s="51">
        <f t="shared" si="5"/>
        <v>81.769913378823546</v>
      </c>
      <c r="M60" s="55" t="str">
        <f t="shared" si="16"/>
        <v>0</v>
      </c>
      <c r="N60" s="58">
        <f t="shared" si="6"/>
        <v>0.78761415999999995</v>
      </c>
      <c r="O60" s="59">
        <v>260</v>
      </c>
      <c r="Q60" s="53" t="str">
        <f t="shared" si="17"/>
        <v>1</v>
      </c>
      <c r="R60" s="53">
        <f t="shared" si="7"/>
        <v>1</v>
      </c>
      <c r="S60" s="53" t="str">
        <f t="shared" si="18"/>
        <v>0</v>
      </c>
      <c r="T60" s="53">
        <f t="shared" si="8"/>
        <v>0</v>
      </c>
      <c r="U60" s="53" t="str">
        <f t="shared" si="19"/>
        <v>0</v>
      </c>
      <c r="V60" s="53">
        <f t="shared" si="9"/>
        <v>0</v>
      </c>
      <c r="W60" s="53" t="str">
        <f t="shared" si="20"/>
        <v>0</v>
      </c>
      <c r="X60" s="53">
        <f t="shared" si="10"/>
        <v>0</v>
      </c>
      <c r="Y60" s="53" t="str">
        <f t="shared" si="21"/>
        <v>0</v>
      </c>
      <c r="Z60" s="53">
        <f t="shared" si="11"/>
        <v>0</v>
      </c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92">
        <f>Parâmetros!A50</f>
        <v>44167</v>
      </c>
      <c r="B61" s="59">
        <f>Parâmetros!G50*0.04*46.0055</f>
        <v>2.8891454000000003</v>
      </c>
      <c r="C61" s="87">
        <f t="shared" si="0"/>
        <v>2.8891454000000003</v>
      </c>
      <c r="D61" s="91">
        <f t="shared" si="1"/>
        <v>0.57782908000000011</v>
      </c>
      <c r="E61" s="42" t="str">
        <f t="shared" si="12"/>
        <v>1</v>
      </c>
      <c r="F61" s="51">
        <f t="shared" si="2"/>
        <v>-151.183083235</v>
      </c>
      <c r="G61" s="42" t="str">
        <f t="shared" si="13"/>
        <v>0</v>
      </c>
      <c r="H61" s="51">
        <f t="shared" si="3"/>
        <v>-34.591541617499999</v>
      </c>
      <c r="I61" s="42" t="str">
        <f t="shared" si="14"/>
        <v>0</v>
      </c>
      <c r="J61" s="51">
        <f t="shared" si="4"/>
        <v>90.071904304444445</v>
      </c>
      <c r="K61" s="42" t="str">
        <f t="shared" si="15"/>
        <v>0</v>
      </c>
      <c r="L61" s="51">
        <f t="shared" si="5"/>
        <v>81.658850689411764</v>
      </c>
      <c r="M61" s="55" t="str">
        <f t="shared" si="16"/>
        <v>0</v>
      </c>
      <c r="N61" s="58">
        <f t="shared" si="6"/>
        <v>0.57782908000000011</v>
      </c>
      <c r="O61" s="59">
        <v>260</v>
      </c>
      <c r="Q61" s="53" t="str">
        <f t="shared" si="17"/>
        <v>1</v>
      </c>
      <c r="R61" s="53">
        <f t="shared" si="7"/>
        <v>1</v>
      </c>
      <c r="S61" s="53" t="str">
        <f t="shared" si="18"/>
        <v>0</v>
      </c>
      <c r="T61" s="53">
        <f t="shared" si="8"/>
        <v>0</v>
      </c>
      <c r="U61" s="53" t="str">
        <f t="shared" si="19"/>
        <v>0</v>
      </c>
      <c r="V61" s="53">
        <f t="shared" si="9"/>
        <v>0</v>
      </c>
      <c r="W61" s="53" t="str">
        <f t="shared" si="20"/>
        <v>0</v>
      </c>
      <c r="X61" s="53">
        <f t="shared" si="10"/>
        <v>0</v>
      </c>
      <c r="Y61" s="53" t="str">
        <f t="shared" si="21"/>
        <v>0</v>
      </c>
      <c r="Z61" s="53">
        <f t="shared" si="11"/>
        <v>0</v>
      </c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92">
        <f>Parâmetros!A51</f>
        <v>44168.041666666664</v>
      </c>
      <c r="B62" s="59">
        <f>Parâmetros!G51*0.04*46.0055</f>
        <v>2.4842970000000002</v>
      </c>
      <c r="C62" s="87">
        <f t="shared" si="0"/>
        <v>2.4842970000000002</v>
      </c>
      <c r="D62" s="91">
        <f t="shared" si="1"/>
        <v>0.49685940000000006</v>
      </c>
      <c r="E62" s="42" t="str">
        <f t="shared" si="12"/>
        <v>1</v>
      </c>
      <c r="F62" s="51">
        <f t="shared" si="2"/>
        <v>-151.577810425</v>
      </c>
      <c r="G62" s="42" t="str">
        <f t="shared" si="13"/>
        <v>0</v>
      </c>
      <c r="H62" s="51">
        <f t="shared" si="3"/>
        <v>-34.788905212499998</v>
      </c>
      <c r="I62" s="42" t="str">
        <f t="shared" si="14"/>
        <v>0</v>
      </c>
      <c r="J62" s="51">
        <f t="shared" si="4"/>
        <v>90.032419090123454</v>
      </c>
      <c r="K62" s="42" t="str">
        <f t="shared" si="15"/>
        <v>0</v>
      </c>
      <c r="L62" s="51">
        <f t="shared" si="5"/>
        <v>81.61598438823529</v>
      </c>
      <c r="M62" s="55" t="str">
        <f t="shared" si="16"/>
        <v>0</v>
      </c>
      <c r="N62" s="58">
        <f t="shared" si="6"/>
        <v>0.49685940000000006</v>
      </c>
      <c r="O62" s="59">
        <v>260</v>
      </c>
      <c r="Q62" s="53" t="str">
        <f t="shared" si="17"/>
        <v>1</v>
      </c>
      <c r="R62" s="53">
        <f t="shared" si="7"/>
        <v>1</v>
      </c>
      <c r="S62" s="53" t="str">
        <f t="shared" si="18"/>
        <v>0</v>
      </c>
      <c r="T62" s="53">
        <f t="shared" si="8"/>
        <v>0</v>
      </c>
      <c r="U62" s="53" t="str">
        <f t="shared" si="19"/>
        <v>0</v>
      </c>
      <c r="V62" s="53">
        <f t="shared" si="9"/>
        <v>0</v>
      </c>
      <c r="W62" s="53" t="str">
        <f t="shared" si="20"/>
        <v>0</v>
      </c>
      <c r="X62" s="53">
        <f t="shared" si="10"/>
        <v>0</v>
      </c>
      <c r="Y62" s="53" t="str">
        <f t="shared" si="21"/>
        <v>0</v>
      </c>
      <c r="Z62" s="53">
        <f t="shared" si="11"/>
        <v>0</v>
      </c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92">
        <f>Parâmetros!A52</f>
        <v>44168.083333333336</v>
      </c>
      <c r="B63" s="59">
        <f>Parâmetros!G52*0.04*46.0055</f>
        <v>1.2329474</v>
      </c>
      <c r="C63" s="87">
        <f t="shared" si="0"/>
        <v>1.2329474</v>
      </c>
      <c r="D63" s="91">
        <f t="shared" si="1"/>
        <v>0.24658948</v>
      </c>
      <c r="E63" s="42" t="str">
        <f t="shared" si="12"/>
        <v>1</v>
      </c>
      <c r="F63" s="51">
        <f t="shared" si="2"/>
        <v>-152.797876285</v>
      </c>
      <c r="G63" s="42" t="str">
        <f t="shared" si="13"/>
        <v>0</v>
      </c>
      <c r="H63" s="51">
        <f t="shared" si="3"/>
        <v>-35.3989381425</v>
      </c>
      <c r="I63" s="42" t="str">
        <f t="shared" si="14"/>
        <v>0</v>
      </c>
      <c r="J63" s="51">
        <f t="shared" si="4"/>
        <v>89.910373882222217</v>
      </c>
      <c r="K63" s="42" t="str">
        <f t="shared" si="15"/>
        <v>0</v>
      </c>
      <c r="L63" s="51">
        <f t="shared" si="5"/>
        <v>81.483488548235314</v>
      </c>
      <c r="M63" s="55" t="str">
        <f t="shared" si="16"/>
        <v>0</v>
      </c>
      <c r="N63" s="58">
        <f t="shared" si="6"/>
        <v>0.24658948</v>
      </c>
      <c r="O63" s="59">
        <v>260</v>
      </c>
      <c r="Q63" s="53" t="str">
        <f t="shared" si="17"/>
        <v>1</v>
      </c>
      <c r="R63" s="53">
        <f t="shared" si="7"/>
        <v>1</v>
      </c>
      <c r="S63" s="53" t="str">
        <f t="shared" si="18"/>
        <v>0</v>
      </c>
      <c r="T63" s="53">
        <f t="shared" si="8"/>
        <v>0</v>
      </c>
      <c r="U63" s="53" t="str">
        <f t="shared" si="19"/>
        <v>0</v>
      </c>
      <c r="V63" s="53">
        <f t="shared" si="9"/>
        <v>0</v>
      </c>
      <c r="W63" s="53" t="str">
        <f t="shared" si="20"/>
        <v>0</v>
      </c>
      <c r="X63" s="53">
        <f t="shared" si="10"/>
        <v>0</v>
      </c>
      <c r="Y63" s="53" t="str">
        <f t="shared" si="21"/>
        <v>0</v>
      </c>
      <c r="Z63" s="53">
        <f t="shared" si="11"/>
        <v>0</v>
      </c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92">
        <f>Parâmetros!A53</f>
        <v>44168.125</v>
      </c>
      <c r="B64" s="59">
        <f>Parâmetros!G53*0.04*46.0055</f>
        <v>1.1409364</v>
      </c>
      <c r="C64" s="87">
        <f t="shared" si="0"/>
        <v>1.1409364</v>
      </c>
      <c r="D64" s="91">
        <f t="shared" si="1"/>
        <v>0.22818727999999999</v>
      </c>
      <c r="E64" s="42" t="str">
        <f t="shared" si="12"/>
        <v>1</v>
      </c>
      <c r="F64" s="51">
        <f t="shared" si="2"/>
        <v>-152.88758701</v>
      </c>
      <c r="G64" s="42" t="str">
        <f t="shared" si="13"/>
        <v>0</v>
      </c>
      <c r="H64" s="51">
        <f t="shared" si="3"/>
        <v>-35.443793505000002</v>
      </c>
      <c r="I64" s="42" t="str">
        <f t="shared" si="14"/>
        <v>0</v>
      </c>
      <c r="J64" s="51">
        <f t="shared" si="4"/>
        <v>89.901399969876536</v>
      </c>
      <c r="K64" s="42" t="str">
        <f t="shared" si="15"/>
        <v>0</v>
      </c>
      <c r="L64" s="51">
        <f t="shared" si="5"/>
        <v>81.473746207058838</v>
      </c>
      <c r="M64" s="55" t="str">
        <f t="shared" si="16"/>
        <v>0</v>
      </c>
      <c r="N64" s="58">
        <f t="shared" si="6"/>
        <v>0.22818727999999999</v>
      </c>
      <c r="O64" s="59">
        <v>260</v>
      </c>
      <c r="Q64" s="53" t="str">
        <f t="shared" si="17"/>
        <v>1</v>
      </c>
      <c r="R64" s="53">
        <f t="shared" si="7"/>
        <v>1</v>
      </c>
      <c r="S64" s="53" t="str">
        <f t="shared" si="18"/>
        <v>0</v>
      </c>
      <c r="T64" s="53">
        <f t="shared" si="8"/>
        <v>0</v>
      </c>
      <c r="U64" s="53" t="str">
        <f t="shared" si="19"/>
        <v>0</v>
      </c>
      <c r="V64" s="53">
        <f t="shared" si="9"/>
        <v>0</v>
      </c>
      <c r="W64" s="53" t="str">
        <f t="shared" si="20"/>
        <v>0</v>
      </c>
      <c r="X64" s="53">
        <f t="shared" si="10"/>
        <v>0</v>
      </c>
      <c r="Y64" s="53" t="str">
        <f t="shared" si="21"/>
        <v>0</v>
      </c>
      <c r="Z64" s="53">
        <f t="shared" si="11"/>
        <v>0</v>
      </c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92">
        <f>Parâmetros!A54</f>
        <v>44168.166666666664</v>
      </c>
      <c r="B65" s="59">
        <f>Parâmetros!G54*0.04*46.0055</f>
        <v>1.012121</v>
      </c>
      <c r="C65" s="87">
        <f t="shared" si="0"/>
        <v>1.012121</v>
      </c>
      <c r="D65" s="91">
        <f t="shared" si="1"/>
        <v>0.2024242</v>
      </c>
      <c r="E65" s="42" t="str">
        <f t="shared" si="12"/>
        <v>1</v>
      </c>
      <c r="F65" s="51">
        <f t="shared" si="2"/>
        <v>-153.01318202499999</v>
      </c>
      <c r="G65" s="42" t="str">
        <f t="shared" si="13"/>
        <v>0</v>
      </c>
      <c r="H65" s="51">
        <f t="shared" si="3"/>
        <v>-35.506591012499996</v>
      </c>
      <c r="I65" s="42" t="str">
        <f t="shared" si="14"/>
        <v>0</v>
      </c>
      <c r="J65" s="51">
        <f t="shared" si="4"/>
        <v>89.888836492592588</v>
      </c>
      <c r="K65" s="42" t="str">
        <f t="shared" si="15"/>
        <v>0</v>
      </c>
      <c r="L65" s="51">
        <f t="shared" si="5"/>
        <v>81.460106929411765</v>
      </c>
      <c r="M65" s="55" t="str">
        <f t="shared" si="16"/>
        <v>0</v>
      </c>
      <c r="N65" s="58">
        <f t="shared" si="6"/>
        <v>0.2024242</v>
      </c>
      <c r="O65" s="59">
        <v>260</v>
      </c>
      <c r="Q65" s="53" t="str">
        <f t="shared" si="17"/>
        <v>1</v>
      </c>
      <c r="R65" s="53">
        <f t="shared" si="7"/>
        <v>1</v>
      </c>
      <c r="S65" s="53" t="str">
        <f t="shared" si="18"/>
        <v>0</v>
      </c>
      <c r="T65" s="53">
        <f t="shared" si="8"/>
        <v>0</v>
      </c>
      <c r="U65" s="53" t="str">
        <f t="shared" si="19"/>
        <v>0</v>
      </c>
      <c r="V65" s="53">
        <f t="shared" si="9"/>
        <v>0</v>
      </c>
      <c r="W65" s="53" t="str">
        <f t="shared" si="20"/>
        <v>0</v>
      </c>
      <c r="X65" s="53">
        <f t="shared" si="10"/>
        <v>0</v>
      </c>
      <c r="Y65" s="53" t="str">
        <f t="shared" si="21"/>
        <v>0</v>
      </c>
      <c r="Z65" s="53">
        <f t="shared" si="11"/>
        <v>0</v>
      </c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92">
        <f>Parâmetros!A55</f>
        <v>44168.208333333336</v>
      </c>
      <c r="B66" s="59">
        <f>Parâmetros!G55*0.04*46.0055</f>
        <v>1.4537738</v>
      </c>
      <c r="C66" s="87">
        <f t="shared" si="0"/>
        <v>1.4537738</v>
      </c>
      <c r="D66" s="91">
        <f t="shared" si="1"/>
        <v>0.29075476</v>
      </c>
      <c r="E66" s="42" t="str">
        <f t="shared" si="12"/>
        <v>1</v>
      </c>
      <c r="F66" s="51">
        <f t="shared" si="2"/>
        <v>-152.58257054500001</v>
      </c>
      <c r="G66" s="42" t="str">
        <f t="shared" si="13"/>
        <v>0</v>
      </c>
      <c r="H66" s="51">
        <f t="shared" si="3"/>
        <v>-35.291285272500005</v>
      </c>
      <c r="I66" s="42" t="str">
        <f t="shared" si="14"/>
        <v>0</v>
      </c>
      <c r="J66" s="51">
        <f t="shared" si="4"/>
        <v>89.931911271851845</v>
      </c>
      <c r="K66" s="42" t="str">
        <f t="shared" si="15"/>
        <v>0</v>
      </c>
      <c r="L66" s="51">
        <f t="shared" si="5"/>
        <v>81.506870167058821</v>
      </c>
      <c r="M66" s="55" t="str">
        <f t="shared" si="16"/>
        <v>0</v>
      </c>
      <c r="N66" s="58">
        <f t="shared" si="6"/>
        <v>0.29075476</v>
      </c>
      <c r="O66" s="59">
        <v>260</v>
      </c>
      <c r="Q66" s="53" t="str">
        <f t="shared" si="17"/>
        <v>1</v>
      </c>
      <c r="R66" s="53">
        <f t="shared" si="7"/>
        <v>1</v>
      </c>
      <c r="S66" s="53" t="str">
        <f t="shared" si="18"/>
        <v>0</v>
      </c>
      <c r="T66" s="53">
        <f t="shared" si="8"/>
        <v>0</v>
      </c>
      <c r="U66" s="53" t="str">
        <f t="shared" si="19"/>
        <v>0</v>
      </c>
      <c r="V66" s="53">
        <f t="shared" si="9"/>
        <v>0</v>
      </c>
      <c r="W66" s="53" t="str">
        <f t="shared" si="20"/>
        <v>0</v>
      </c>
      <c r="X66" s="53">
        <f t="shared" si="10"/>
        <v>0</v>
      </c>
      <c r="Y66" s="53" t="str">
        <f t="shared" si="21"/>
        <v>0</v>
      </c>
      <c r="Z66" s="53">
        <f t="shared" si="11"/>
        <v>0</v>
      </c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92">
        <f>Parâmetros!A56</f>
        <v>44168.25</v>
      </c>
      <c r="B67" s="59">
        <f>Parâmetros!G56*0.04*46.0055</f>
        <v>3.8460597999999995</v>
      </c>
      <c r="C67" s="87">
        <f t="shared" si="0"/>
        <v>3.8460597999999995</v>
      </c>
      <c r="D67" s="91">
        <f t="shared" si="1"/>
        <v>0.76921195999999981</v>
      </c>
      <c r="E67" s="42" t="str">
        <f t="shared" si="12"/>
        <v>1</v>
      </c>
      <c r="F67" s="51">
        <f t="shared" si="2"/>
        <v>-150.25009169500001</v>
      </c>
      <c r="G67" s="42" t="str">
        <f t="shared" si="13"/>
        <v>0</v>
      </c>
      <c r="H67" s="51">
        <f t="shared" si="3"/>
        <v>-34.125045847500004</v>
      </c>
      <c r="I67" s="42" t="str">
        <f t="shared" si="14"/>
        <v>0</v>
      </c>
      <c r="J67" s="51">
        <f t="shared" si="4"/>
        <v>90.165232992839506</v>
      </c>
      <c r="K67" s="42" t="str">
        <f t="shared" si="15"/>
        <v>0</v>
      </c>
      <c r="L67" s="51">
        <f t="shared" si="5"/>
        <v>81.760171037647041</v>
      </c>
      <c r="M67" s="55" t="str">
        <f t="shared" si="16"/>
        <v>0</v>
      </c>
      <c r="N67" s="58">
        <f t="shared" si="6"/>
        <v>0.76921195999999981</v>
      </c>
      <c r="O67" s="59">
        <v>260</v>
      </c>
      <c r="Q67" s="53" t="str">
        <f t="shared" si="17"/>
        <v>1</v>
      </c>
      <c r="R67" s="53">
        <f t="shared" si="7"/>
        <v>1</v>
      </c>
      <c r="S67" s="53" t="str">
        <f t="shared" si="18"/>
        <v>0</v>
      </c>
      <c r="T67" s="53">
        <f t="shared" si="8"/>
        <v>0</v>
      </c>
      <c r="U67" s="53" t="str">
        <f t="shared" si="19"/>
        <v>0</v>
      </c>
      <c r="V67" s="53">
        <f t="shared" si="9"/>
        <v>0</v>
      </c>
      <c r="W67" s="53" t="str">
        <f t="shared" si="20"/>
        <v>0</v>
      </c>
      <c r="X67" s="53">
        <f t="shared" si="10"/>
        <v>0</v>
      </c>
      <c r="Y67" s="53" t="str">
        <f t="shared" si="21"/>
        <v>0</v>
      </c>
      <c r="Z67" s="53">
        <f t="shared" si="11"/>
        <v>0</v>
      </c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92">
        <f>Parâmetros!A57</f>
        <v>44168.291666666664</v>
      </c>
      <c r="B68" s="59">
        <f>Parâmetros!G57*0.04*46.0055</f>
        <v>5.8703017999999991</v>
      </c>
      <c r="C68" s="87">
        <f t="shared" si="0"/>
        <v>5.8703017999999991</v>
      </c>
      <c r="D68" s="91">
        <f t="shared" si="1"/>
        <v>1.1740603599999997</v>
      </c>
      <c r="E68" s="42" t="str">
        <f t="shared" si="12"/>
        <v>1</v>
      </c>
      <c r="F68" s="51">
        <f t="shared" si="2"/>
        <v>-148.27645574500002</v>
      </c>
      <c r="G68" s="42" t="str">
        <f t="shared" si="13"/>
        <v>0</v>
      </c>
      <c r="H68" s="51">
        <f t="shared" si="3"/>
        <v>-33.138227872500011</v>
      </c>
      <c r="I68" s="42" t="str">
        <f t="shared" si="14"/>
        <v>0</v>
      </c>
      <c r="J68" s="51">
        <f t="shared" si="4"/>
        <v>90.362659064444443</v>
      </c>
      <c r="K68" s="42" t="str">
        <f t="shared" si="15"/>
        <v>0</v>
      </c>
      <c r="L68" s="51">
        <f t="shared" si="5"/>
        <v>81.974502543529425</v>
      </c>
      <c r="M68" s="55" t="str">
        <f t="shared" si="16"/>
        <v>0</v>
      </c>
      <c r="N68" s="58">
        <f t="shared" si="6"/>
        <v>1.1740603599999997</v>
      </c>
      <c r="O68" s="59">
        <v>260</v>
      </c>
      <c r="Q68" s="53" t="str">
        <f t="shared" si="17"/>
        <v>1</v>
      </c>
      <c r="R68" s="53">
        <f t="shared" si="7"/>
        <v>1</v>
      </c>
      <c r="S68" s="53" t="str">
        <f t="shared" si="18"/>
        <v>0</v>
      </c>
      <c r="T68" s="53">
        <f t="shared" si="8"/>
        <v>0</v>
      </c>
      <c r="U68" s="53" t="str">
        <f t="shared" si="19"/>
        <v>0</v>
      </c>
      <c r="V68" s="53">
        <f t="shared" si="9"/>
        <v>0</v>
      </c>
      <c r="W68" s="53" t="str">
        <f t="shared" si="20"/>
        <v>0</v>
      </c>
      <c r="X68" s="53">
        <f t="shared" si="10"/>
        <v>0</v>
      </c>
      <c r="Y68" s="53" t="str">
        <f t="shared" si="21"/>
        <v>0</v>
      </c>
      <c r="Z68" s="53">
        <f t="shared" si="11"/>
        <v>0</v>
      </c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92">
        <f>Parâmetros!A58</f>
        <v>44168.333333333336</v>
      </c>
      <c r="B69" s="59">
        <f>Parâmetros!G58*0.04*46.0055</f>
        <v>6.0543237999999997</v>
      </c>
      <c r="C69" s="87">
        <f t="shared" si="0"/>
        <v>6.0543237999999997</v>
      </c>
      <c r="D69" s="91">
        <f t="shared" si="1"/>
        <v>1.21086476</v>
      </c>
      <c r="E69" s="42" t="str">
        <f t="shared" si="12"/>
        <v>1</v>
      </c>
      <c r="F69" s="51">
        <f t="shared" si="2"/>
        <v>-148.09703429500001</v>
      </c>
      <c r="G69" s="42" t="str">
        <f t="shared" si="13"/>
        <v>0</v>
      </c>
      <c r="H69" s="51">
        <f t="shared" si="3"/>
        <v>-33.048517147500007</v>
      </c>
      <c r="I69" s="42" t="str">
        <f t="shared" si="14"/>
        <v>0</v>
      </c>
      <c r="J69" s="51">
        <f t="shared" si="4"/>
        <v>90.380606889135805</v>
      </c>
      <c r="K69" s="42" t="str">
        <f t="shared" si="15"/>
        <v>0</v>
      </c>
      <c r="L69" s="51">
        <f t="shared" si="5"/>
        <v>81.993987225882364</v>
      </c>
      <c r="M69" s="55" t="str">
        <f t="shared" si="16"/>
        <v>0</v>
      </c>
      <c r="N69" s="58">
        <f t="shared" si="6"/>
        <v>1.21086476</v>
      </c>
      <c r="O69" s="59">
        <v>260</v>
      </c>
      <c r="Q69" s="53" t="str">
        <f t="shared" si="17"/>
        <v>1</v>
      </c>
      <c r="R69" s="53">
        <f t="shared" si="7"/>
        <v>1</v>
      </c>
      <c r="S69" s="53" t="str">
        <f t="shared" si="18"/>
        <v>0</v>
      </c>
      <c r="T69" s="53">
        <f t="shared" si="8"/>
        <v>0</v>
      </c>
      <c r="U69" s="53" t="str">
        <f t="shared" si="19"/>
        <v>0</v>
      </c>
      <c r="V69" s="53">
        <f t="shared" si="9"/>
        <v>0</v>
      </c>
      <c r="W69" s="53" t="str">
        <f t="shared" si="20"/>
        <v>0</v>
      </c>
      <c r="X69" s="53">
        <f t="shared" si="10"/>
        <v>0</v>
      </c>
      <c r="Y69" s="53" t="str">
        <f t="shared" si="21"/>
        <v>0</v>
      </c>
      <c r="Z69" s="53">
        <f t="shared" si="11"/>
        <v>0</v>
      </c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92">
        <f>Parâmetros!A59</f>
        <v>44168.375</v>
      </c>
      <c r="B70" s="59">
        <f>Parâmetros!G59*0.04*46.0055</f>
        <v>4.5085389999999999</v>
      </c>
      <c r="C70" s="87">
        <f t="shared" si="0"/>
        <v>4.5085389999999999</v>
      </c>
      <c r="D70" s="91">
        <f t="shared" si="1"/>
        <v>0.90170779999999995</v>
      </c>
      <c r="E70" s="42" t="str">
        <f t="shared" si="12"/>
        <v>1</v>
      </c>
      <c r="F70" s="51">
        <f t="shared" si="2"/>
        <v>-149.60417447499998</v>
      </c>
      <c r="G70" s="42" t="str">
        <f t="shared" si="13"/>
        <v>0</v>
      </c>
      <c r="H70" s="51">
        <f t="shared" si="3"/>
        <v>-33.80208723749999</v>
      </c>
      <c r="I70" s="42" t="str">
        <f t="shared" si="14"/>
        <v>0</v>
      </c>
      <c r="J70" s="51">
        <f t="shared" si="4"/>
        <v>90.229845161728392</v>
      </c>
      <c r="K70" s="42" t="str">
        <f t="shared" si="15"/>
        <v>0</v>
      </c>
      <c r="L70" s="51">
        <f t="shared" si="5"/>
        <v>81.830315894117632</v>
      </c>
      <c r="M70" s="55" t="str">
        <f t="shared" si="16"/>
        <v>0</v>
      </c>
      <c r="N70" s="58">
        <f t="shared" si="6"/>
        <v>0.90170779999999995</v>
      </c>
      <c r="O70" s="59">
        <v>260</v>
      </c>
      <c r="Q70" s="53" t="str">
        <f t="shared" si="17"/>
        <v>1</v>
      </c>
      <c r="R70" s="53">
        <f t="shared" si="7"/>
        <v>1</v>
      </c>
      <c r="S70" s="53" t="str">
        <f t="shared" si="18"/>
        <v>0</v>
      </c>
      <c r="T70" s="53">
        <f t="shared" si="8"/>
        <v>0</v>
      </c>
      <c r="U70" s="53" t="str">
        <f t="shared" si="19"/>
        <v>0</v>
      </c>
      <c r="V70" s="53">
        <f t="shared" si="9"/>
        <v>0</v>
      </c>
      <c r="W70" s="53" t="str">
        <f t="shared" si="20"/>
        <v>0</v>
      </c>
      <c r="X70" s="53">
        <f t="shared" si="10"/>
        <v>0</v>
      </c>
      <c r="Y70" s="53" t="str">
        <f t="shared" si="21"/>
        <v>0</v>
      </c>
      <c r="Z70" s="53">
        <f t="shared" si="11"/>
        <v>0</v>
      </c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92">
        <f>Parâmetros!A60</f>
        <v>44168.416666666664</v>
      </c>
      <c r="B71" s="59">
        <f>Parâmetros!G60*0.04*46.0055</f>
        <v>3.7724509999999993</v>
      </c>
      <c r="C71" s="87">
        <f t="shared" si="0"/>
        <v>3.7724509999999993</v>
      </c>
      <c r="D71" s="91">
        <f t="shared" si="1"/>
        <v>0.75449019999999989</v>
      </c>
      <c r="E71" s="42" t="str">
        <f t="shared" si="12"/>
        <v>1</v>
      </c>
      <c r="F71" s="51">
        <f t="shared" si="2"/>
        <v>-150.32186027500001</v>
      </c>
      <c r="G71" s="42" t="str">
        <f t="shared" si="13"/>
        <v>0</v>
      </c>
      <c r="H71" s="51">
        <f t="shared" si="3"/>
        <v>-34.160930137500003</v>
      </c>
      <c r="I71" s="42" t="str">
        <f t="shared" si="14"/>
        <v>0</v>
      </c>
      <c r="J71" s="51">
        <f t="shared" si="4"/>
        <v>90.158053862962959</v>
      </c>
      <c r="K71" s="42" t="str">
        <f t="shared" si="15"/>
        <v>0</v>
      </c>
      <c r="L71" s="51">
        <f t="shared" si="5"/>
        <v>81.752377164705877</v>
      </c>
      <c r="M71" s="55" t="str">
        <f t="shared" si="16"/>
        <v>0</v>
      </c>
      <c r="N71" s="58">
        <f t="shared" si="6"/>
        <v>0.75449019999999989</v>
      </c>
      <c r="O71" s="59">
        <v>260</v>
      </c>
      <c r="Q71" s="53" t="str">
        <f t="shared" si="17"/>
        <v>1</v>
      </c>
      <c r="R71" s="53">
        <f t="shared" si="7"/>
        <v>1</v>
      </c>
      <c r="S71" s="53" t="str">
        <f t="shared" si="18"/>
        <v>0</v>
      </c>
      <c r="T71" s="53">
        <f t="shared" si="8"/>
        <v>0</v>
      </c>
      <c r="U71" s="53" t="str">
        <f t="shared" si="19"/>
        <v>0</v>
      </c>
      <c r="V71" s="53">
        <f t="shared" si="9"/>
        <v>0</v>
      </c>
      <c r="W71" s="53" t="str">
        <f t="shared" si="20"/>
        <v>0</v>
      </c>
      <c r="X71" s="53">
        <f t="shared" si="10"/>
        <v>0</v>
      </c>
      <c r="Y71" s="53" t="str">
        <f t="shared" si="21"/>
        <v>0</v>
      </c>
      <c r="Z71" s="53">
        <f t="shared" si="11"/>
        <v>0</v>
      </c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92">
        <f>Parâmetros!A61</f>
        <v>44168.458333333336</v>
      </c>
      <c r="B72" s="59">
        <f>Parâmetros!G61*0.04*46.0055</f>
        <v>3.3307982000000003</v>
      </c>
      <c r="C72" s="87">
        <f t="shared" si="0"/>
        <v>3.3307982000000003</v>
      </c>
      <c r="D72" s="91">
        <f t="shared" si="1"/>
        <v>0.66615964000000005</v>
      </c>
      <c r="E72" s="42" t="str">
        <f t="shared" si="12"/>
        <v>1</v>
      </c>
      <c r="F72" s="51">
        <f t="shared" si="2"/>
        <v>-150.75247175499999</v>
      </c>
      <c r="G72" s="42" t="str">
        <f t="shared" si="13"/>
        <v>0</v>
      </c>
      <c r="H72" s="51">
        <f t="shared" si="3"/>
        <v>-34.376235877499994</v>
      </c>
      <c r="I72" s="42" t="str">
        <f t="shared" si="14"/>
        <v>0</v>
      </c>
      <c r="J72" s="51">
        <f t="shared" si="4"/>
        <v>90.114979083703702</v>
      </c>
      <c r="K72" s="42" t="str">
        <f t="shared" si="15"/>
        <v>0</v>
      </c>
      <c r="L72" s="51">
        <f t="shared" si="5"/>
        <v>81.705613927058806</v>
      </c>
      <c r="M72" s="55" t="str">
        <f t="shared" si="16"/>
        <v>0</v>
      </c>
      <c r="N72" s="58">
        <f t="shared" si="6"/>
        <v>0.66615964000000005</v>
      </c>
      <c r="O72" s="59">
        <v>260</v>
      </c>
      <c r="Q72" s="53" t="str">
        <f t="shared" si="17"/>
        <v>1</v>
      </c>
      <c r="R72" s="53">
        <f t="shared" si="7"/>
        <v>1</v>
      </c>
      <c r="S72" s="53" t="str">
        <f t="shared" si="18"/>
        <v>0</v>
      </c>
      <c r="T72" s="53">
        <f t="shared" si="8"/>
        <v>0</v>
      </c>
      <c r="U72" s="53" t="str">
        <f t="shared" si="19"/>
        <v>0</v>
      </c>
      <c r="V72" s="53">
        <f t="shared" si="9"/>
        <v>0</v>
      </c>
      <c r="W72" s="53" t="str">
        <f t="shared" si="20"/>
        <v>0</v>
      </c>
      <c r="X72" s="53">
        <f t="shared" si="10"/>
        <v>0</v>
      </c>
      <c r="Y72" s="53" t="str">
        <f t="shared" si="21"/>
        <v>0</v>
      </c>
      <c r="Z72" s="53">
        <f t="shared" si="11"/>
        <v>0</v>
      </c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92">
        <f>Parâmetros!A62</f>
        <v>44168.5</v>
      </c>
      <c r="B73" s="59">
        <f>Parâmetros!G62*0.04*46.0055</f>
        <v>3.1099717999999994</v>
      </c>
      <c r="C73" s="87">
        <f t="shared" si="0"/>
        <v>3.1099717999999994</v>
      </c>
      <c r="D73" s="91">
        <f t="shared" si="1"/>
        <v>0.62199435999999986</v>
      </c>
      <c r="E73" s="42" t="str">
        <f t="shared" si="12"/>
        <v>1</v>
      </c>
      <c r="F73" s="51">
        <f t="shared" si="2"/>
        <v>-150.96777749499998</v>
      </c>
      <c r="G73" s="42" t="str">
        <f t="shared" si="13"/>
        <v>0</v>
      </c>
      <c r="H73" s="51">
        <f t="shared" si="3"/>
        <v>-34.483888747499989</v>
      </c>
      <c r="I73" s="42" t="str">
        <f t="shared" si="14"/>
        <v>0</v>
      </c>
      <c r="J73" s="51">
        <f t="shared" si="4"/>
        <v>90.093441694074073</v>
      </c>
      <c r="K73" s="42" t="str">
        <f t="shared" si="15"/>
        <v>0</v>
      </c>
      <c r="L73" s="51">
        <f t="shared" si="5"/>
        <v>81.682232308235314</v>
      </c>
      <c r="M73" s="55" t="str">
        <f t="shared" si="16"/>
        <v>0</v>
      </c>
      <c r="N73" s="58">
        <f t="shared" si="6"/>
        <v>0.62199435999999986</v>
      </c>
      <c r="O73" s="59">
        <v>260</v>
      </c>
      <c r="Q73" s="53" t="str">
        <f t="shared" si="17"/>
        <v>1</v>
      </c>
      <c r="R73" s="53">
        <f t="shared" si="7"/>
        <v>1</v>
      </c>
      <c r="S73" s="53" t="str">
        <f t="shared" si="18"/>
        <v>0</v>
      </c>
      <c r="T73" s="53">
        <f t="shared" si="8"/>
        <v>0</v>
      </c>
      <c r="U73" s="53" t="str">
        <f t="shared" si="19"/>
        <v>0</v>
      </c>
      <c r="V73" s="53">
        <f t="shared" si="9"/>
        <v>0</v>
      </c>
      <c r="W73" s="53" t="str">
        <f t="shared" si="20"/>
        <v>0</v>
      </c>
      <c r="X73" s="53">
        <f t="shared" si="10"/>
        <v>0</v>
      </c>
      <c r="Y73" s="53" t="str">
        <f t="shared" si="21"/>
        <v>0</v>
      </c>
      <c r="Z73" s="53">
        <f t="shared" si="11"/>
        <v>0</v>
      </c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92">
        <f>Parâmetros!A63</f>
        <v>44168.541666666664</v>
      </c>
      <c r="B74" s="59">
        <f>Parâmetros!G63*0.04*46.0055</f>
        <v>2.1503191526399998</v>
      </c>
      <c r="C74" s="87">
        <f t="shared" si="0"/>
        <v>2.1503191526399998</v>
      </c>
      <c r="D74" s="91">
        <f t="shared" si="1"/>
        <v>0.43006383052799996</v>
      </c>
      <c r="E74" s="42" t="str">
        <f t="shared" si="12"/>
        <v>1</v>
      </c>
      <c r="F74" s="51">
        <f t="shared" si="2"/>
        <v>-151.903438826176</v>
      </c>
      <c r="G74" s="42" t="str">
        <f t="shared" si="13"/>
        <v>0</v>
      </c>
      <c r="H74" s="51">
        <f t="shared" si="3"/>
        <v>-34.951719413088</v>
      </c>
      <c r="I74" s="42" t="str">
        <f t="shared" si="14"/>
        <v>0</v>
      </c>
      <c r="J74" s="51">
        <f t="shared" si="4"/>
        <v>89.999845942047614</v>
      </c>
      <c r="K74" s="42" t="str">
        <f t="shared" si="15"/>
        <v>0</v>
      </c>
      <c r="L74" s="51">
        <f t="shared" si="5"/>
        <v>81.58062202792658</v>
      </c>
      <c r="M74" s="55" t="str">
        <f t="shared" si="16"/>
        <v>0</v>
      </c>
      <c r="N74" s="58">
        <f t="shared" si="6"/>
        <v>0.43006383052799996</v>
      </c>
      <c r="O74" s="59">
        <v>260</v>
      </c>
      <c r="Q74" s="53" t="str">
        <f t="shared" si="17"/>
        <v>1</v>
      </c>
      <c r="R74" s="53">
        <f t="shared" si="7"/>
        <v>1</v>
      </c>
      <c r="S74" s="53" t="str">
        <f t="shared" si="18"/>
        <v>0</v>
      </c>
      <c r="T74" s="53">
        <f t="shared" si="8"/>
        <v>0</v>
      </c>
      <c r="U74" s="53" t="str">
        <f t="shared" si="19"/>
        <v>0</v>
      </c>
      <c r="V74" s="53">
        <f t="shared" si="9"/>
        <v>0</v>
      </c>
      <c r="W74" s="53" t="str">
        <f t="shared" si="20"/>
        <v>0</v>
      </c>
      <c r="X74" s="53">
        <f t="shared" si="10"/>
        <v>0</v>
      </c>
      <c r="Y74" s="53" t="str">
        <f t="shared" si="21"/>
        <v>0</v>
      </c>
      <c r="Z74" s="53">
        <f t="shared" si="11"/>
        <v>0</v>
      </c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92">
        <f>Parâmetros!A64</f>
        <v>44168.583333333336</v>
      </c>
      <c r="B75" s="59">
        <f>Parâmetros!G64*0.04*46.0055</f>
        <v>3.3807877762999996</v>
      </c>
      <c r="C75" s="87">
        <f t="shared" si="0"/>
        <v>3.3807877762999996</v>
      </c>
      <c r="D75" s="91">
        <f t="shared" si="1"/>
        <v>0.67615755525999988</v>
      </c>
      <c r="E75" s="42" t="str">
        <f t="shared" si="12"/>
        <v>1</v>
      </c>
      <c r="F75" s="51">
        <f t="shared" si="2"/>
        <v>-150.70373191810751</v>
      </c>
      <c r="G75" s="42" t="str">
        <f t="shared" si="13"/>
        <v>0</v>
      </c>
      <c r="H75" s="51">
        <f t="shared" si="3"/>
        <v>-34.351865959053754</v>
      </c>
      <c r="I75" s="42" t="str">
        <f t="shared" si="14"/>
        <v>0</v>
      </c>
      <c r="J75" s="51">
        <f t="shared" si="4"/>
        <v>90.119854610281109</v>
      </c>
      <c r="K75" s="42" t="str">
        <f t="shared" si="15"/>
        <v>0</v>
      </c>
      <c r="L75" s="51">
        <f t="shared" si="5"/>
        <v>81.710906941019999</v>
      </c>
      <c r="M75" s="55" t="str">
        <f t="shared" si="16"/>
        <v>0</v>
      </c>
      <c r="N75" s="58">
        <f t="shared" si="6"/>
        <v>0.67615755525999988</v>
      </c>
      <c r="O75" s="59">
        <v>260</v>
      </c>
      <c r="Q75" s="53" t="str">
        <f t="shared" si="17"/>
        <v>1</v>
      </c>
      <c r="R75" s="53">
        <f t="shared" si="7"/>
        <v>1</v>
      </c>
      <c r="S75" s="53" t="str">
        <f t="shared" si="18"/>
        <v>0</v>
      </c>
      <c r="T75" s="53">
        <f t="shared" si="8"/>
        <v>0</v>
      </c>
      <c r="U75" s="53" t="str">
        <f t="shared" si="19"/>
        <v>0</v>
      </c>
      <c r="V75" s="53">
        <f t="shared" si="9"/>
        <v>0</v>
      </c>
      <c r="W75" s="53" t="str">
        <f t="shared" si="20"/>
        <v>0</v>
      </c>
      <c r="X75" s="53">
        <f t="shared" si="10"/>
        <v>0</v>
      </c>
      <c r="Y75" s="53" t="str">
        <f t="shared" si="21"/>
        <v>0</v>
      </c>
      <c r="Z75" s="53">
        <f t="shared" si="11"/>
        <v>0</v>
      </c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>
      <c r="A76" s="92">
        <f>Parâmetros!A65</f>
        <v>44168.625</v>
      </c>
      <c r="B76" s="59">
        <f>Parâmetros!G65*0.04*46.0055</f>
        <v>2.2105845174200001</v>
      </c>
      <c r="C76" s="87">
        <f t="shared" si="0"/>
        <v>2.2105845174200001</v>
      </c>
      <c r="D76" s="91">
        <f t="shared" si="1"/>
        <v>0.44211690348400001</v>
      </c>
      <c r="E76" s="42" t="str">
        <f t="shared" si="12"/>
        <v>1</v>
      </c>
      <c r="F76" s="51">
        <f t="shared" si="2"/>
        <v>-151.84468009551551</v>
      </c>
      <c r="G76" s="42" t="str">
        <f t="shared" si="13"/>
        <v>0</v>
      </c>
      <c r="H76" s="51">
        <f t="shared" si="3"/>
        <v>-34.922340047757757</v>
      </c>
      <c r="I76" s="42" t="str">
        <f t="shared" si="14"/>
        <v>0</v>
      </c>
      <c r="J76" s="51">
        <f t="shared" si="4"/>
        <v>90.005723675155778</v>
      </c>
      <c r="K76" s="42" t="str">
        <f t="shared" si="15"/>
        <v>0</v>
      </c>
      <c r="L76" s="51">
        <f t="shared" si="5"/>
        <v>81.587003066550366</v>
      </c>
      <c r="M76" s="55" t="str">
        <f t="shared" si="16"/>
        <v>0</v>
      </c>
      <c r="N76" s="58">
        <f t="shared" si="6"/>
        <v>0.44211690348400001</v>
      </c>
      <c r="O76" s="59">
        <v>260</v>
      </c>
      <c r="Q76" s="53" t="str">
        <f t="shared" si="17"/>
        <v>1</v>
      </c>
      <c r="R76" s="53">
        <f t="shared" si="7"/>
        <v>1</v>
      </c>
      <c r="S76" s="53" t="str">
        <f t="shared" si="18"/>
        <v>0</v>
      </c>
      <c r="T76" s="53">
        <f t="shared" si="8"/>
        <v>0</v>
      </c>
      <c r="U76" s="53" t="str">
        <f t="shared" si="19"/>
        <v>0</v>
      </c>
      <c r="V76" s="53">
        <f t="shared" si="9"/>
        <v>0</v>
      </c>
      <c r="W76" s="53" t="str">
        <f t="shared" si="20"/>
        <v>0</v>
      </c>
      <c r="X76" s="53">
        <f t="shared" si="10"/>
        <v>0</v>
      </c>
      <c r="Y76" s="53" t="str">
        <f t="shared" si="21"/>
        <v>0</v>
      </c>
      <c r="Z76" s="53">
        <f t="shared" si="11"/>
        <v>0</v>
      </c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92">
        <f>Parâmetros!A66</f>
        <v>44168.666666666664</v>
      </c>
      <c r="B77" s="59">
        <f>Parâmetros!G66*0.04*46.0055</f>
        <v>2.9778900095000003</v>
      </c>
      <c r="C77" s="87">
        <f t="shared" si="0"/>
        <v>2.9778900095000003</v>
      </c>
      <c r="D77" s="91">
        <f t="shared" ref="D77:D140" si="22">(((C77-$B$4)/($B$5-$B$4))*($B$7-$B$6))+$B$6</f>
        <v>0.59557800189999999</v>
      </c>
      <c r="E77" s="42" t="str">
        <f t="shared" si="12"/>
        <v>1</v>
      </c>
      <c r="F77" s="51">
        <f t="shared" ref="F77:F140" si="23">(((C77-$C$4)/($C$5-$C$4))*($C$7-$C$6))+$C$6</f>
        <v>-151.09655724073752</v>
      </c>
      <c r="G77" s="42" t="str">
        <f t="shared" si="13"/>
        <v>0</v>
      </c>
      <c r="H77" s="51">
        <f t="shared" ref="H77:H140" si="24">(((C77-$D$4)/($D$5-$D$4))*($D$7-$D$6))+$D$6</f>
        <v>-34.548278620368762</v>
      </c>
      <c r="I77" s="42" t="str">
        <f t="shared" si="14"/>
        <v>0</v>
      </c>
      <c r="J77" s="51">
        <f t="shared" ref="J77:J140" si="25">(((C77-$E$4)/($E$5-$E$4))*($E$7-$E$6))+$E$6</f>
        <v>90.080559642901846</v>
      </c>
      <c r="K77" s="42" t="str">
        <f t="shared" si="15"/>
        <v>0</v>
      </c>
      <c r="L77" s="51">
        <f t="shared" ref="L77:L140" si="26">(((C77-$F$4)/($F$5-$F$4))*($F$7-$F$6))+$F$6</f>
        <v>81.668247177476459</v>
      </c>
      <c r="M77" s="55" t="str">
        <f t="shared" si="16"/>
        <v>0</v>
      </c>
      <c r="N77" s="58">
        <f t="shared" ref="N77:N140" si="27">(D77*E77)+(F77*G77)+(H77*I77)+(J77*K77)+(L77*M77)</f>
        <v>0.59557800189999999</v>
      </c>
      <c r="O77" s="59">
        <v>260</v>
      </c>
      <c r="Q77" s="53" t="str">
        <f t="shared" si="17"/>
        <v>1</v>
      </c>
      <c r="R77" s="53">
        <f t="shared" ref="R77:R140" si="28">Q77*1</f>
        <v>1</v>
      </c>
      <c r="S77" s="53" t="str">
        <f t="shared" si="18"/>
        <v>0</v>
      </c>
      <c r="T77" s="53">
        <f t="shared" ref="T77:T140" si="29">S77*1</f>
        <v>0</v>
      </c>
      <c r="U77" s="53" t="str">
        <f t="shared" si="19"/>
        <v>0</v>
      </c>
      <c r="V77" s="53">
        <f t="shared" ref="V77:V140" si="30">U77*1</f>
        <v>0</v>
      </c>
      <c r="W77" s="53" t="str">
        <f t="shared" si="20"/>
        <v>0</v>
      </c>
      <c r="X77" s="53">
        <f t="shared" ref="X77:X140" si="31">W77*1</f>
        <v>0</v>
      </c>
      <c r="Y77" s="53" t="str">
        <f t="shared" si="21"/>
        <v>0</v>
      </c>
      <c r="Z77" s="53">
        <f t="shared" ref="Z77:Z140" si="32">Y77*1</f>
        <v>0</v>
      </c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92">
        <f>Parâmetros!A67</f>
        <v>44168.708333333336</v>
      </c>
      <c r="B78" s="59">
        <f>Parâmetros!G67*0.04*46.0055</f>
        <v>3.5884289999999996</v>
      </c>
      <c r="C78" s="87">
        <f t="shared" si="0"/>
        <v>3.5884289999999996</v>
      </c>
      <c r="D78" s="91">
        <f t="shared" si="22"/>
        <v>0.71768579999999993</v>
      </c>
      <c r="E78" s="42" t="str">
        <f t="shared" ref="E78:E141" si="33">IF(AND(D78&lt;=40,D78&gt;=0),"1","0")</f>
        <v>1</v>
      </c>
      <c r="F78" s="51">
        <f t="shared" si="23"/>
        <v>-150.50128172500001</v>
      </c>
      <c r="G78" s="42" t="str">
        <f t="shared" ref="G78:G141" si="34">IF(AND(F78&lt;=80,F78&gt;41),"1","0")</f>
        <v>0</v>
      </c>
      <c r="H78" s="51">
        <f t="shared" si="24"/>
        <v>-34.250640862500006</v>
      </c>
      <c r="I78" s="42" t="str">
        <f t="shared" ref="I78:I141" si="35">IF(AND(H78&lt;=120,H78&gt;81),"1","0")</f>
        <v>0</v>
      </c>
      <c r="J78" s="51">
        <f t="shared" si="25"/>
        <v>90.140106038271611</v>
      </c>
      <c r="K78" s="42" t="str">
        <f t="shared" ref="K78:K141" si="36">IF(AND(J78&lt;=200,J78&gt;121),"1","0")</f>
        <v>0</v>
      </c>
      <c r="L78" s="51">
        <f t="shared" si="26"/>
        <v>81.732892482352938</v>
      </c>
      <c r="M78" s="55" t="str">
        <f t="shared" ref="M78:M141" si="37">IF(AND(L78&lt;999,L78&gt;201),"1","0")</f>
        <v>0</v>
      </c>
      <c r="N78" s="58">
        <f t="shared" si="27"/>
        <v>0.71768579999999993</v>
      </c>
      <c r="O78" s="59">
        <v>260</v>
      </c>
      <c r="Q78" s="53" t="str">
        <f t="shared" ref="Q78:Q141" si="38">IF(AND(N78&lt;40.5,N78&gt;=0),"1","0")</f>
        <v>1</v>
      </c>
      <c r="R78" s="53">
        <f t="shared" si="28"/>
        <v>1</v>
      </c>
      <c r="S78" s="53" t="str">
        <f t="shared" ref="S78:S141" si="39">IF(AND(N78&lt;80.5,N78&gt;=40.5),"1","0")</f>
        <v>0</v>
      </c>
      <c r="T78" s="53">
        <f t="shared" si="29"/>
        <v>0</v>
      </c>
      <c r="U78" s="53" t="str">
        <f t="shared" ref="U78:U141" si="40">IF(AND(N78&lt;120.5,N78&gt;=80.5),"1","0")</f>
        <v>0</v>
      </c>
      <c r="V78" s="53">
        <f t="shared" si="30"/>
        <v>0</v>
      </c>
      <c r="W78" s="53" t="str">
        <f t="shared" ref="W78:W141" si="41">IF(AND(N78&lt;200.5,N78&gt;=120.5),"1","0")</f>
        <v>0</v>
      </c>
      <c r="X78" s="53">
        <f t="shared" si="31"/>
        <v>0</v>
      </c>
      <c r="Y78" s="53" t="str">
        <f t="shared" ref="Y78:Y141" si="42">IF(AND(N78&lt;999,N78&gt;=200.5),"1","0")</f>
        <v>0</v>
      </c>
      <c r="Z78" s="53">
        <f t="shared" si="32"/>
        <v>0</v>
      </c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92">
        <f>Parâmetros!A68</f>
        <v>44168.75</v>
      </c>
      <c r="B79" s="59">
        <f>Parâmetros!G68*0.04*46.0055</f>
        <v>7.250466799999999</v>
      </c>
      <c r="C79" s="87">
        <f t="shared" ref="C79:C142" si="43">B79</f>
        <v>7.250466799999999</v>
      </c>
      <c r="D79" s="91">
        <f t="shared" si="22"/>
        <v>1.4500933599999999</v>
      </c>
      <c r="E79" s="42" t="str">
        <f t="shared" si="33"/>
        <v>1</v>
      </c>
      <c r="F79" s="51">
        <f t="shared" si="23"/>
        <v>-146.93079487000003</v>
      </c>
      <c r="G79" s="42" t="str">
        <f t="shared" si="34"/>
        <v>0</v>
      </c>
      <c r="H79" s="51">
        <f t="shared" si="24"/>
        <v>-32.465397435000014</v>
      </c>
      <c r="I79" s="42" t="str">
        <f t="shared" si="35"/>
        <v>0</v>
      </c>
      <c r="J79" s="51">
        <f t="shared" si="25"/>
        <v>90.497267749629628</v>
      </c>
      <c r="K79" s="42" t="str">
        <f t="shared" si="36"/>
        <v>0</v>
      </c>
      <c r="L79" s="51">
        <f t="shared" si="26"/>
        <v>82.12063766117646</v>
      </c>
      <c r="M79" s="55" t="str">
        <f t="shared" si="37"/>
        <v>0</v>
      </c>
      <c r="N79" s="58">
        <f t="shared" si="27"/>
        <v>1.4500933599999999</v>
      </c>
      <c r="O79" s="59">
        <v>260</v>
      </c>
      <c r="Q79" s="53" t="str">
        <f t="shared" si="38"/>
        <v>1</v>
      </c>
      <c r="R79" s="53">
        <f t="shared" si="28"/>
        <v>1</v>
      </c>
      <c r="S79" s="53" t="str">
        <f t="shared" si="39"/>
        <v>0</v>
      </c>
      <c r="T79" s="53">
        <f t="shared" si="29"/>
        <v>0</v>
      </c>
      <c r="U79" s="53" t="str">
        <f t="shared" si="40"/>
        <v>0</v>
      </c>
      <c r="V79" s="53">
        <f t="shared" si="30"/>
        <v>0</v>
      </c>
      <c r="W79" s="53" t="str">
        <f t="shared" si="41"/>
        <v>0</v>
      </c>
      <c r="X79" s="53">
        <f t="shared" si="31"/>
        <v>0</v>
      </c>
      <c r="Y79" s="53" t="str">
        <f t="shared" si="42"/>
        <v>0</v>
      </c>
      <c r="Z79" s="53">
        <f t="shared" si="32"/>
        <v>0</v>
      </c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92">
        <f>Parâmetros!A69</f>
        <v>44168.791666666664</v>
      </c>
      <c r="B80" s="59">
        <f>Parâmetros!G69*0.04*46.0055</f>
        <v>9.2563066000000003</v>
      </c>
      <c r="C80" s="87">
        <f t="shared" si="43"/>
        <v>9.2563066000000003</v>
      </c>
      <c r="D80" s="91">
        <f t="shared" si="22"/>
        <v>1.8512613199999999</v>
      </c>
      <c r="E80" s="42" t="str">
        <f t="shared" si="33"/>
        <v>1</v>
      </c>
      <c r="F80" s="51">
        <f t="shared" si="23"/>
        <v>-144.97510106500002</v>
      </c>
      <c r="G80" s="42" t="str">
        <f t="shared" si="34"/>
        <v>0</v>
      </c>
      <c r="H80" s="51">
        <f t="shared" si="24"/>
        <v>-31.487550532500009</v>
      </c>
      <c r="I80" s="42" t="str">
        <f t="shared" si="35"/>
        <v>0</v>
      </c>
      <c r="J80" s="51">
        <f t="shared" si="25"/>
        <v>90.692899038765432</v>
      </c>
      <c r="K80" s="42" t="str">
        <f t="shared" si="36"/>
        <v>0</v>
      </c>
      <c r="L80" s="51">
        <f t="shared" si="26"/>
        <v>82.333020698823532</v>
      </c>
      <c r="M80" s="55" t="str">
        <f t="shared" si="37"/>
        <v>0</v>
      </c>
      <c r="N80" s="58">
        <f t="shared" si="27"/>
        <v>1.8512613199999999</v>
      </c>
      <c r="O80" s="59">
        <v>260</v>
      </c>
      <c r="Q80" s="53" t="str">
        <f t="shared" si="38"/>
        <v>1</v>
      </c>
      <c r="R80" s="53">
        <f t="shared" si="28"/>
        <v>1</v>
      </c>
      <c r="S80" s="53" t="str">
        <f t="shared" si="39"/>
        <v>0</v>
      </c>
      <c r="T80" s="53">
        <f t="shared" si="29"/>
        <v>0</v>
      </c>
      <c r="U80" s="53" t="str">
        <f t="shared" si="40"/>
        <v>0</v>
      </c>
      <c r="V80" s="53">
        <f t="shared" si="30"/>
        <v>0</v>
      </c>
      <c r="W80" s="53" t="str">
        <f t="shared" si="41"/>
        <v>0</v>
      </c>
      <c r="X80" s="53">
        <f t="shared" si="31"/>
        <v>0</v>
      </c>
      <c r="Y80" s="53" t="str">
        <f t="shared" si="42"/>
        <v>0</v>
      </c>
      <c r="Z80" s="53">
        <f t="shared" si="32"/>
        <v>0</v>
      </c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92">
        <f>Parâmetros!A70</f>
        <v>44168.833333333336</v>
      </c>
      <c r="B81" s="59">
        <f>Parâmetros!G70*0.04*46.0055</f>
        <v>7.5080976000000001</v>
      </c>
      <c r="C81" s="87">
        <f t="shared" si="43"/>
        <v>7.5080976000000001</v>
      </c>
      <c r="D81" s="91">
        <f t="shared" si="22"/>
        <v>1.5016195200000002</v>
      </c>
      <c r="E81" s="42" t="str">
        <f t="shared" si="33"/>
        <v>1</v>
      </c>
      <c r="F81" s="51">
        <f t="shared" si="23"/>
        <v>-146.67960483999997</v>
      </c>
      <c r="G81" s="42" t="str">
        <f t="shared" si="34"/>
        <v>0</v>
      </c>
      <c r="H81" s="51">
        <f t="shared" si="24"/>
        <v>-32.339802419999984</v>
      </c>
      <c r="I81" s="42" t="str">
        <f t="shared" si="35"/>
        <v>0</v>
      </c>
      <c r="J81" s="51">
        <f t="shared" si="25"/>
        <v>90.522394704197524</v>
      </c>
      <c r="K81" s="42" t="str">
        <f t="shared" si="36"/>
        <v>0</v>
      </c>
      <c r="L81" s="51">
        <f t="shared" si="26"/>
        <v>82.147916216470577</v>
      </c>
      <c r="M81" s="55" t="str">
        <f t="shared" si="37"/>
        <v>0</v>
      </c>
      <c r="N81" s="58">
        <f t="shared" si="27"/>
        <v>1.5016195200000002</v>
      </c>
      <c r="O81" s="59">
        <v>260</v>
      </c>
      <c r="Q81" s="53" t="str">
        <f t="shared" si="38"/>
        <v>1</v>
      </c>
      <c r="R81" s="53">
        <f t="shared" si="28"/>
        <v>1</v>
      </c>
      <c r="S81" s="53" t="str">
        <f t="shared" si="39"/>
        <v>0</v>
      </c>
      <c r="T81" s="53">
        <f t="shared" si="29"/>
        <v>0</v>
      </c>
      <c r="U81" s="53" t="str">
        <f t="shared" si="40"/>
        <v>0</v>
      </c>
      <c r="V81" s="53">
        <f t="shared" si="30"/>
        <v>0</v>
      </c>
      <c r="W81" s="53" t="str">
        <f t="shared" si="41"/>
        <v>0</v>
      </c>
      <c r="X81" s="53">
        <f t="shared" si="31"/>
        <v>0</v>
      </c>
      <c r="Y81" s="53" t="str">
        <f t="shared" si="42"/>
        <v>0</v>
      </c>
      <c r="Z81" s="53">
        <f t="shared" si="32"/>
        <v>0</v>
      </c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92">
        <f>Parâmetros!A71</f>
        <v>44168.875</v>
      </c>
      <c r="B82" s="59">
        <f>Parâmetros!G71*0.04*46.0055</f>
        <v>4.9869961999999992</v>
      </c>
      <c r="C82" s="87">
        <f t="shared" si="43"/>
        <v>4.9869961999999992</v>
      </c>
      <c r="D82" s="91">
        <f t="shared" si="22"/>
        <v>0.9973992399999998</v>
      </c>
      <c r="E82" s="42" t="str">
        <f t="shared" si="33"/>
        <v>1</v>
      </c>
      <c r="F82" s="51">
        <f t="shared" si="23"/>
        <v>-149.13767870500001</v>
      </c>
      <c r="G82" s="42" t="str">
        <f t="shared" si="34"/>
        <v>0</v>
      </c>
      <c r="H82" s="51">
        <f t="shared" si="24"/>
        <v>-33.568839352500007</v>
      </c>
      <c r="I82" s="42" t="str">
        <f t="shared" si="35"/>
        <v>0</v>
      </c>
      <c r="J82" s="51">
        <f t="shared" si="25"/>
        <v>90.276509505925929</v>
      </c>
      <c r="K82" s="42" t="str">
        <f t="shared" si="36"/>
        <v>0</v>
      </c>
      <c r="L82" s="51">
        <f t="shared" si="26"/>
        <v>81.880976068235285</v>
      </c>
      <c r="M82" s="55" t="str">
        <f t="shared" si="37"/>
        <v>0</v>
      </c>
      <c r="N82" s="58">
        <f t="shared" si="27"/>
        <v>0.9973992399999998</v>
      </c>
      <c r="O82" s="59">
        <v>260</v>
      </c>
      <c r="Q82" s="53" t="str">
        <f t="shared" si="38"/>
        <v>1</v>
      </c>
      <c r="R82" s="53">
        <f t="shared" si="28"/>
        <v>1</v>
      </c>
      <c r="S82" s="53" t="str">
        <f t="shared" si="39"/>
        <v>0</v>
      </c>
      <c r="T82" s="53">
        <f t="shared" si="29"/>
        <v>0</v>
      </c>
      <c r="U82" s="53" t="str">
        <f t="shared" si="40"/>
        <v>0</v>
      </c>
      <c r="V82" s="53">
        <f t="shared" si="30"/>
        <v>0</v>
      </c>
      <c r="W82" s="53" t="str">
        <f t="shared" si="41"/>
        <v>0</v>
      </c>
      <c r="X82" s="53">
        <f t="shared" si="31"/>
        <v>0</v>
      </c>
      <c r="Y82" s="53" t="str">
        <f t="shared" si="42"/>
        <v>0</v>
      </c>
      <c r="Z82" s="53">
        <f t="shared" si="32"/>
        <v>0</v>
      </c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92">
        <f>Parâmetros!A72</f>
        <v>44168.916666666664</v>
      </c>
      <c r="B83" s="59">
        <f>Parâmetros!G72*0.04*46.0055</f>
        <v>3.8828641999999998</v>
      </c>
      <c r="C83" s="87">
        <f t="shared" si="43"/>
        <v>3.8828641999999998</v>
      </c>
      <c r="D83" s="91">
        <f t="shared" si="22"/>
        <v>0.77657283999999993</v>
      </c>
      <c r="E83" s="42" t="str">
        <f t="shared" si="33"/>
        <v>1</v>
      </c>
      <c r="F83" s="51">
        <f t="shared" si="23"/>
        <v>-150.214207405</v>
      </c>
      <c r="G83" s="42" t="str">
        <f t="shared" si="34"/>
        <v>0</v>
      </c>
      <c r="H83" s="51">
        <f t="shared" si="24"/>
        <v>-34.107103702499998</v>
      </c>
      <c r="I83" s="42" t="str">
        <f t="shared" si="35"/>
        <v>0</v>
      </c>
      <c r="J83" s="51">
        <f t="shared" si="25"/>
        <v>90.168822557777773</v>
      </c>
      <c r="K83" s="42" t="str">
        <f t="shared" si="36"/>
        <v>0</v>
      </c>
      <c r="L83" s="51">
        <f t="shared" si="26"/>
        <v>81.764067974117665</v>
      </c>
      <c r="M83" s="55" t="str">
        <f t="shared" si="37"/>
        <v>0</v>
      </c>
      <c r="N83" s="58">
        <f t="shared" si="27"/>
        <v>0.77657283999999993</v>
      </c>
      <c r="O83" s="59">
        <v>260</v>
      </c>
      <c r="Q83" s="53" t="str">
        <f t="shared" si="38"/>
        <v>1</v>
      </c>
      <c r="R83" s="53">
        <f t="shared" si="28"/>
        <v>1</v>
      </c>
      <c r="S83" s="53" t="str">
        <f t="shared" si="39"/>
        <v>0</v>
      </c>
      <c r="T83" s="53">
        <f t="shared" si="29"/>
        <v>0</v>
      </c>
      <c r="U83" s="53" t="str">
        <f t="shared" si="40"/>
        <v>0</v>
      </c>
      <c r="V83" s="53">
        <f t="shared" si="30"/>
        <v>0</v>
      </c>
      <c r="W83" s="53" t="str">
        <f t="shared" si="41"/>
        <v>0</v>
      </c>
      <c r="X83" s="53">
        <f t="shared" si="31"/>
        <v>0</v>
      </c>
      <c r="Y83" s="53" t="str">
        <f t="shared" si="42"/>
        <v>0</v>
      </c>
      <c r="Z83" s="53">
        <f t="shared" si="32"/>
        <v>0</v>
      </c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92">
        <f>Parâmetros!A73</f>
        <v>44168.958333333336</v>
      </c>
      <c r="B84" s="59">
        <f>Parâmetros!G73*0.04*46.0055</f>
        <v>3.0547651999999998</v>
      </c>
      <c r="C84" s="87">
        <f t="shared" si="43"/>
        <v>3.0547651999999998</v>
      </c>
      <c r="D84" s="91">
        <f t="shared" si="22"/>
        <v>0.61095303999999995</v>
      </c>
      <c r="E84" s="42" t="str">
        <f t="shared" si="33"/>
        <v>1</v>
      </c>
      <c r="F84" s="51">
        <f t="shared" si="23"/>
        <v>-151.02160393</v>
      </c>
      <c r="G84" s="42" t="str">
        <f t="shared" si="34"/>
        <v>0</v>
      </c>
      <c r="H84" s="51">
        <f t="shared" si="24"/>
        <v>-34.510801964999999</v>
      </c>
      <c r="I84" s="42" t="str">
        <f t="shared" si="35"/>
        <v>0</v>
      </c>
      <c r="J84" s="51">
        <f t="shared" si="25"/>
        <v>90.088057346666673</v>
      </c>
      <c r="K84" s="42" t="str">
        <f t="shared" si="36"/>
        <v>0</v>
      </c>
      <c r="L84" s="51">
        <f t="shared" si="26"/>
        <v>81.676386903529405</v>
      </c>
      <c r="M84" s="55" t="str">
        <f t="shared" si="37"/>
        <v>0</v>
      </c>
      <c r="N84" s="58">
        <f t="shared" si="27"/>
        <v>0.61095303999999995</v>
      </c>
      <c r="O84" s="59">
        <v>260</v>
      </c>
      <c r="Q84" s="53" t="str">
        <f t="shared" si="38"/>
        <v>1</v>
      </c>
      <c r="R84" s="53">
        <f t="shared" si="28"/>
        <v>1</v>
      </c>
      <c r="S84" s="53" t="str">
        <f t="shared" si="39"/>
        <v>0</v>
      </c>
      <c r="T84" s="53">
        <f t="shared" si="29"/>
        <v>0</v>
      </c>
      <c r="U84" s="53" t="str">
        <f t="shared" si="40"/>
        <v>0</v>
      </c>
      <c r="V84" s="53">
        <f t="shared" si="30"/>
        <v>0</v>
      </c>
      <c r="W84" s="53" t="str">
        <f t="shared" si="41"/>
        <v>0</v>
      </c>
      <c r="X84" s="53">
        <f t="shared" si="31"/>
        <v>0</v>
      </c>
      <c r="Y84" s="53" t="str">
        <f t="shared" si="42"/>
        <v>0</v>
      </c>
      <c r="Z84" s="53">
        <f t="shared" si="32"/>
        <v>0</v>
      </c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92">
        <f>Parâmetros!A74</f>
        <v>44168</v>
      </c>
      <c r="B85" s="59">
        <f>Parâmetros!G74*0.04*46.0055</f>
        <v>2.6131123999999999</v>
      </c>
      <c r="C85" s="87">
        <f t="shared" si="43"/>
        <v>2.6131123999999999</v>
      </c>
      <c r="D85" s="91">
        <f t="shared" si="22"/>
        <v>0.52262248</v>
      </c>
      <c r="E85" s="42" t="str">
        <f t="shared" si="33"/>
        <v>1</v>
      </c>
      <c r="F85" s="51">
        <f t="shared" si="23"/>
        <v>-151.45221540999998</v>
      </c>
      <c r="G85" s="42" t="str">
        <f t="shared" si="34"/>
        <v>0</v>
      </c>
      <c r="H85" s="51">
        <f t="shared" si="24"/>
        <v>-34.72610770499999</v>
      </c>
      <c r="I85" s="42" t="str">
        <f t="shared" si="35"/>
        <v>0</v>
      </c>
      <c r="J85" s="51">
        <f t="shared" si="25"/>
        <v>90.044982567407402</v>
      </c>
      <c r="K85" s="42" t="str">
        <f t="shared" si="36"/>
        <v>0</v>
      </c>
      <c r="L85" s="51">
        <f t="shared" si="26"/>
        <v>81.629623665882349</v>
      </c>
      <c r="M85" s="55" t="str">
        <f t="shared" si="37"/>
        <v>0</v>
      </c>
      <c r="N85" s="58">
        <f t="shared" si="27"/>
        <v>0.52262248</v>
      </c>
      <c r="O85" s="59">
        <v>260</v>
      </c>
      <c r="Q85" s="53" t="str">
        <f t="shared" si="38"/>
        <v>1</v>
      </c>
      <c r="R85" s="53">
        <f t="shared" si="28"/>
        <v>1</v>
      </c>
      <c r="S85" s="53" t="str">
        <f t="shared" si="39"/>
        <v>0</v>
      </c>
      <c r="T85" s="53">
        <f t="shared" si="29"/>
        <v>0</v>
      </c>
      <c r="U85" s="53" t="str">
        <f t="shared" si="40"/>
        <v>0</v>
      </c>
      <c r="V85" s="53">
        <f t="shared" si="30"/>
        <v>0</v>
      </c>
      <c r="W85" s="53" t="str">
        <f t="shared" si="41"/>
        <v>0</v>
      </c>
      <c r="X85" s="53">
        <f t="shared" si="31"/>
        <v>0</v>
      </c>
      <c r="Y85" s="53" t="str">
        <f t="shared" si="42"/>
        <v>0</v>
      </c>
      <c r="Z85" s="53">
        <f t="shared" si="32"/>
        <v>0</v>
      </c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92">
        <f>Parâmetros!A75</f>
        <v>44169.041666666664</v>
      </c>
      <c r="B86" s="59">
        <f>Parâmetros!G75*0.04*46.0055</f>
        <v>1.7850134</v>
      </c>
      <c r="C86" s="87">
        <f t="shared" si="43"/>
        <v>1.7850134</v>
      </c>
      <c r="D86" s="91">
        <f t="shared" si="22"/>
        <v>0.35700268000000002</v>
      </c>
      <c r="E86" s="42" t="str">
        <f t="shared" si="33"/>
        <v>1</v>
      </c>
      <c r="F86" s="51">
        <f t="shared" si="23"/>
        <v>-152.25961193500001</v>
      </c>
      <c r="G86" s="42" t="str">
        <f t="shared" si="34"/>
        <v>0</v>
      </c>
      <c r="H86" s="51">
        <f t="shared" si="24"/>
        <v>-35.129805967500005</v>
      </c>
      <c r="I86" s="42" t="str">
        <f t="shared" si="35"/>
        <v>0</v>
      </c>
      <c r="J86" s="51">
        <f t="shared" si="25"/>
        <v>89.964217356296302</v>
      </c>
      <c r="K86" s="42" t="str">
        <f t="shared" si="36"/>
        <v>0</v>
      </c>
      <c r="L86" s="51">
        <f t="shared" si="26"/>
        <v>81.541942595294117</v>
      </c>
      <c r="M86" s="55" t="str">
        <f t="shared" si="37"/>
        <v>0</v>
      </c>
      <c r="N86" s="58">
        <f t="shared" si="27"/>
        <v>0.35700268000000002</v>
      </c>
      <c r="O86" s="59">
        <v>260</v>
      </c>
      <c r="Q86" s="53" t="str">
        <f t="shared" si="38"/>
        <v>1</v>
      </c>
      <c r="R86" s="53">
        <f t="shared" si="28"/>
        <v>1</v>
      </c>
      <c r="S86" s="53" t="str">
        <f t="shared" si="39"/>
        <v>0</v>
      </c>
      <c r="T86" s="53">
        <f t="shared" si="29"/>
        <v>0</v>
      </c>
      <c r="U86" s="53" t="str">
        <f t="shared" si="40"/>
        <v>0</v>
      </c>
      <c r="V86" s="53">
        <f t="shared" si="30"/>
        <v>0</v>
      </c>
      <c r="W86" s="53" t="str">
        <f t="shared" si="41"/>
        <v>0</v>
      </c>
      <c r="X86" s="53">
        <f t="shared" si="31"/>
        <v>0</v>
      </c>
      <c r="Y86" s="53" t="str">
        <f t="shared" si="42"/>
        <v>0</v>
      </c>
      <c r="Z86" s="53">
        <f t="shared" si="32"/>
        <v>0</v>
      </c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92">
        <f>Parâmetros!A76</f>
        <v>44169.083333333336</v>
      </c>
      <c r="B87" s="59">
        <f>Parâmetros!G76*0.04*46.0055</f>
        <v>0.90170779999999995</v>
      </c>
      <c r="C87" s="87">
        <f t="shared" si="43"/>
        <v>0.90170779999999995</v>
      </c>
      <c r="D87" s="91">
        <f t="shared" si="22"/>
        <v>0.18034155999999998</v>
      </c>
      <c r="E87" s="42" t="str">
        <f t="shared" si="33"/>
        <v>1</v>
      </c>
      <c r="F87" s="51">
        <f t="shared" si="23"/>
        <v>-153.120834895</v>
      </c>
      <c r="G87" s="42" t="str">
        <f t="shared" si="34"/>
        <v>0</v>
      </c>
      <c r="H87" s="51">
        <f t="shared" si="24"/>
        <v>-35.560417447500001</v>
      </c>
      <c r="I87" s="42" t="str">
        <f t="shared" si="35"/>
        <v>0</v>
      </c>
      <c r="J87" s="51">
        <f t="shared" si="25"/>
        <v>89.878067797777774</v>
      </c>
      <c r="K87" s="42" t="str">
        <f t="shared" si="36"/>
        <v>0</v>
      </c>
      <c r="L87" s="51">
        <f t="shared" si="26"/>
        <v>81.44841611999999</v>
      </c>
      <c r="M87" s="55" t="str">
        <f t="shared" si="37"/>
        <v>0</v>
      </c>
      <c r="N87" s="58">
        <f t="shared" si="27"/>
        <v>0.18034155999999998</v>
      </c>
      <c r="O87" s="59">
        <v>260</v>
      </c>
      <c r="Q87" s="53" t="str">
        <f t="shared" si="38"/>
        <v>1</v>
      </c>
      <c r="R87" s="53">
        <f t="shared" si="28"/>
        <v>1</v>
      </c>
      <c r="S87" s="53" t="str">
        <f t="shared" si="39"/>
        <v>0</v>
      </c>
      <c r="T87" s="53">
        <f t="shared" si="29"/>
        <v>0</v>
      </c>
      <c r="U87" s="53" t="str">
        <f t="shared" si="40"/>
        <v>0</v>
      </c>
      <c r="V87" s="53">
        <f t="shared" si="30"/>
        <v>0</v>
      </c>
      <c r="W87" s="53" t="str">
        <f t="shared" si="41"/>
        <v>0</v>
      </c>
      <c r="X87" s="53">
        <f t="shared" si="31"/>
        <v>0</v>
      </c>
      <c r="Y87" s="53" t="str">
        <f t="shared" si="42"/>
        <v>0</v>
      </c>
      <c r="Z87" s="53">
        <f t="shared" si="32"/>
        <v>0</v>
      </c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92">
        <f>Parâmetros!A77</f>
        <v>44169.125</v>
      </c>
      <c r="B88" s="59">
        <f>Parâmetros!G77*0.04*46.0055</f>
        <v>0.5152616000000001</v>
      </c>
      <c r="C88" s="87">
        <f t="shared" si="43"/>
        <v>0.5152616000000001</v>
      </c>
      <c r="D88" s="91">
        <f t="shared" si="22"/>
        <v>0.10305232000000003</v>
      </c>
      <c r="E88" s="42" t="str">
        <f t="shared" si="33"/>
        <v>1</v>
      </c>
      <c r="F88" s="51">
        <f t="shared" si="23"/>
        <v>-153.49761993999999</v>
      </c>
      <c r="G88" s="42" t="str">
        <f t="shared" si="34"/>
        <v>0</v>
      </c>
      <c r="H88" s="51">
        <f t="shared" si="24"/>
        <v>-35.748809969999996</v>
      </c>
      <c r="I88" s="42" t="str">
        <f t="shared" si="35"/>
        <v>0</v>
      </c>
      <c r="J88" s="51">
        <f t="shared" si="25"/>
        <v>89.840377365925917</v>
      </c>
      <c r="K88" s="42" t="str">
        <f t="shared" si="36"/>
        <v>0</v>
      </c>
      <c r="L88" s="51">
        <f t="shared" si="26"/>
        <v>81.407498287058829</v>
      </c>
      <c r="M88" s="55" t="str">
        <f t="shared" si="37"/>
        <v>0</v>
      </c>
      <c r="N88" s="58">
        <f t="shared" si="27"/>
        <v>0.10305232000000003</v>
      </c>
      <c r="O88" s="59">
        <v>260</v>
      </c>
      <c r="Q88" s="53" t="str">
        <f t="shared" si="38"/>
        <v>1</v>
      </c>
      <c r="R88" s="53">
        <f t="shared" si="28"/>
        <v>1</v>
      </c>
      <c r="S88" s="53" t="str">
        <f t="shared" si="39"/>
        <v>0</v>
      </c>
      <c r="T88" s="53">
        <f t="shared" si="29"/>
        <v>0</v>
      </c>
      <c r="U88" s="53" t="str">
        <f t="shared" si="40"/>
        <v>0</v>
      </c>
      <c r="V88" s="53">
        <f t="shared" si="30"/>
        <v>0</v>
      </c>
      <c r="W88" s="53" t="str">
        <f t="shared" si="41"/>
        <v>0</v>
      </c>
      <c r="X88" s="53">
        <f t="shared" si="31"/>
        <v>0</v>
      </c>
      <c r="Y88" s="53" t="str">
        <f t="shared" si="42"/>
        <v>0</v>
      </c>
      <c r="Z88" s="53">
        <f t="shared" si="32"/>
        <v>0</v>
      </c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92">
        <f>Parâmetros!A78</f>
        <v>44169.166666666664</v>
      </c>
      <c r="B89" s="59">
        <f>Parâmetros!G78*0.04*46.0055</f>
        <v>0.46005499999999999</v>
      </c>
      <c r="C89" s="87">
        <f t="shared" si="43"/>
        <v>0.46005499999999999</v>
      </c>
      <c r="D89" s="91">
        <f t="shared" si="22"/>
        <v>9.2011000000000009E-2</v>
      </c>
      <c r="E89" s="42" t="str">
        <f t="shared" si="33"/>
        <v>1</v>
      </c>
      <c r="F89" s="51">
        <f t="shared" si="23"/>
        <v>-153.55144637500001</v>
      </c>
      <c r="G89" s="42" t="str">
        <f t="shared" si="34"/>
        <v>0</v>
      </c>
      <c r="H89" s="51">
        <f t="shared" si="24"/>
        <v>-35.775723187500006</v>
      </c>
      <c r="I89" s="42" t="str">
        <f t="shared" si="35"/>
        <v>0</v>
      </c>
      <c r="J89" s="51">
        <f t="shared" si="25"/>
        <v>89.834993018518517</v>
      </c>
      <c r="K89" s="42" t="str">
        <f t="shared" si="36"/>
        <v>0</v>
      </c>
      <c r="L89" s="51">
        <f t="shared" si="26"/>
        <v>81.401652882352934</v>
      </c>
      <c r="M89" s="55" t="str">
        <f t="shared" si="37"/>
        <v>0</v>
      </c>
      <c r="N89" s="58">
        <f t="shared" si="27"/>
        <v>9.2011000000000009E-2</v>
      </c>
      <c r="O89" s="59">
        <v>260</v>
      </c>
      <c r="Q89" s="53" t="str">
        <f t="shared" si="38"/>
        <v>1</v>
      </c>
      <c r="R89" s="53">
        <f t="shared" si="28"/>
        <v>1</v>
      </c>
      <c r="S89" s="53" t="str">
        <f t="shared" si="39"/>
        <v>0</v>
      </c>
      <c r="T89" s="53">
        <f t="shared" si="29"/>
        <v>0</v>
      </c>
      <c r="U89" s="53" t="str">
        <f t="shared" si="40"/>
        <v>0</v>
      </c>
      <c r="V89" s="53">
        <f t="shared" si="30"/>
        <v>0</v>
      </c>
      <c r="W89" s="53" t="str">
        <f t="shared" si="41"/>
        <v>0</v>
      </c>
      <c r="X89" s="53">
        <f t="shared" si="31"/>
        <v>0</v>
      </c>
      <c r="Y89" s="53" t="str">
        <f t="shared" si="42"/>
        <v>0</v>
      </c>
      <c r="Z89" s="53">
        <f t="shared" si="32"/>
        <v>0</v>
      </c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92">
        <f>Parâmetros!A79</f>
        <v>44169.208333333336</v>
      </c>
      <c r="B90" s="59">
        <f>Parâmetros!G79*0.04*46.0055</f>
        <v>0.75449019999999989</v>
      </c>
      <c r="C90" s="87">
        <f t="shared" si="43"/>
        <v>0.75449019999999989</v>
      </c>
      <c r="D90" s="91">
        <f t="shared" si="22"/>
        <v>0.15089803999999998</v>
      </c>
      <c r="E90" s="42" t="str">
        <f t="shared" si="33"/>
        <v>1</v>
      </c>
      <c r="F90" s="51">
        <f t="shared" si="23"/>
        <v>-153.264372055</v>
      </c>
      <c r="G90" s="42" t="str">
        <f t="shared" si="34"/>
        <v>0</v>
      </c>
      <c r="H90" s="51">
        <f t="shared" si="24"/>
        <v>-35.632186027499998</v>
      </c>
      <c r="I90" s="42" t="str">
        <f t="shared" si="35"/>
        <v>0</v>
      </c>
      <c r="J90" s="51">
        <f t="shared" si="25"/>
        <v>89.863709538024693</v>
      </c>
      <c r="K90" s="42" t="str">
        <f t="shared" si="36"/>
        <v>0</v>
      </c>
      <c r="L90" s="51">
        <f t="shared" si="26"/>
        <v>81.432828374117634</v>
      </c>
      <c r="M90" s="55" t="str">
        <f t="shared" si="37"/>
        <v>0</v>
      </c>
      <c r="N90" s="58">
        <f t="shared" si="27"/>
        <v>0.15089803999999998</v>
      </c>
      <c r="O90" s="59">
        <v>260</v>
      </c>
      <c r="Q90" s="53" t="str">
        <f t="shared" si="38"/>
        <v>1</v>
      </c>
      <c r="R90" s="53">
        <f t="shared" si="28"/>
        <v>1</v>
      </c>
      <c r="S90" s="53" t="str">
        <f t="shared" si="39"/>
        <v>0</v>
      </c>
      <c r="T90" s="53">
        <f t="shared" si="29"/>
        <v>0</v>
      </c>
      <c r="U90" s="53" t="str">
        <f t="shared" si="40"/>
        <v>0</v>
      </c>
      <c r="V90" s="53">
        <f t="shared" si="30"/>
        <v>0</v>
      </c>
      <c r="W90" s="53" t="str">
        <f t="shared" si="41"/>
        <v>0</v>
      </c>
      <c r="X90" s="53">
        <f t="shared" si="31"/>
        <v>0</v>
      </c>
      <c r="Y90" s="53" t="str">
        <f t="shared" si="42"/>
        <v>0</v>
      </c>
      <c r="Z90" s="53">
        <f t="shared" si="32"/>
        <v>0</v>
      </c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92">
        <f>Parâmetros!A80</f>
        <v>44169.25</v>
      </c>
      <c r="B91" s="59">
        <f>Parâmetros!G80*0.04*46.0055</f>
        <v>2.7971344</v>
      </c>
      <c r="C91" s="87">
        <f t="shared" si="43"/>
        <v>2.7971344</v>
      </c>
      <c r="D91" s="91">
        <f t="shared" si="22"/>
        <v>0.55942687999999996</v>
      </c>
      <c r="E91" s="42" t="str">
        <f t="shared" si="33"/>
        <v>1</v>
      </c>
      <c r="F91" s="51">
        <f t="shared" si="23"/>
        <v>-151.27279395999997</v>
      </c>
      <c r="G91" s="42" t="str">
        <f t="shared" si="34"/>
        <v>0</v>
      </c>
      <c r="H91" s="51">
        <f t="shared" si="24"/>
        <v>-34.636396979999986</v>
      </c>
      <c r="I91" s="42" t="str">
        <f t="shared" si="35"/>
        <v>0</v>
      </c>
      <c r="J91" s="51">
        <f t="shared" si="25"/>
        <v>90.062930392098764</v>
      </c>
      <c r="K91" s="42" t="str">
        <f t="shared" si="36"/>
        <v>0</v>
      </c>
      <c r="L91" s="51">
        <f t="shared" si="26"/>
        <v>81.649108348235302</v>
      </c>
      <c r="M91" s="55" t="str">
        <f t="shared" si="37"/>
        <v>0</v>
      </c>
      <c r="N91" s="58">
        <f t="shared" si="27"/>
        <v>0.55942687999999996</v>
      </c>
      <c r="O91" s="59">
        <v>260</v>
      </c>
      <c r="Q91" s="53" t="str">
        <f t="shared" si="38"/>
        <v>1</v>
      </c>
      <c r="R91" s="53">
        <f t="shared" si="28"/>
        <v>1</v>
      </c>
      <c r="S91" s="53" t="str">
        <f t="shared" si="39"/>
        <v>0</v>
      </c>
      <c r="T91" s="53">
        <f t="shared" si="29"/>
        <v>0</v>
      </c>
      <c r="U91" s="53" t="str">
        <f t="shared" si="40"/>
        <v>0</v>
      </c>
      <c r="V91" s="53">
        <f t="shared" si="30"/>
        <v>0</v>
      </c>
      <c r="W91" s="53" t="str">
        <f t="shared" si="41"/>
        <v>0</v>
      </c>
      <c r="X91" s="53">
        <f t="shared" si="31"/>
        <v>0</v>
      </c>
      <c r="Y91" s="53" t="str">
        <f t="shared" si="42"/>
        <v>0</v>
      </c>
      <c r="Z91" s="53">
        <f t="shared" si="32"/>
        <v>0</v>
      </c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92">
        <f>Parâmetros!A81</f>
        <v>44169.291666666664</v>
      </c>
      <c r="B92" s="59">
        <f>Parâmetros!G81*0.04*46.0055</f>
        <v>4.1772993999999999</v>
      </c>
      <c r="C92" s="87">
        <f t="shared" si="43"/>
        <v>4.1772993999999999</v>
      </c>
      <c r="D92" s="91">
        <f t="shared" si="22"/>
        <v>0.83545988000000004</v>
      </c>
      <c r="E92" s="42" t="str">
        <f t="shared" si="33"/>
        <v>1</v>
      </c>
      <c r="F92" s="51">
        <f t="shared" si="23"/>
        <v>-149.92713308499998</v>
      </c>
      <c r="G92" s="42" t="str">
        <f t="shared" si="34"/>
        <v>0</v>
      </c>
      <c r="H92" s="51">
        <f t="shared" si="24"/>
        <v>-33.96356654249999</v>
      </c>
      <c r="I92" s="42" t="str">
        <f t="shared" si="35"/>
        <v>0</v>
      </c>
      <c r="J92" s="51">
        <f t="shared" si="25"/>
        <v>90.197539077283949</v>
      </c>
      <c r="K92" s="42" t="str">
        <f t="shared" si="36"/>
        <v>0</v>
      </c>
      <c r="L92" s="51">
        <f t="shared" si="26"/>
        <v>81.795243465882365</v>
      </c>
      <c r="M92" s="55" t="str">
        <f t="shared" si="37"/>
        <v>0</v>
      </c>
      <c r="N92" s="58">
        <f t="shared" si="27"/>
        <v>0.83545988000000004</v>
      </c>
      <c r="O92" s="59">
        <v>260</v>
      </c>
      <c r="Q92" s="53" t="str">
        <f t="shared" si="38"/>
        <v>1</v>
      </c>
      <c r="R92" s="53">
        <f t="shared" si="28"/>
        <v>1</v>
      </c>
      <c r="S92" s="53" t="str">
        <f t="shared" si="39"/>
        <v>0</v>
      </c>
      <c r="T92" s="53">
        <f t="shared" si="29"/>
        <v>0</v>
      </c>
      <c r="U92" s="53" t="str">
        <f t="shared" si="40"/>
        <v>0</v>
      </c>
      <c r="V92" s="53">
        <f t="shared" si="30"/>
        <v>0</v>
      </c>
      <c r="W92" s="53" t="str">
        <f t="shared" si="41"/>
        <v>0</v>
      </c>
      <c r="X92" s="53">
        <f t="shared" si="31"/>
        <v>0</v>
      </c>
      <c r="Y92" s="53" t="str">
        <f t="shared" si="42"/>
        <v>0</v>
      </c>
      <c r="Z92" s="53">
        <f t="shared" si="32"/>
        <v>0</v>
      </c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92">
        <f>Parâmetros!A82</f>
        <v>44169.333333333336</v>
      </c>
      <c r="B93" s="59">
        <f>Parâmetros!G82*0.04*46.0055</f>
        <v>4.8765829999999992</v>
      </c>
      <c r="C93" s="87">
        <f t="shared" si="43"/>
        <v>4.8765829999999992</v>
      </c>
      <c r="D93" s="91">
        <f t="shared" si="22"/>
        <v>0.97531659999999976</v>
      </c>
      <c r="E93" s="42" t="str">
        <f t="shared" si="33"/>
        <v>1</v>
      </c>
      <c r="F93" s="51">
        <f t="shared" si="23"/>
        <v>-149.24533157499999</v>
      </c>
      <c r="G93" s="42" t="str">
        <f t="shared" si="34"/>
        <v>0</v>
      </c>
      <c r="H93" s="51">
        <f t="shared" si="24"/>
        <v>-33.622665787499997</v>
      </c>
      <c r="I93" s="42" t="str">
        <f t="shared" si="35"/>
        <v>0</v>
      </c>
      <c r="J93" s="51">
        <f t="shared" si="25"/>
        <v>90.265740811111101</v>
      </c>
      <c r="K93" s="42" t="str">
        <f t="shared" si="36"/>
        <v>0</v>
      </c>
      <c r="L93" s="51">
        <f t="shared" si="26"/>
        <v>81.869285258823524</v>
      </c>
      <c r="M93" s="55" t="str">
        <f t="shared" si="37"/>
        <v>0</v>
      </c>
      <c r="N93" s="58">
        <f t="shared" si="27"/>
        <v>0.97531659999999976</v>
      </c>
      <c r="O93" s="59">
        <v>260</v>
      </c>
      <c r="Q93" s="53" t="str">
        <f t="shared" si="38"/>
        <v>1</v>
      </c>
      <c r="R93" s="53">
        <f t="shared" si="28"/>
        <v>1</v>
      </c>
      <c r="S93" s="53" t="str">
        <f t="shared" si="39"/>
        <v>0</v>
      </c>
      <c r="T93" s="53">
        <f t="shared" si="29"/>
        <v>0</v>
      </c>
      <c r="U93" s="53" t="str">
        <f t="shared" si="40"/>
        <v>0</v>
      </c>
      <c r="V93" s="53">
        <f t="shared" si="30"/>
        <v>0</v>
      </c>
      <c r="W93" s="53" t="str">
        <f t="shared" si="41"/>
        <v>0</v>
      </c>
      <c r="X93" s="53">
        <f t="shared" si="31"/>
        <v>0</v>
      </c>
      <c r="Y93" s="53" t="str">
        <f t="shared" si="42"/>
        <v>0</v>
      </c>
      <c r="Z93" s="53">
        <f t="shared" si="32"/>
        <v>0</v>
      </c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92">
        <f>Parâmetros!A83</f>
        <v>44169.375</v>
      </c>
      <c r="B94" s="59">
        <f>Parâmetros!G83*0.04*46.0055</f>
        <v>4.6005500000000001</v>
      </c>
      <c r="C94" s="87">
        <f t="shared" si="43"/>
        <v>4.6005500000000001</v>
      </c>
      <c r="D94" s="91">
        <f t="shared" si="22"/>
        <v>0.92011000000000009</v>
      </c>
      <c r="E94" s="42" t="str">
        <f t="shared" si="33"/>
        <v>1</v>
      </c>
      <c r="F94" s="51">
        <f t="shared" si="23"/>
        <v>-149.51446375</v>
      </c>
      <c r="G94" s="42" t="str">
        <f t="shared" si="34"/>
        <v>0</v>
      </c>
      <c r="H94" s="51">
        <f t="shared" si="24"/>
        <v>-33.757231875000002</v>
      </c>
      <c r="I94" s="42" t="str">
        <f t="shared" si="35"/>
        <v>0</v>
      </c>
      <c r="J94" s="51">
        <f t="shared" si="25"/>
        <v>90.238819074074073</v>
      </c>
      <c r="K94" s="42" t="str">
        <f t="shared" si="36"/>
        <v>0</v>
      </c>
      <c r="L94" s="51">
        <f t="shared" si="26"/>
        <v>81.840058235294137</v>
      </c>
      <c r="M94" s="55" t="str">
        <f t="shared" si="37"/>
        <v>0</v>
      </c>
      <c r="N94" s="58">
        <f t="shared" si="27"/>
        <v>0.92011000000000009</v>
      </c>
      <c r="O94" s="59">
        <v>260</v>
      </c>
      <c r="Q94" s="53" t="str">
        <f t="shared" si="38"/>
        <v>1</v>
      </c>
      <c r="R94" s="53">
        <f t="shared" si="28"/>
        <v>1</v>
      </c>
      <c r="S94" s="53" t="str">
        <f t="shared" si="39"/>
        <v>0</v>
      </c>
      <c r="T94" s="53">
        <f t="shared" si="29"/>
        <v>0</v>
      </c>
      <c r="U94" s="53" t="str">
        <f t="shared" si="40"/>
        <v>0</v>
      </c>
      <c r="V94" s="53">
        <f t="shared" si="30"/>
        <v>0</v>
      </c>
      <c r="W94" s="53" t="str">
        <f t="shared" si="41"/>
        <v>0</v>
      </c>
      <c r="X94" s="53">
        <f t="shared" si="31"/>
        <v>0</v>
      </c>
      <c r="Y94" s="53" t="str">
        <f t="shared" si="42"/>
        <v>0</v>
      </c>
      <c r="Z94" s="53">
        <f t="shared" si="32"/>
        <v>0</v>
      </c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92">
        <f>Parâmetros!A84</f>
        <v>44169.416666666664</v>
      </c>
      <c r="B95" s="59">
        <f>Parâmetros!G84*0.04*46.0055</f>
        <v>3.7724509999999993</v>
      </c>
      <c r="C95" s="87">
        <f t="shared" si="43"/>
        <v>3.7724509999999993</v>
      </c>
      <c r="D95" s="91">
        <f t="shared" si="22"/>
        <v>0.75449019999999989</v>
      </c>
      <c r="E95" s="42" t="str">
        <f t="shared" si="33"/>
        <v>1</v>
      </c>
      <c r="F95" s="51">
        <f t="shared" si="23"/>
        <v>-150.32186027500001</v>
      </c>
      <c r="G95" s="42" t="str">
        <f t="shared" si="34"/>
        <v>0</v>
      </c>
      <c r="H95" s="51">
        <f t="shared" si="24"/>
        <v>-34.160930137500003</v>
      </c>
      <c r="I95" s="42" t="str">
        <f t="shared" si="35"/>
        <v>0</v>
      </c>
      <c r="J95" s="51">
        <f t="shared" si="25"/>
        <v>90.158053862962959</v>
      </c>
      <c r="K95" s="42" t="str">
        <f t="shared" si="36"/>
        <v>0</v>
      </c>
      <c r="L95" s="51">
        <f t="shared" si="26"/>
        <v>81.752377164705877</v>
      </c>
      <c r="M95" s="55" t="str">
        <f t="shared" si="37"/>
        <v>0</v>
      </c>
      <c r="N95" s="58">
        <f t="shared" si="27"/>
        <v>0.75449019999999989</v>
      </c>
      <c r="O95" s="59">
        <v>260</v>
      </c>
      <c r="Q95" s="53" t="str">
        <f t="shared" si="38"/>
        <v>1</v>
      </c>
      <c r="R95" s="53">
        <f t="shared" si="28"/>
        <v>1</v>
      </c>
      <c r="S95" s="53" t="str">
        <f t="shared" si="39"/>
        <v>0</v>
      </c>
      <c r="T95" s="53">
        <f t="shared" si="29"/>
        <v>0</v>
      </c>
      <c r="U95" s="53" t="str">
        <f t="shared" si="40"/>
        <v>0</v>
      </c>
      <c r="V95" s="53">
        <f t="shared" si="30"/>
        <v>0</v>
      </c>
      <c r="W95" s="53" t="str">
        <f t="shared" si="41"/>
        <v>0</v>
      </c>
      <c r="X95" s="53">
        <f t="shared" si="31"/>
        <v>0</v>
      </c>
      <c r="Y95" s="53" t="str">
        <f t="shared" si="42"/>
        <v>0</v>
      </c>
      <c r="Z95" s="53">
        <f t="shared" si="32"/>
        <v>0</v>
      </c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92">
        <f>Parâmetros!A85</f>
        <v>44169.458333333336</v>
      </c>
      <c r="B96" s="59">
        <f>Parâmetros!G85*0.04*46.0055</f>
        <v>3.128374</v>
      </c>
      <c r="C96" s="87">
        <f t="shared" si="43"/>
        <v>3.128374</v>
      </c>
      <c r="D96" s="91">
        <f t="shared" si="22"/>
        <v>0.62567479999999998</v>
      </c>
      <c r="E96" s="42" t="str">
        <f t="shared" si="33"/>
        <v>1</v>
      </c>
      <c r="F96" s="51">
        <f t="shared" si="23"/>
        <v>-150.94983535</v>
      </c>
      <c r="G96" s="42" t="str">
        <f t="shared" si="34"/>
        <v>0</v>
      </c>
      <c r="H96" s="51">
        <f t="shared" si="24"/>
        <v>-34.474917675</v>
      </c>
      <c r="I96" s="42" t="str">
        <f t="shared" si="35"/>
        <v>0</v>
      </c>
      <c r="J96" s="51">
        <f t="shared" si="25"/>
        <v>90.095236476543207</v>
      </c>
      <c r="K96" s="42" t="str">
        <f t="shared" si="36"/>
        <v>0</v>
      </c>
      <c r="L96" s="51">
        <f t="shared" si="26"/>
        <v>81.684180776470569</v>
      </c>
      <c r="M96" s="55" t="str">
        <f t="shared" si="37"/>
        <v>0</v>
      </c>
      <c r="N96" s="58">
        <f t="shared" si="27"/>
        <v>0.62567479999999998</v>
      </c>
      <c r="O96" s="59">
        <v>260</v>
      </c>
      <c r="Q96" s="53" t="str">
        <f t="shared" si="38"/>
        <v>1</v>
      </c>
      <c r="R96" s="53">
        <f t="shared" si="28"/>
        <v>1</v>
      </c>
      <c r="S96" s="53" t="str">
        <f t="shared" si="39"/>
        <v>0</v>
      </c>
      <c r="T96" s="53">
        <f t="shared" si="29"/>
        <v>0</v>
      </c>
      <c r="U96" s="53" t="str">
        <f t="shared" si="40"/>
        <v>0</v>
      </c>
      <c r="V96" s="53">
        <f t="shared" si="30"/>
        <v>0</v>
      </c>
      <c r="W96" s="53" t="str">
        <f t="shared" si="41"/>
        <v>0</v>
      </c>
      <c r="X96" s="53">
        <f t="shared" si="31"/>
        <v>0</v>
      </c>
      <c r="Y96" s="53" t="str">
        <f t="shared" si="42"/>
        <v>0</v>
      </c>
      <c r="Z96" s="53">
        <f t="shared" si="32"/>
        <v>0</v>
      </c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92">
        <f>Parâmetros!A86</f>
        <v>44169.5</v>
      </c>
      <c r="B97" s="59">
        <f>Parâmetros!G86*0.04*46.0055</f>
        <v>2.9259498000000002</v>
      </c>
      <c r="C97" s="87">
        <f t="shared" si="43"/>
        <v>2.9259498000000002</v>
      </c>
      <c r="D97" s="91">
        <f t="shared" si="22"/>
        <v>0.58518996000000001</v>
      </c>
      <c r="E97" s="42" t="str">
        <f t="shared" si="33"/>
        <v>1</v>
      </c>
      <c r="F97" s="51">
        <f t="shared" si="23"/>
        <v>-151.14719894499999</v>
      </c>
      <c r="G97" s="42" t="str">
        <f t="shared" si="34"/>
        <v>0</v>
      </c>
      <c r="H97" s="51">
        <f t="shared" si="24"/>
        <v>-34.573599472499993</v>
      </c>
      <c r="I97" s="42" t="str">
        <f t="shared" si="35"/>
        <v>0</v>
      </c>
      <c r="J97" s="51">
        <f t="shared" si="25"/>
        <v>90.075493869382711</v>
      </c>
      <c r="K97" s="42" t="str">
        <f t="shared" si="36"/>
        <v>0</v>
      </c>
      <c r="L97" s="51">
        <f t="shared" si="26"/>
        <v>81.662747625882346</v>
      </c>
      <c r="M97" s="55" t="str">
        <f t="shared" si="37"/>
        <v>0</v>
      </c>
      <c r="N97" s="58">
        <f t="shared" si="27"/>
        <v>0.58518996000000001</v>
      </c>
      <c r="O97" s="59">
        <v>260</v>
      </c>
      <c r="Q97" s="53" t="str">
        <f t="shared" si="38"/>
        <v>1</v>
      </c>
      <c r="R97" s="53">
        <f t="shared" si="28"/>
        <v>1</v>
      </c>
      <c r="S97" s="53" t="str">
        <f t="shared" si="39"/>
        <v>0</v>
      </c>
      <c r="T97" s="53">
        <f t="shared" si="29"/>
        <v>0</v>
      </c>
      <c r="U97" s="53" t="str">
        <f t="shared" si="40"/>
        <v>0</v>
      </c>
      <c r="V97" s="53">
        <f t="shared" si="30"/>
        <v>0</v>
      </c>
      <c r="W97" s="53" t="str">
        <f t="shared" si="41"/>
        <v>0</v>
      </c>
      <c r="X97" s="53">
        <f t="shared" si="31"/>
        <v>0</v>
      </c>
      <c r="Y97" s="53" t="str">
        <f t="shared" si="42"/>
        <v>0</v>
      </c>
      <c r="Z97" s="53">
        <f t="shared" si="32"/>
        <v>0</v>
      </c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92">
        <f>Parâmetros!A87</f>
        <v>44169.541666666664</v>
      </c>
      <c r="B98" s="59">
        <f>Parâmetros!G87*0.04*46.0055</f>
        <v>2.5947101999999997</v>
      </c>
      <c r="C98" s="87">
        <f t="shared" si="43"/>
        <v>2.5947101999999997</v>
      </c>
      <c r="D98" s="91">
        <f t="shared" si="22"/>
        <v>0.51894203999999988</v>
      </c>
      <c r="E98" s="42" t="str">
        <f t="shared" si="33"/>
        <v>1</v>
      </c>
      <c r="F98" s="51">
        <f t="shared" si="23"/>
        <v>-151.47015755500001</v>
      </c>
      <c r="G98" s="42" t="str">
        <f t="shared" si="34"/>
        <v>0</v>
      </c>
      <c r="H98" s="51">
        <f t="shared" si="24"/>
        <v>-34.735078777500007</v>
      </c>
      <c r="I98" s="42" t="str">
        <f t="shared" si="35"/>
        <v>0</v>
      </c>
      <c r="J98" s="51">
        <f t="shared" si="25"/>
        <v>90.043187784938269</v>
      </c>
      <c r="K98" s="42" t="str">
        <f t="shared" si="36"/>
        <v>0</v>
      </c>
      <c r="L98" s="51">
        <f t="shared" si="26"/>
        <v>81.627675197647065</v>
      </c>
      <c r="M98" s="55" t="str">
        <f t="shared" si="37"/>
        <v>0</v>
      </c>
      <c r="N98" s="58">
        <f t="shared" si="27"/>
        <v>0.51894203999999988</v>
      </c>
      <c r="O98" s="59">
        <v>260</v>
      </c>
      <c r="Q98" s="53" t="str">
        <f t="shared" si="38"/>
        <v>1</v>
      </c>
      <c r="R98" s="53">
        <f t="shared" si="28"/>
        <v>1</v>
      </c>
      <c r="S98" s="53" t="str">
        <f t="shared" si="39"/>
        <v>0</v>
      </c>
      <c r="T98" s="53">
        <f t="shared" si="29"/>
        <v>0</v>
      </c>
      <c r="U98" s="53" t="str">
        <f t="shared" si="40"/>
        <v>0</v>
      </c>
      <c r="V98" s="53">
        <f t="shared" si="30"/>
        <v>0</v>
      </c>
      <c r="W98" s="53" t="str">
        <f t="shared" si="41"/>
        <v>0</v>
      </c>
      <c r="X98" s="53">
        <f t="shared" si="31"/>
        <v>0</v>
      </c>
      <c r="Y98" s="53" t="str">
        <f t="shared" si="42"/>
        <v>0</v>
      </c>
      <c r="Z98" s="53">
        <f t="shared" si="32"/>
        <v>0</v>
      </c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92">
        <f>Parâmetros!A88</f>
        <v>44169.583333333336</v>
      </c>
      <c r="B99" s="59">
        <f>Parâmetros!G88*0.04*46.0055</f>
        <v>2.3738837999999998</v>
      </c>
      <c r="C99" s="87">
        <f t="shared" si="43"/>
        <v>2.3738837999999998</v>
      </c>
      <c r="D99" s="91">
        <f t="shared" si="22"/>
        <v>0.47477675999999996</v>
      </c>
      <c r="E99" s="42" t="str">
        <f t="shared" si="33"/>
        <v>1</v>
      </c>
      <c r="F99" s="51">
        <f t="shared" si="23"/>
        <v>-151.68546329500001</v>
      </c>
      <c r="G99" s="42" t="str">
        <f t="shared" si="34"/>
        <v>0</v>
      </c>
      <c r="H99" s="51">
        <f t="shared" si="24"/>
        <v>-34.842731647500003</v>
      </c>
      <c r="I99" s="42" t="str">
        <f t="shared" si="35"/>
        <v>0</v>
      </c>
      <c r="J99" s="51">
        <f t="shared" si="25"/>
        <v>90.02165039530864</v>
      </c>
      <c r="K99" s="42" t="str">
        <f t="shared" si="36"/>
        <v>0</v>
      </c>
      <c r="L99" s="51">
        <f t="shared" si="26"/>
        <v>81.60429357882353</v>
      </c>
      <c r="M99" s="55" t="str">
        <f t="shared" si="37"/>
        <v>0</v>
      </c>
      <c r="N99" s="58">
        <f t="shared" si="27"/>
        <v>0.47477675999999996</v>
      </c>
      <c r="O99" s="59">
        <v>260</v>
      </c>
      <c r="Q99" s="53" t="str">
        <f t="shared" si="38"/>
        <v>1</v>
      </c>
      <c r="R99" s="53">
        <f t="shared" si="28"/>
        <v>1</v>
      </c>
      <c r="S99" s="53" t="str">
        <f t="shared" si="39"/>
        <v>0</v>
      </c>
      <c r="T99" s="53">
        <f t="shared" si="29"/>
        <v>0</v>
      </c>
      <c r="U99" s="53" t="str">
        <f t="shared" si="40"/>
        <v>0</v>
      </c>
      <c r="V99" s="53">
        <f t="shared" si="30"/>
        <v>0</v>
      </c>
      <c r="W99" s="53" t="str">
        <f t="shared" si="41"/>
        <v>0</v>
      </c>
      <c r="X99" s="53">
        <f t="shared" si="31"/>
        <v>0</v>
      </c>
      <c r="Y99" s="53" t="str">
        <f t="shared" si="42"/>
        <v>0</v>
      </c>
      <c r="Z99" s="53">
        <f t="shared" si="32"/>
        <v>0</v>
      </c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92">
        <f>Parâmetros!A89</f>
        <v>44169.625</v>
      </c>
      <c r="B100" s="59">
        <f>Parâmetros!G89*0.04*46.0055</f>
        <v>2.7787321999999999</v>
      </c>
      <c r="C100" s="87">
        <f t="shared" si="43"/>
        <v>2.7787321999999999</v>
      </c>
      <c r="D100" s="91">
        <f t="shared" si="22"/>
        <v>0.55574643999999995</v>
      </c>
      <c r="E100" s="42" t="str">
        <f t="shared" si="33"/>
        <v>1</v>
      </c>
      <c r="F100" s="51">
        <f t="shared" si="23"/>
        <v>-151.29073610500001</v>
      </c>
      <c r="G100" s="42" t="str">
        <f t="shared" si="34"/>
        <v>0</v>
      </c>
      <c r="H100" s="51">
        <f t="shared" si="24"/>
        <v>-34.645368052500004</v>
      </c>
      <c r="I100" s="42" t="str">
        <f t="shared" si="35"/>
        <v>0</v>
      </c>
      <c r="J100" s="51">
        <f t="shared" si="25"/>
        <v>90.06113560962963</v>
      </c>
      <c r="K100" s="42" t="str">
        <f t="shared" si="36"/>
        <v>0</v>
      </c>
      <c r="L100" s="51">
        <f t="shared" si="26"/>
        <v>81.64715987999999</v>
      </c>
      <c r="M100" s="55" t="str">
        <f t="shared" si="37"/>
        <v>0</v>
      </c>
      <c r="N100" s="58">
        <f t="shared" si="27"/>
        <v>0.55574643999999995</v>
      </c>
      <c r="O100" s="59">
        <v>260</v>
      </c>
      <c r="Q100" s="53" t="str">
        <f t="shared" si="38"/>
        <v>1</v>
      </c>
      <c r="R100" s="53">
        <f t="shared" si="28"/>
        <v>1</v>
      </c>
      <c r="S100" s="53" t="str">
        <f t="shared" si="39"/>
        <v>0</v>
      </c>
      <c r="T100" s="53">
        <f t="shared" si="29"/>
        <v>0</v>
      </c>
      <c r="U100" s="53" t="str">
        <f t="shared" si="40"/>
        <v>0</v>
      </c>
      <c r="V100" s="53">
        <f t="shared" si="30"/>
        <v>0</v>
      </c>
      <c r="W100" s="53" t="str">
        <f t="shared" si="41"/>
        <v>0</v>
      </c>
      <c r="X100" s="53">
        <f t="shared" si="31"/>
        <v>0</v>
      </c>
      <c r="Y100" s="53" t="str">
        <f t="shared" si="42"/>
        <v>0</v>
      </c>
      <c r="Z100" s="53">
        <f t="shared" si="32"/>
        <v>0</v>
      </c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92">
        <f>Parâmetros!A90</f>
        <v>44169.666666666664</v>
      </c>
      <c r="B101" s="59">
        <f>Parâmetros!G90*0.04*46.0055</f>
        <v>3.2755915999999998</v>
      </c>
      <c r="C101" s="87">
        <f t="shared" si="43"/>
        <v>3.2755915999999998</v>
      </c>
      <c r="D101" s="91">
        <f t="shared" si="22"/>
        <v>0.65511831999999992</v>
      </c>
      <c r="E101" s="42" t="str">
        <f t="shared" si="33"/>
        <v>1</v>
      </c>
      <c r="F101" s="51">
        <f t="shared" si="23"/>
        <v>-150.80629819000001</v>
      </c>
      <c r="G101" s="42" t="str">
        <f t="shared" si="34"/>
        <v>0</v>
      </c>
      <c r="H101" s="51">
        <f t="shared" si="24"/>
        <v>-34.403149095000003</v>
      </c>
      <c r="I101" s="42" t="str">
        <f t="shared" si="35"/>
        <v>0</v>
      </c>
      <c r="J101" s="51">
        <f t="shared" si="25"/>
        <v>90.109594736296287</v>
      </c>
      <c r="K101" s="42" t="str">
        <f t="shared" si="36"/>
        <v>0</v>
      </c>
      <c r="L101" s="51">
        <f t="shared" si="26"/>
        <v>81.69976852235294</v>
      </c>
      <c r="M101" s="55" t="str">
        <f t="shared" si="37"/>
        <v>0</v>
      </c>
      <c r="N101" s="58">
        <f t="shared" si="27"/>
        <v>0.65511831999999992</v>
      </c>
      <c r="O101" s="59">
        <v>260</v>
      </c>
      <c r="Q101" s="53" t="str">
        <f t="shared" si="38"/>
        <v>1</v>
      </c>
      <c r="R101" s="53">
        <f t="shared" si="28"/>
        <v>1</v>
      </c>
      <c r="S101" s="53" t="str">
        <f t="shared" si="39"/>
        <v>0</v>
      </c>
      <c r="T101" s="53">
        <f t="shared" si="29"/>
        <v>0</v>
      </c>
      <c r="U101" s="53" t="str">
        <f t="shared" si="40"/>
        <v>0</v>
      </c>
      <c r="V101" s="53">
        <f t="shared" si="30"/>
        <v>0</v>
      </c>
      <c r="W101" s="53" t="str">
        <f t="shared" si="41"/>
        <v>0</v>
      </c>
      <c r="X101" s="53">
        <f t="shared" si="31"/>
        <v>0</v>
      </c>
      <c r="Y101" s="53" t="str">
        <f t="shared" si="42"/>
        <v>0</v>
      </c>
      <c r="Z101" s="53">
        <f t="shared" si="32"/>
        <v>0</v>
      </c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92">
        <f>Parâmetros!A91</f>
        <v>44169.708333333336</v>
      </c>
      <c r="B102" s="59">
        <f>Parâmetros!G91*0.04*46.0055</f>
        <v>4.7477675999999995</v>
      </c>
      <c r="C102" s="87">
        <f t="shared" si="43"/>
        <v>4.7477675999999995</v>
      </c>
      <c r="D102" s="91">
        <f t="shared" si="22"/>
        <v>0.94955351999999993</v>
      </c>
      <c r="E102" s="42" t="str">
        <f t="shared" si="33"/>
        <v>1</v>
      </c>
      <c r="F102" s="51">
        <f t="shared" si="23"/>
        <v>-149.37092658999998</v>
      </c>
      <c r="G102" s="42" t="str">
        <f t="shared" si="34"/>
        <v>0</v>
      </c>
      <c r="H102" s="51">
        <f t="shared" si="24"/>
        <v>-33.685463294999991</v>
      </c>
      <c r="I102" s="42" t="str">
        <f t="shared" si="35"/>
        <v>0</v>
      </c>
      <c r="J102" s="51">
        <f t="shared" si="25"/>
        <v>90.253177333827153</v>
      </c>
      <c r="K102" s="42" t="str">
        <f t="shared" si="36"/>
        <v>0</v>
      </c>
      <c r="L102" s="51">
        <f t="shared" si="26"/>
        <v>81.85564598117648</v>
      </c>
      <c r="M102" s="55" t="str">
        <f t="shared" si="37"/>
        <v>0</v>
      </c>
      <c r="N102" s="58">
        <f t="shared" si="27"/>
        <v>0.94955351999999993</v>
      </c>
      <c r="O102" s="59">
        <v>260</v>
      </c>
      <c r="Q102" s="53" t="str">
        <f t="shared" si="38"/>
        <v>1</v>
      </c>
      <c r="R102" s="53">
        <f t="shared" si="28"/>
        <v>1</v>
      </c>
      <c r="S102" s="53" t="str">
        <f t="shared" si="39"/>
        <v>0</v>
      </c>
      <c r="T102" s="53">
        <f t="shared" si="29"/>
        <v>0</v>
      </c>
      <c r="U102" s="53" t="str">
        <f t="shared" si="40"/>
        <v>0</v>
      </c>
      <c r="V102" s="53">
        <f t="shared" si="30"/>
        <v>0</v>
      </c>
      <c r="W102" s="53" t="str">
        <f t="shared" si="41"/>
        <v>0</v>
      </c>
      <c r="X102" s="53">
        <f t="shared" si="31"/>
        <v>0</v>
      </c>
      <c r="Y102" s="53" t="str">
        <f t="shared" si="42"/>
        <v>0</v>
      </c>
      <c r="Z102" s="53">
        <f t="shared" si="32"/>
        <v>0</v>
      </c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92">
        <f>Parâmetros!A92</f>
        <v>44169.75</v>
      </c>
      <c r="B103" s="59">
        <f>Parâmetros!G92*0.04*46.0055</f>
        <v>7.1032492000000005</v>
      </c>
      <c r="C103" s="87">
        <f t="shared" si="43"/>
        <v>7.1032492000000005</v>
      </c>
      <c r="D103" s="91">
        <f t="shared" si="22"/>
        <v>1.4206498400000001</v>
      </c>
      <c r="E103" s="42" t="str">
        <f t="shared" si="33"/>
        <v>1</v>
      </c>
      <c r="F103" s="51">
        <f t="shared" si="23"/>
        <v>-147.07433203000002</v>
      </c>
      <c r="G103" s="42" t="str">
        <f t="shared" si="34"/>
        <v>0</v>
      </c>
      <c r="H103" s="51">
        <f t="shared" si="24"/>
        <v>-32.537166015000011</v>
      </c>
      <c r="I103" s="42" t="str">
        <f t="shared" si="35"/>
        <v>0</v>
      </c>
      <c r="J103" s="51">
        <f t="shared" si="25"/>
        <v>90.482909489876548</v>
      </c>
      <c r="K103" s="42" t="str">
        <f t="shared" si="36"/>
        <v>0</v>
      </c>
      <c r="L103" s="51">
        <f t="shared" si="26"/>
        <v>82.105049915294117</v>
      </c>
      <c r="M103" s="55" t="str">
        <f t="shared" si="37"/>
        <v>0</v>
      </c>
      <c r="N103" s="58">
        <f t="shared" si="27"/>
        <v>1.4206498400000001</v>
      </c>
      <c r="O103" s="59">
        <v>260</v>
      </c>
      <c r="Q103" s="53" t="str">
        <f t="shared" si="38"/>
        <v>1</v>
      </c>
      <c r="R103" s="53">
        <f t="shared" si="28"/>
        <v>1</v>
      </c>
      <c r="S103" s="53" t="str">
        <f t="shared" si="39"/>
        <v>0</v>
      </c>
      <c r="T103" s="53">
        <f t="shared" si="29"/>
        <v>0</v>
      </c>
      <c r="U103" s="53" t="str">
        <f t="shared" si="40"/>
        <v>0</v>
      </c>
      <c r="V103" s="53">
        <f t="shared" si="30"/>
        <v>0</v>
      </c>
      <c r="W103" s="53" t="str">
        <f t="shared" si="41"/>
        <v>0</v>
      </c>
      <c r="X103" s="53">
        <f t="shared" si="31"/>
        <v>0</v>
      </c>
      <c r="Y103" s="53" t="str">
        <f t="shared" si="42"/>
        <v>0</v>
      </c>
      <c r="Z103" s="53">
        <f t="shared" si="32"/>
        <v>0</v>
      </c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92">
        <f>Parâmetros!A93</f>
        <v>44169.791666666664</v>
      </c>
      <c r="B104" s="59">
        <f>Parâmetros!G93*0.04*46.0055</f>
        <v>5.5758665999999995</v>
      </c>
      <c r="C104" s="87">
        <f t="shared" si="43"/>
        <v>5.5758665999999995</v>
      </c>
      <c r="D104" s="91">
        <f t="shared" si="22"/>
        <v>1.1151733199999998</v>
      </c>
      <c r="E104" s="42" t="str">
        <f t="shared" si="33"/>
        <v>1</v>
      </c>
      <c r="F104" s="51">
        <f t="shared" si="23"/>
        <v>-148.56353006499998</v>
      </c>
      <c r="G104" s="42" t="str">
        <f t="shared" si="34"/>
        <v>0</v>
      </c>
      <c r="H104" s="51">
        <f t="shared" si="24"/>
        <v>-33.28176503249999</v>
      </c>
      <c r="I104" s="42" t="str">
        <f t="shared" si="35"/>
        <v>0</v>
      </c>
      <c r="J104" s="51">
        <f t="shared" si="25"/>
        <v>90.333942544938267</v>
      </c>
      <c r="K104" s="42" t="str">
        <f t="shared" si="36"/>
        <v>0</v>
      </c>
      <c r="L104" s="51">
        <f t="shared" si="26"/>
        <v>81.943327051764697</v>
      </c>
      <c r="M104" s="55" t="str">
        <f t="shared" si="37"/>
        <v>0</v>
      </c>
      <c r="N104" s="58">
        <f t="shared" si="27"/>
        <v>1.1151733199999998</v>
      </c>
      <c r="O104" s="59">
        <v>260</v>
      </c>
      <c r="Q104" s="53" t="str">
        <f t="shared" si="38"/>
        <v>1</v>
      </c>
      <c r="R104" s="53">
        <f t="shared" si="28"/>
        <v>1</v>
      </c>
      <c r="S104" s="53" t="str">
        <f t="shared" si="39"/>
        <v>0</v>
      </c>
      <c r="T104" s="53">
        <f t="shared" si="29"/>
        <v>0</v>
      </c>
      <c r="U104" s="53" t="str">
        <f t="shared" si="40"/>
        <v>0</v>
      </c>
      <c r="V104" s="53">
        <f t="shared" si="30"/>
        <v>0</v>
      </c>
      <c r="W104" s="53" t="str">
        <f t="shared" si="41"/>
        <v>0</v>
      </c>
      <c r="X104" s="53">
        <f t="shared" si="31"/>
        <v>0</v>
      </c>
      <c r="Y104" s="53" t="str">
        <f t="shared" si="42"/>
        <v>0</v>
      </c>
      <c r="Z104" s="53">
        <f t="shared" si="32"/>
        <v>0</v>
      </c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92">
        <f>Parâmetros!A94</f>
        <v>44169.833333333336</v>
      </c>
      <c r="B105" s="59">
        <f>Parâmetros!G94*0.04*46.0055</f>
        <v>6.2383457999999994</v>
      </c>
      <c r="C105" s="87">
        <f t="shared" si="43"/>
        <v>6.2383457999999994</v>
      </c>
      <c r="D105" s="91">
        <f t="shared" si="22"/>
        <v>1.2476691599999998</v>
      </c>
      <c r="E105" s="42" t="str">
        <f t="shared" si="33"/>
        <v>1</v>
      </c>
      <c r="F105" s="51">
        <f t="shared" si="23"/>
        <v>-147.91761284500001</v>
      </c>
      <c r="G105" s="42" t="str">
        <f t="shared" si="34"/>
        <v>0</v>
      </c>
      <c r="H105" s="51">
        <f t="shared" si="24"/>
        <v>-32.958806422500004</v>
      </c>
      <c r="I105" s="42" t="str">
        <f t="shared" si="35"/>
        <v>0</v>
      </c>
      <c r="J105" s="51">
        <f t="shared" si="25"/>
        <v>90.398554713827167</v>
      </c>
      <c r="K105" s="42" t="str">
        <f t="shared" si="36"/>
        <v>0</v>
      </c>
      <c r="L105" s="51">
        <f t="shared" si="26"/>
        <v>82.013471908235289</v>
      </c>
      <c r="M105" s="55" t="str">
        <f t="shared" si="37"/>
        <v>0</v>
      </c>
      <c r="N105" s="58">
        <f t="shared" si="27"/>
        <v>1.2476691599999998</v>
      </c>
      <c r="O105" s="59">
        <v>260</v>
      </c>
      <c r="Q105" s="53" t="str">
        <f t="shared" si="38"/>
        <v>1</v>
      </c>
      <c r="R105" s="53">
        <f t="shared" si="28"/>
        <v>1</v>
      </c>
      <c r="S105" s="53" t="str">
        <f t="shared" si="39"/>
        <v>0</v>
      </c>
      <c r="T105" s="53">
        <f t="shared" si="29"/>
        <v>0</v>
      </c>
      <c r="U105" s="53" t="str">
        <f t="shared" si="40"/>
        <v>0</v>
      </c>
      <c r="V105" s="53">
        <f t="shared" si="30"/>
        <v>0</v>
      </c>
      <c r="W105" s="53" t="str">
        <f t="shared" si="41"/>
        <v>0</v>
      </c>
      <c r="X105" s="53">
        <f t="shared" si="31"/>
        <v>0</v>
      </c>
      <c r="Y105" s="53" t="str">
        <f t="shared" si="42"/>
        <v>0</v>
      </c>
      <c r="Z105" s="53">
        <f t="shared" si="32"/>
        <v>0</v>
      </c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92">
        <f>Parâmetros!A95</f>
        <v>44169.875</v>
      </c>
      <c r="B106" s="59">
        <f>Parâmetros!G95*0.04*46.0055</f>
        <v>5.9255084</v>
      </c>
      <c r="C106" s="87">
        <f t="shared" si="43"/>
        <v>5.9255084</v>
      </c>
      <c r="D106" s="91">
        <f t="shared" si="22"/>
        <v>1.18510168</v>
      </c>
      <c r="E106" s="42" t="str">
        <f t="shared" si="33"/>
        <v>1</v>
      </c>
      <c r="F106" s="51">
        <f t="shared" si="23"/>
        <v>-148.22262931</v>
      </c>
      <c r="G106" s="42" t="str">
        <f t="shared" si="34"/>
        <v>0</v>
      </c>
      <c r="H106" s="51">
        <f t="shared" si="24"/>
        <v>-33.111314655000001</v>
      </c>
      <c r="I106" s="42" t="str">
        <f t="shared" si="35"/>
        <v>0</v>
      </c>
      <c r="J106" s="51">
        <f t="shared" si="25"/>
        <v>90.368043411851858</v>
      </c>
      <c r="K106" s="42" t="str">
        <f t="shared" si="36"/>
        <v>0</v>
      </c>
      <c r="L106" s="51">
        <f t="shared" si="26"/>
        <v>81.980347948235277</v>
      </c>
      <c r="M106" s="55" t="str">
        <f t="shared" si="37"/>
        <v>0</v>
      </c>
      <c r="N106" s="58">
        <f t="shared" si="27"/>
        <v>1.18510168</v>
      </c>
      <c r="O106" s="59">
        <v>260</v>
      </c>
      <c r="Q106" s="53" t="str">
        <f t="shared" si="38"/>
        <v>1</v>
      </c>
      <c r="R106" s="53">
        <f t="shared" si="28"/>
        <v>1</v>
      </c>
      <c r="S106" s="53" t="str">
        <f t="shared" si="39"/>
        <v>0</v>
      </c>
      <c r="T106" s="53">
        <f t="shared" si="29"/>
        <v>0</v>
      </c>
      <c r="U106" s="53" t="str">
        <f t="shared" si="40"/>
        <v>0</v>
      </c>
      <c r="V106" s="53">
        <f t="shared" si="30"/>
        <v>0</v>
      </c>
      <c r="W106" s="53" t="str">
        <f t="shared" si="41"/>
        <v>0</v>
      </c>
      <c r="X106" s="53">
        <f t="shared" si="31"/>
        <v>0</v>
      </c>
      <c r="Y106" s="53" t="str">
        <f t="shared" si="42"/>
        <v>0</v>
      </c>
      <c r="Z106" s="53">
        <f t="shared" si="32"/>
        <v>0</v>
      </c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92">
        <f>Parâmetros!A96</f>
        <v>44169.916666666664</v>
      </c>
      <c r="B107" s="59">
        <f>Parâmetros!G96*0.04*46.0055</f>
        <v>4.3429191999999999</v>
      </c>
      <c r="C107" s="87">
        <f t="shared" si="43"/>
        <v>4.3429191999999999</v>
      </c>
      <c r="D107" s="91">
        <f t="shared" si="22"/>
        <v>0.86858384</v>
      </c>
      <c r="E107" s="42" t="str">
        <f t="shared" si="33"/>
        <v>1</v>
      </c>
      <c r="F107" s="51">
        <f t="shared" si="23"/>
        <v>-149.76565378000001</v>
      </c>
      <c r="G107" s="42" t="str">
        <f t="shared" si="34"/>
        <v>0</v>
      </c>
      <c r="H107" s="51">
        <f t="shared" si="24"/>
        <v>-33.882826890000004</v>
      </c>
      <c r="I107" s="42" t="str">
        <f t="shared" si="35"/>
        <v>0</v>
      </c>
      <c r="J107" s="51">
        <f t="shared" si="25"/>
        <v>90.213692119506163</v>
      </c>
      <c r="K107" s="42" t="str">
        <f t="shared" si="36"/>
        <v>0</v>
      </c>
      <c r="L107" s="51">
        <f t="shared" si="26"/>
        <v>81.812779680000006</v>
      </c>
      <c r="M107" s="55" t="str">
        <f t="shared" si="37"/>
        <v>0</v>
      </c>
      <c r="N107" s="58">
        <f t="shared" si="27"/>
        <v>0.86858384</v>
      </c>
      <c r="O107" s="59">
        <v>260</v>
      </c>
      <c r="Q107" s="53" t="str">
        <f t="shared" si="38"/>
        <v>1</v>
      </c>
      <c r="R107" s="53">
        <f t="shared" si="28"/>
        <v>1</v>
      </c>
      <c r="S107" s="53" t="str">
        <f t="shared" si="39"/>
        <v>0</v>
      </c>
      <c r="T107" s="53">
        <f t="shared" si="29"/>
        <v>0</v>
      </c>
      <c r="U107" s="53" t="str">
        <f t="shared" si="40"/>
        <v>0</v>
      </c>
      <c r="V107" s="53">
        <f t="shared" si="30"/>
        <v>0</v>
      </c>
      <c r="W107" s="53" t="str">
        <f t="shared" si="41"/>
        <v>0</v>
      </c>
      <c r="X107" s="53">
        <f t="shared" si="31"/>
        <v>0</v>
      </c>
      <c r="Y107" s="53" t="str">
        <f t="shared" si="42"/>
        <v>0</v>
      </c>
      <c r="Z107" s="53">
        <f t="shared" si="32"/>
        <v>0</v>
      </c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92">
        <f>Parâmetros!A97</f>
        <v>44169.958333333336</v>
      </c>
      <c r="B108" s="59">
        <f>Parâmetros!G97*0.04*46.0055</f>
        <v>3.0915695999999997</v>
      </c>
      <c r="C108" s="87">
        <f t="shared" si="43"/>
        <v>3.0915695999999997</v>
      </c>
      <c r="D108" s="91">
        <f t="shared" si="22"/>
        <v>0.61831391999999996</v>
      </c>
      <c r="E108" s="42" t="str">
        <f t="shared" si="33"/>
        <v>1</v>
      </c>
      <c r="F108" s="51">
        <f t="shared" si="23"/>
        <v>-150.98571963999999</v>
      </c>
      <c r="G108" s="42" t="str">
        <f t="shared" si="34"/>
        <v>0</v>
      </c>
      <c r="H108" s="51">
        <f t="shared" si="24"/>
        <v>-34.492859819999993</v>
      </c>
      <c r="I108" s="42" t="str">
        <f t="shared" si="35"/>
        <v>0</v>
      </c>
      <c r="J108" s="51">
        <f t="shared" si="25"/>
        <v>90.09164691160494</v>
      </c>
      <c r="K108" s="42" t="str">
        <f t="shared" si="36"/>
        <v>0</v>
      </c>
      <c r="L108" s="51">
        <f t="shared" si="26"/>
        <v>81.680283840000001</v>
      </c>
      <c r="M108" s="55" t="str">
        <f t="shared" si="37"/>
        <v>0</v>
      </c>
      <c r="N108" s="58">
        <f t="shared" si="27"/>
        <v>0.61831391999999996</v>
      </c>
      <c r="O108" s="59">
        <v>260</v>
      </c>
      <c r="Q108" s="53" t="str">
        <f t="shared" si="38"/>
        <v>1</v>
      </c>
      <c r="R108" s="53">
        <f t="shared" si="28"/>
        <v>1</v>
      </c>
      <c r="S108" s="53" t="str">
        <f t="shared" si="39"/>
        <v>0</v>
      </c>
      <c r="T108" s="53">
        <f t="shared" si="29"/>
        <v>0</v>
      </c>
      <c r="U108" s="53" t="str">
        <f t="shared" si="40"/>
        <v>0</v>
      </c>
      <c r="V108" s="53">
        <f t="shared" si="30"/>
        <v>0</v>
      </c>
      <c r="W108" s="53" t="str">
        <f t="shared" si="41"/>
        <v>0</v>
      </c>
      <c r="X108" s="53">
        <f t="shared" si="31"/>
        <v>0</v>
      </c>
      <c r="Y108" s="53" t="str">
        <f t="shared" si="42"/>
        <v>0</v>
      </c>
      <c r="Z108" s="53">
        <f t="shared" si="32"/>
        <v>0</v>
      </c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92">
        <f>Parâmetros!A98</f>
        <v>44169</v>
      </c>
      <c r="B109" s="59">
        <f>Parâmetros!G98*0.04*46.0055</f>
        <v>2.9443519999999999</v>
      </c>
      <c r="C109" s="87">
        <f t="shared" si="43"/>
        <v>2.9443519999999999</v>
      </c>
      <c r="D109" s="91">
        <f t="shared" si="22"/>
        <v>0.58887039999999991</v>
      </c>
      <c r="E109" s="42" t="str">
        <f t="shared" si="33"/>
        <v>1</v>
      </c>
      <c r="F109" s="51">
        <f t="shared" si="23"/>
        <v>-151.12925679999998</v>
      </c>
      <c r="G109" s="42" t="str">
        <f t="shared" si="34"/>
        <v>0</v>
      </c>
      <c r="H109" s="51">
        <f t="shared" si="24"/>
        <v>-34.564628399999989</v>
      </c>
      <c r="I109" s="42" t="str">
        <f t="shared" si="35"/>
        <v>0</v>
      </c>
      <c r="J109" s="51">
        <f t="shared" si="25"/>
        <v>90.077288651851859</v>
      </c>
      <c r="K109" s="42" t="str">
        <f t="shared" si="36"/>
        <v>0</v>
      </c>
      <c r="L109" s="51">
        <f t="shared" si="26"/>
        <v>81.664696094117645</v>
      </c>
      <c r="M109" s="55" t="str">
        <f t="shared" si="37"/>
        <v>0</v>
      </c>
      <c r="N109" s="58">
        <f t="shared" si="27"/>
        <v>0.58887039999999991</v>
      </c>
      <c r="O109" s="59">
        <v>260</v>
      </c>
      <c r="Q109" s="53" t="str">
        <f t="shared" si="38"/>
        <v>1</v>
      </c>
      <c r="R109" s="53">
        <f t="shared" si="28"/>
        <v>1</v>
      </c>
      <c r="S109" s="53" t="str">
        <f t="shared" si="39"/>
        <v>0</v>
      </c>
      <c r="T109" s="53">
        <f t="shared" si="29"/>
        <v>0</v>
      </c>
      <c r="U109" s="53" t="str">
        <f t="shared" si="40"/>
        <v>0</v>
      </c>
      <c r="V109" s="53">
        <f t="shared" si="30"/>
        <v>0</v>
      </c>
      <c r="W109" s="53" t="str">
        <f t="shared" si="41"/>
        <v>0</v>
      </c>
      <c r="X109" s="53">
        <f t="shared" si="31"/>
        <v>0</v>
      </c>
      <c r="Y109" s="53" t="str">
        <f t="shared" si="42"/>
        <v>0</v>
      </c>
      <c r="Z109" s="53">
        <f t="shared" si="32"/>
        <v>0</v>
      </c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92">
        <f>Parâmetros!A99</f>
        <v>44170.041666666664</v>
      </c>
      <c r="B110" s="59">
        <f>Parâmetros!G99*0.04*46.0055</f>
        <v>2.0426441999999998</v>
      </c>
      <c r="C110" s="87">
        <f t="shared" si="43"/>
        <v>2.0426441999999998</v>
      </c>
      <c r="D110" s="91">
        <f t="shared" si="22"/>
        <v>0.40852884</v>
      </c>
      <c r="E110" s="42" t="str">
        <f t="shared" si="33"/>
        <v>1</v>
      </c>
      <c r="F110" s="51">
        <f t="shared" si="23"/>
        <v>-152.00842190499998</v>
      </c>
      <c r="G110" s="42" t="str">
        <f t="shared" si="34"/>
        <v>0</v>
      </c>
      <c r="H110" s="51">
        <f t="shared" si="24"/>
        <v>-35.004210952499989</v>
      </c>
      <c r="I110" s="42" t="str">
        <f t="shared" si="35"/>
        <v>0</v>
      </c>
      <c r="J110" s="51">
        <f t="shared" si="25"/>
        <v>89.989344310864197</v>
      </c>
      <c r="K110" s="42" t="str">
        <f t="shared" si="36"/>
        <v>0</v>
      </c>
      <c r="L110" s="51">
        <f t="shared" si="26"/>
        <v>81.569221150588234</v>
      </c>
      <c r="M110" s="55" t="str">
        <f t="shared" si="37"/>
        <v>0</v>
      </c>
      <c r="N110" s="58">
        <f t="shared" si="27"/>
        <v>0.40852884</v>
      </c>
      <c r="O110" s="59">
        <v>260</v>
      </c>
      <c r="Q110" s="53" t="str">
        <f t="shared" si="38"/>
        <v>1</v>
      </c>
      <c r="R110" s="53">
        <f t="shared" si="28"/>
        <v>1</v>
      </c>
      <c r="S110" s="53" t="str">
        <f t="shared" si="39"/>
        <v>0</v>
      </c>
      <c r="T110" s="53">
        <f t="shared" si="29"/>
        <v>0</v>
      </c>
      <c r="U110" s="53" t="str">
        <f t="shared" si="40"/>
        <v>0</v>
      </c>
      <c r="V110" s="53">
        <f t="shared" si="30"/>
        <v>0</v>
      </c>
      <c r="W110" s="53" t="str">
        <f t="shared" si="41"/>
        <v>0</v>
      </c>
      <c r="X110" s="53">
        <f t="shared" si="31"/>
        <v>0</v>
      </c>
      <c r="Y110" s="53" t="str">
        <f t="shared" si="42"/>
        <v>0</v>
      </c>
      <c r="Z110" s="53">
        <f t="shared" si="32"/>
        <v>0</v>
      </c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92">
        <f>Parâmetros!A100</f>
        <v>44170.083333333336</v>
      </c>
      <c r="B111" s="59">
        <f>Parâmetros!G100*0.04*46.0055</f>
        <v>0.88330559999999991</v>
      </c>
      <c r="C111" s="87">
        <f t="shared" si="43"/>
        <v>0.88330559999999991</v>
      </c>
      <c r="D111" s="91">
        <f t="shared" si="22"/>
        <v>0.17666111999999998</v>
      </c>
      <c r="E111" s="42" t="str">
        <f t="shared" si="33"/>
        <v>1</v>
      </c>
      <c r="F111" s="51">
        <f t="shared" si="23"/>
        <v>-153.13877704000001</v>
      </c>
      <c r="G111" s="42" t="str">
        <f t="shared" si="34"/>
        <v>0</v>
      </c>
      <c r="H111" s="51">
        <f t="shared" si="24"/>
        <v>-35.569388520000004</v>
      </c>
      <c r="I111" s="42" t="str">
        <f t="shared" si="35"/>
        <v>0</v>
      </c>
      <c r="J111" s="51">
        <f t="shared" si="25"/>
        <v>89.876273015308641</v>
      </c>
      <c r="K111" s="42" t="str">
        <f t="shared" si="36"/>
        <v>0</v>
      </c>
      <c r="L111" s="51">
        <f t="shared" si="26"/>
        <v>81.446467651764721</v>
      </c>
      <c r="M111" s="55" t="str">
        <f t="shared" si="37"/>
        <v>0</v>
      </c>
      <c r="N111" s="58">
        <f t="shared" si="27"/>
        <v>0.17666111999999998</v>
      </c>
      <c r="O111" s="59">
        <v>260</v>
      </c>
      <c r="Q111" s="53" t="str">
        <f t="shared" si="38"/>
        <v>1</v>
      </c>
      <c r="R111" s="53">
        <f t="shared" si="28"/>
        <v>1</v>
      </c>
      <c r="S111" s="53" t="str">
        <f t="shared" si="39"/>
        <v>0</v>
      </c>
      <c r="T111" s="53">
        <f t="shared" si="29"/>
        <v>0</v>
      </c>
      <c r="U111" s="53" t="str">
        <f t="shared" si="40"/>
        <v>0</v>
      </c>
      <c r="V111" s="53">
        <f t="shared" si="30"/>
        <v>0</v>
      </c>
      <c r="W111" s="53" t="str">
        <f t="shared" si="41"/>
        <v>0</v>
      </c>
      <c r="X111" s="53">
        <f t="shared" si="31"/>
        <v>0</v>
      </c>
      <c r="Y111" s="53" t="str">
        <f t="shared" si="42"/>
        <v>0</v>
      </c>
      <c r="Z111" s="53">
        <f t="shared" si="32"/>
        <v>0</v>
      </c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92">
        <f>Parâmetros!A101</f>
        <v>44170.125</v>
      </c>
      <c r="B112" s="59">
        <f>Parâmetros!G101*0.04*46.0055</f>
        <v>0.27603299999999997</v>
      </c>
      <c r="C112" s="87">
        <f t="shared" si="43"/>
        <v>0.27603299999999997</v>
      </c>
      <c r="D112" s="91">
        <f t="shared" si="22"/>
        <v>5.5206599999999995E-2</v>
      </c>
      <c r="E112" s="42" t="str">
        <f t="shared" si="33"/>
        <v>1</v>
      </c>
      <c r="F112" s="51">
        <f t="shared" si="23"/>
        <v>-153.73086782499996</v>
      </c>
      <c r="G112" s="42" t="str">
        <f t="shared" si="34"/>
        <v>0</v>
      </c>
      <c r="H112" s="51">
        <f t="shared" si="24"/>
        <v>-35.865433912499981</v>
      </c>
      <c r="I112" s="42" t="str">
        <f t="shared" si="35"/>
        <v>0</v>
      </c>
      <c r="J112" s="51">
        <f t="shared" si="25"/>
        <v>89.817045193827155</v>
      </c>
      <c r="K112" s="42" t="str">
        <f t="shared" si="36"/>
        <v>0</v>
      </c>
      <c r="L112" s="51">
        <f t="shared" si="26"/>
        <v>81.38216820000001</v>
      </c>
      <c r="M112" s="55" t="str">
        <f t="shared" si="37"/>
        <v>0</v>
      </c>
      <c r="N112" s="58">
        <f t="shared" si="27"/>
        <v>5.5206599999999995E-2</v>
      </c>
      <c r="O112" s="59">
        <v>260</v>
      </c>
      <c r="Q112" s="53" t="str">
        <f t="shared" si="38"/>
        <v>1</v>
      </c>
      <c r="R112" s="53">
        <f t="shared" si="28"/>
        <v>1</v>
      </c>
      <c r="S112" s="53" t="str">
        <f t="shared" si="39"/>
        <v>0</v>
      </c>
      <c r="T112" s="53">
        <f t="shared" si="29"/>
        <v>0</v>
      </c>
      <c r="U112" s="53" t="str">
        <f t="shared" si="40"/>
        <v>0</v>
      </c>
      <c r="V112" s="53">
        <f t="shared" si="30"/>
        <v>0</v>
      </c>
      <c r="W112" s="53" t="str">
        <f t="shared" si="41"/>
        <v>0</v>
      </c>
      <c r="X112" s="53">
        <f t="shared" si="31"/>
        <v>0</v>
      </c>
      <c r="Y112" s="53" t="str">
        <f t="shared" si="42"/>
        <v>0</v>
      </c>
      <c r="Z112" s="53">
        <f t="shared" si="32"/>
        <v>0</v>
      </c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92">
        <f>Parâmetros!A102</f>
        <v>44170.166666666664</v>
      </c>
      <c r="B113" s="59">
        <f>Parâmetros!G102*0.04*46.0055</f>
        <v>0.18402199999999999</v>
      </c>
      <c r="C113" s="87">
        <f t="shared" si="43"/>
        <v>0.18402199999999999</v>
      </c>
      <c r="D113" s="91">
        <f t="shared" si="22"/>
        <v>3.6804399999999994E-2</v>
      </c>
      <c r="E113" s="42" t="str">
        <f t="shared" si="33"/>
        <v>1</v>
      </c>
      <c r="F113" s="51">
        <f t="shared" si="23"/>
        <v>-153.82057854999999</v>
      </c>
      <c r="G113" s="42" t="str">
        <f t="shared" si="34"/>
        <v>0</v>
      </c>
      <c r="H113" s="51">
        <f t="shared" si="24"/>
        <v>-35.910289274999997</v>
      </c>
      <c r="I113" s="42" t="str">
        <f t="shared" si="35"/>
        <v>0</v>
      </c>
      <c r="J113" s="51">
        <f t="shared" si="25"/>
        <v>89.808071281481489</v>
      </c>
      <c r="K113" s="42" t="str">
        <f t="shared" si="36"/>
        <v>0</v>
      </c>
      <c r="L113" s="51">
        <f t="shared" si="26"/>
        <v>81.372425858823519</v>
      </c>
      <c r="M113" s="55" t="str">
        <f t="shared" si="37"/>
        <v>0</v>
      </c>
      <c r="N113" s="58">
        <f t="shared" si="27"/>
        <v>3.6804399999999994E-2</v>
      </c>
      <c r="O113" s="59">
        <v>260</v>
      </c>
      <c r="Q113" s="53" t="str">
        <f t="shared" si="38"/>
        <v>1</v>
      </c>
      <c r="R113" s="53">
        <f t="shared" si="28"/>
        <v>1</v>
      </c>
      <c r="S113" s="53" t="str">
        <f t="shared" si="39"/>
        <v>0</v>
      </c>
      <c r="T113" s="53">
        <f t="shared" si="29"/>
        <v>0</v>
      </c>
      <c r="U113" s="53" t="str">
        <f t="shared" si="40"/>
        <v>0</v>
      </c>
      <c r="V113" s="53">
        <f t="shared" si="30"/>
        <v>0</v>
      </c>
      <c r="W113" s="53" t="str">
        <f t="shared" si="41"/>
        <v>0</v>
      </c>
      <c r="X113" s="53">
        <f t="shared" si="31"/>
        <v>0</v>
      </c>
      <c r="Y113" s="53" t="str">
        <f t="shared" si="42"/>
        <v>0</v>
      </c>
      <c r="Z113" s="53">
        <f t="shared" si="32"/>
        <v>0</v>
      </c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92">
        <f>Parâmetros!A103</f>
        <v>44170.208333333336</v>
      </c>
      <c r="B114" s="59">
        <f>Parâmetros!G103*0.04*46.0055</f>
        <v>0.49685940000000001</v>
      </c>
      <c r="C114" s="87">
        <f t="shared" si="43"/>
        <v>0.49685940000000001</v>
      </c>
      <c r="D114" s="91">
        <f t="shared" si="22"/>
        <v>9.9371879999999996E-2</v>
      </c>
      <c r="E114" s="42" t="str">
        <f t="shared" si="33"/>
        <v>1</v>
      </c>
      <c r="F114" s="51">
        <f t="shared" si="23"/>
        <v>-153.515562085</v>
      </c>
      <c r="G114" s="42" t="str">
        <f t="shared" si="34"/>
        <v>0</v>
      </c>
      <c r="H114" s="51">
        <f t="shared" si="24"/>
        <v>-35.7577810425</v>
      </c>
      <c r="I114" s="42" t="str">
        <f t="shared" si="35"/>
        <v>0</v>
      </c>
      <c r="J114" s="51">
        <f t="shared" si="25"/>
        <v>89.838582583456798</v>
      </c>
      <c r="K114" s="42" t="str">
        <f t="shared" si="36"/>
        <v>0</v>
      </c>
      <c r="L114" s="51">
        <f t="shared" si="26"/>
        <v>81.40554981882353</v>
      </c>
      <c r="M114" s="55" t="str">
        <f t="shared" si="37"/>
        <v>0</v>
      </c>
      <c r="N114" s="58">
        <f t="shared" si="27"/>
        <v>9.9371879999999996E-2</v>
      </c>
      <c r="O114" s="59">
        <v>260</v>
      </c>
      <c r="Q114" s="53" t="str">
        <f t="shared" si="38"/>
        <v>1</v>
      </c>
      <c r="R114" s="53">
        <f t="shared" si="28"/>
        <v>1</v>
      </c>
      <c r="S114" s="53" t="str">
        <f t="shared" si="39"/>
        <v>0</v>
      </c>
      <c r="T114" s="53">
        <f t="shared" si="29"/>
        <v>0</v>
      </c>
      <c r="U114" s="53" t="str">
        <f t="shared" si="40"/>
        <v>0</v>
      </c>
      <c r="V114" s="53">
        <f t="shared" si="30"/>
        <v>0</v>
      </c>
      <c r="W114" s="53" t="str">
        <f t="shared" si="41"/>
        <v>0</v>
      </c>
      <c r="X114" s="53">
        <f t="shared" si="31"/>
        <v>0</v>
      </c>
      <c r="Y114" s="53" t="str">
        <f t="shared" si="42"/>
        <v>0</v>
      </c>
      <c r="Z114" s="53">
        <f t="shared" si="32"/>
        <v>0</v>
      </c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92">
        <f>Parâmetros!A104</f>
        <v>44170.25</v>
      </c>
      <c r="B115" s="59">
        <f>Parâmetros!G104*0.04*46.0055</f>
        <v>1.2145452000000001</v>
      </c>
      <c r="C115" s="87">
        <f t="shared" si="43"/>
        <v>1.2145452000000001</v>
      </c>
      <c r="D115" s="91">
        <f t="shared" si="22"/>
        <v>0.24290904000000002</v>
      </c>
      <c r="E115" s="42" t="str">
        <f t="shared" si="33"/>
        <v>1</v>
      </c>
      <c r="F115" s="51">
        <f t="shared" si="23"/>
        <v>-152.81581843000001</v>
      </c>
      <c r="G115" s="42" t="str">
        <f t="shared" si="34"/>
        <v>0</v>
      </c>
      <c r="H115" s="51">
        <f t="shared" si="24"/>
        <v>-35.407909215000004</v>
      </c>
      <c r="I115" s="42" t="str">
        <f t="shared" si="35"/>
        <v>0</v>
      </c>
      <c r="J115" s="51">
        <f t="shared" si="25"/>
        <v>89.908579099753084</v>
      </c>
      <c r="K115" s="42" t="str">
        <f t="shared" si="36"/>
        <v>0</v>
      </c>
      <c r="L115" s="51">
        <f t="shared" si="26"/>
        <v>81.481540080000002</v>
      </c>
      <c r="M115" s="55" t="str">
        <f t="shared" si="37"/>
        <v>0</v>
      </c>
      <c r="N115" s="58">
        <f t="shared" si="27"/>
        <v>0.24290904000000002</v>
      </c>
      <c r="O115" s="59">
        <v>260</v>
      </c>
      <c r="Q115" s="53" t="str">
        <f t="shared" si="38"/>
        <v>1</v>
      </c>
      <c r="R115" s="53">
        <f t="shared" si="28"/>
        <v>1</v>
      </c>
      <c r="S115" s="53" t="str">
        <f t="shared" si="39"/>
        <v>0</v>
      </c>
      <c r="T115" s="53">
        <f t="shared" si="29"/>
        <v>0</v>
      </c>
      <c r="U115" s="53" t="str">
        <f t="shared" si="40"/>
        <v>0</v>
      </c>
      <c r="V115" s="53">
        <f t="shared" si="30"/>
        <v>0</v>
      </c>
      <c r="W115" s="53" t="str">
        <f t="shared" si="41"/>
        <v>0</v>
      </c>
      <c r="X115" s="53">
        <f t="shared" si="31"/>
        <v>0</v>
      </c>
      <c r="Y115" s="53" t="str">
        <f t="shared" si="42"/>
        <v>0</v>
      </c>
      <c r="Z115" s="53">
        <f t="shared" si="32"/>
        <v>0</v>
      </c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92">
        <f>Parâmetros!A105</f>
        <v>44170.291666666664</v>
      </c>
      <c r="B116" s="59">
        <f>Parâmetros!G105*0.04*46.0055</f>
        <v>2.1346551999999996</v>
      </c>
      <c r="C116" s="87">
        <f t="shared" si="43"/>
        <v>2.1346551999999996</v>
      </c>
      <c r="D116" s="91">
        <f t="shared" si="22"/>
        <v>0.42693103999999993</v>
      </c>
      <c r="E116" s="42" t="str">
        <f t="shared" si="33"/>
        <v>1</v>
      </c>
      <c r="F116" s="51">
        <f t="shared" si="23"/>
        <v>-151.91871118</v>
      </c>
      <c r="G116" s="42" t="str">
        <f t="shared" si="34"/>
        <v>0</v>
      </c>
      <c r="H116" s="51">
        <f t="shared" si="24"/>
        <v>-34.959355590000001</v>
      </c>
      <c r="I116" s="42" t="str">
        <f t="shared" si="35"/>
        <v>0</v>
      </c>
      <c r="J116" s="51">
        <f t="shared" si="25"/>
        <v>89.998318223209878</v>
      </c>
      <c r="K116" s="42" t="str">
        <f t="shared" si="36"/>
        <v>0</v>
      </c>
      <c r="L116" s="51">
        <f t="shared" si="26"/>
        <v>81.578963491764711</v>
      </c>
      <c r="M116" s="55" t="str">
        <f t="shared" si="37"/>
        <v>0</v>
      </c>
      <c r="N116" s="58">
        <f t="shared" si="27"/>
        <v>0.42693103999999993</v>
      </c>
      <c r="O116" s="59">
        <v>260</v>
      </c>
      <c r="Q116" s="53" t="str">
        <f t="shared" si="38"/>
        <v>1</v>
      </c>
      <c r="R116" s="53">
        <f t="shared" si="28"/>
        <v>1</v>
      </c>
      <c r="S116" s="53" t="str">
        <f t="shared" si="39"/>
        <v>0</v>
      </c>
      <c r="T116" s="53">
        <f t="shared" si="29"/>
        <v>0</v>
      </c>
      <c r="U116" s="53" t="str">
        <f t="shared" si="40"/>
        <v>0</v>
      </c>
      <c r="V116" s="53">
        <f t="shared" si="30"/>
        <v>0</v>
      </c>
      <c r="W116" s="53" t="str">
        <f t="shared" si="41"/>
        <v>0</v>
      </c>
      <c r="X116" s="53">
        <f t="shared" si="31"/>
        <v>0</v>
      </c>
      <c r="Y116" s="53" t="str">
        <f t="shared" si="42"/>
        <v>0</v>
      </c>
      <c r="Z116" s="53">
        <f t="shared" si="32"/>
        <v>0</v>
      </c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92">
        <f>Parâmetros!A106</f>
        <v>44170.333333333336</v>
      </c>
      <c r="B117" s="59">
        <f>Parâmetros!G106*0.04*46.0055</f>
        <v>2.7419278</v>
      </c>
      <c r="C117" s="87">
        <f t="shared" si="43"/>
        <v>2.7419278</v>
      </c>
      <c r="D117" s="91">
        <f t="shared" si="22"/>
        <v>0.54838556000000005</v>
      </c>
      <c r="E117" s="42" t="str">
        <f t="shared" si="33"/>
        <v>1</v>
      </c>
      <c r="F117" s="51">
        <f t="shared" si="23"/>
        <v>-151.32662039499999</v>
      </c>
      <c r="G117" s="42" t="str">
        <f t="shared" si="34"/>
        <v>0</v>
      </c>
      <c r="H117" s="51">
        <f t="shared" si="24"/>
        <v>-34.663310197499996</v>
      </c>
      <c r="I117" s="42" t="str">
        <f t="shared" si="35"/>
        <v>0</v>
      </c>
      <c r="J117" s="51">
        <f t="shared" si="25"/>
        <v>90.05754604469135</v>
      </c>
      <c r="K117" s="42" t="str">
        <f t="shared" si="36"/>
        <v>0</v>
      </c>
      <c r="L117" s="51">
        <f t="shared" si="26"/>
        <v>81.643262943529422</v>
      </c>
      <c r="M117" s="55" t="str">
        <f t="shared" si="37"/>
        <v>0</v>
      </c>
      <c r="N117" s="58">
        <f t="shared" si="27"/>
        <v>0.54838556000000005</v>
      </c>
      <c r="O117" s="59">
        <v>260</v>
      </c>
      <c r="Q117" s="53" t="str">
        <f t="shared" si="38"/>
        <v>1</v>
      </c>
      <c r="R117" s="53">
        <f t="shared" si="28"/>
        <v>1</v>
      </c>
      <c r="S117" s="53" t="str">
        <f t="shared" si="39"/>
        <v>0</v>
      </c>
      <c r="T117" s="53">
        <f t="shared" si="29"/>
        <v>0</v>
      </c>
      <c r="U117" s="53" t="str">
        <f t="shared" si="40"/>
        <v>0</v>
      </c>
      <c r="V117" s="53">
        <f t="shared" si="30"/>
        <v>0</v>
      </c>
      <c r="W117" s="53" t="str">
        <f t="shared" si="41"/>
        <v>0</v>
      </c>
      <c r="X117" s="53">
        <f t="shared" si="31"/>
        <v>0</v>
      </c>
      <c r="Y117" s="53" t="str">
        <f t="shared" si="42"/>
        <v>0</v>
      </c>
      <c r="Z117" s="53">
        <f t="shared" si="32"/>
        <v>0</v>
      </c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92">
        <f>Parâmetros!A107</f>
        <v>44170.375</v>
      </c>
      <c r="B118" s="59">
        <f>Parâmetros!G107*0.04*46.0055</f>
        <v>2.2634705999999998</v>
      </c>
      <c r="C118" s="87">
        <f t="shared" si="43"/>
        <v>2.2634705999999998</v>
      </c>
      <c r="D118" s="91">
        <f t="shared" si="22"/>
        <v>0.45269411999999998</v>
      </c>
      <c r="E118" s="42" t="str">
        <f t="shared" si="33"/>
        <v>1</v>
      </c>
      <c r="F118" s="51">
        <f t="shared" si="23"/>
        <v>-151.79311616499999</v>
      </c>
      <c r="G118" s="42" t="str">
        <f t="shared" si="34"/>
        <v>0</v>
      </c>
      <c r="H118" s="51">
        <f t="shared" si="24"/>
        <v>-34.896558082499993</v>
      </c>
      <c r="I118" s="42" t="str">
        <f t="shared" si="35"/>
        <v>0</v>
      </c>
      <c r="J118" s="51">
        <f t="shared" si="25"/>
        <v>90.010881700493826</v>
      </c>
      <c r="K118" s="42" t="str">
        <f t="shared" si="36"/>
        <v>0</v>
      </c>
      <c r="L118" s="51">
        <f t="shared" si="26"/>
        <v>81.592602769411741</v>
      </c>
      <c r="M118" s="55" t="str">
        <f t="shared" si="37"/>
        <v>0</v>
      </c>
      <c r="N118" s="58">
        <f t="shared" si="27"/>
        <v>0.45269411999999998</v>
      </c>
      <c r="O118" s="59">
        <v>260</v>
      </c>
      <c r="Q118" s="53" t="str">
        <f t="shared" si="38"/>
        <v>1</v>
      </c>
      <c r="R118" s="53">
        <f t="shared" si="28"/>
        <v>1</v>
      </c>
      <c r="S118" s="53" t="str">
        <f t="shared" si="39"/>
        <v>0</v>
      </c>
      <c r="T118" s="53">
        <f t="shared" si="29"/>
        <v>0</v>
      </c>
      <c r="U118" s="53" t="str">
        <f t="shared" si="40"/>
        <v>0</v>
      </c>
      <c r="V118" s="53">
        <f t="shared" si="30"/>
        <v>0</v>
      </c>
      <c r="W118" s="53" t="str">
        <f t="shared" si="41"/>
        <v>0</v>
      </c>
      <c r="X118" s="53">
        <f t="shared" si="31"/>
        <v>0</v>
      </c>
      <c r="Y118" s="53" t="str">
        <f t="shared" si="42"/>
        <v>0</v>
      </c>
      <c r="Z118" s="53">
        <f t="shared" si="32"/>
        <v>0</v>
      </c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92">
        <f>Parâmetros!A108</f>
        <v>44170.416666666664</v>
      </c>
      <c r="B119" s="59">
        <f>Parâmetros!G108*0.04*46.0055</f>
        <v>2.3186771999999998</v>
      </c>
      <c r="C119" s="87">
        <f t="shared" si="43"/>
        <v>2.3186771999999998</v>
      </c>
      <c r="D119" s="91">
        <f t="shared" si="22"/>
        <v>0.46373543999999994</v>
      </c>
      <c r="E119" s="42" t="str">
        <f t="shared" si="33"/>
        <v>1</v>
      </c>
      <c r="F119" s="51">
        <f t="shared" si="23"/>
        <v>-151.73928973</v>
      </c>
      <c r="G119" s="42" t="str">
        <f t="shared" si="34"/>
        <v>0</v>
      </c>
      <c r="H119" s="51">
        <f t="shared" si="24"/>
        <v>-34.869644864999998</v>
      </c>
      <c r="I119" s="42" t="str">
        <f t="shared" si="35"/>
        <v>0</v>
      </c>
      <c r="J119" s="51">
        <f t="shared" si="25"/>
        <v>90.01626604790124</v>
      </c>
      <c r="K119" s="42" t="str">
        <f t="shared" si="36"/>
        <v>0</v>
      </c>
      <c r="L119" s="51">
        <f t="shared" si="26"/>
        <v>81.598448174117621</v>
      </c>
      <c r="M119" s="55" t="str">
        <f t="shared" si="37"/>
        <v>0</v>
      </c>
      <c r="N119" s="58">
        <f t="shared" si="27"/>
        <v>0.46373543999999994</v>
      </c>
      <c r="O119" s="59">
        <v>260</v>
      </c>
      <c r="Q119" s="53" t="str">
        <f t="shared" si="38"/>
        <v>1</v>
      </c>
      <c r="R119" s="53">
        <f t="shared" si="28"/>
        <v>1</v>
      </c>
      <c r="S119" s="53" t="str">
        <f t="shared" si="39"/>
        <v>0</v>
      </c>
      <c r="T119" s="53">
        <f t="shared" si="29"/>
        <v>0</v>
      </c>
      <c r="U119" s="53" t="str">
        <f t="shared" si="40"/>
        <v>0</v>
      </c>
      <c r="V119" s="53">
        <f t="shared" si="30"/>
        <v>0</v>
      </c>
      <c r="W119" s="53" t="str">
        <f t="shared" si="41"/>
        <v>0</v>
      </c>
      <c r="X119" s="53">
        <f t="shared" si="31"/>
        <v>0</v>
      </c>
      <c r="Y119" s="53" t="str">
        <f t="shared" si="42"/>
        <v>0</v>
      </c>
      <c r="Z119" s="53">
        <f t="shared" si="32"/>
        <v>0</v>
      </c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92">
        <f>Parâmetros!A109</f>
        <v>44170.458333333336</v>
      </c>
      <c r="B120" s="59">
        <f>Parâmetros!G109*0.04*46.0055</f>
        <v>1.932231</v>
      </c>
      <c r="C120" s="87">
        <f t="shared" si="43"/>
        <v>1.932231</v>
      </c>
      <c r="D120" s="91">
        <f t="shared" si="22"/>
        <v>0.38644619999999996</v>
      </c>
      <c r="E120" s="42" t="str">
        <f t="shared" si="33"/>
        <v>1</v>
      </c>
      <c r="F120" s="51">
        <f t="shared" si="23"/>
        <v>-152.11607477499999</v>
      </c>
      <c r="G120" s="42" t="str">
        <f t="shared" si="34"/>
        <v>0</v>
      </c>
      <c r="H120" s="51">
        <f t="shared" si="24"/>
        <v>-35.058037387499994</v>
      </c>
      <c r="I120" s="42" t="str">
        <f t="shared" si="35"/>
        <v>0</v>
      </c>
      <c r="J120" s="51">
        <f t="shared" si="25"/>
        <v>89.978575616049383</v>
      </c>
      <c r="K120" s="42" t="str">
        <f t="shared" si="36"/>
        <v>0</v>
      </c>
      <c r="L120" s="51">
        <f t="shared" si="26"/>
        <v>81.557530341176474</v>
      </c>
      <c r="M120" s="55" t="str">
        <f t="shared" si="37"/>
        <v>0</v>
      </c>
      <c r="N120" s="58">
        <f t="shared" si="27"/>
        <v>0.38644619999999996</v>
      </c>
      <c r="O120" s="59">
        <v>260</v>
      </c>
      <c r="Q120" s="53" t="str">
        <f t="shared" si="38"/>
        <v>1</v>
      </c>
      <c r="R120" s="53">
        <f t="shared" si="28"/>
        <v>1</v>
      </c>
      <c r="S120" s="53" t="str">
        <f t="shared" si="39"/>
        <v>0</v>
      </c>
      <c r="T120" s="53">
        <f t="shared" si="29"/>
        <v>0</v>
      </c>
      <c r="U120" s="53" t="str">
        <f t="shared" si="40"/>
        <v>0</v>
      </c>
      <c r="V120" s="53">
        <f t="shared" si="30"/>
        <v>0</v>
      </c>
      <c r="W120" s="53" t="str">
        <f t="shared" si="41"/>
        <v>0</v>
      </c>
      <c r="X120" s="53">
        <f t="shared" si="31"/>
        <v>0</v>
      </c>
      <c r="Y120" s="53" t="str">
        <f t="shared" si="42"/>
        <v>0</v>
      </c>
      <c r="Z120" s="53">
        <f t="shared" si="32"/>
        <v>0</v>
      </c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92">
        <f>Parâmetros!A110</f>
        <v>44170.5</v>
      </c>
      <c r="B121" s="59">
        <f>Parâmetros!G110*0.04*46.0055</f>
        <v>1.8218178</v>
      </c>
      <c r="C121" s="87">
        <f t="shared" si="43"/>
        <v>1.8218178</v>
      </c>
      <c r="D121" s="91">
        <f t="shared" si="22"/>
        <v>0.36436356000000003</v>
      </c>
      <c r="E121" s="42" t="str">
        <f t="shared" si="33"/>
        <v>1</v>
      </c>
      <c r="F121" s="51">
        <f t="shared" si="23"/>
        <v>-152.223727645</v>
      </c>
      <c r="G121" s="42" t="str">
        <f t="shared" si="34"/>
        <v>0</v>
      </c>
      <c r="H121" s="51">
        <f t="shared" si="24"/>
        <v>-35.111863822499998</v>
      </c>
      <c r="I121" s="42" t="str">
        <f t="shared" si="35"/>
        <v>0</v>
      </c>
      <c r="J121" s="51">
        <f t="shared" si="25"/>
        <v>89.967806921234569</v>
      </c>
      <c r="K121" s="42" t="str">
        <f t="shared" si="36"/>
        <v>0</v>
      </c>
      <c r="L121" s="51">
        <f t="shared" si="26"/>
        <v>81.545839531764699</v>
      </c>
      <c r="M121" s="55" t="str">
        <f t="shared" si="37"/>
        <v>0</v>
      </c>
      <c r="N121" s="58">
        <f t="shared" si="27"/>
        <v>0.36436356000000003</v>
      </c>
      <c r="O121" s="59">
        <v>260</v>
      </c>
      <c r="Q121" s="53" t="str">
        <f t="shared" si="38"/>
        <v>1</v>
      </c>
      <c r="R121" s="53">
        <f t="shared" si="28"/>
        <v>1</v>
      </c>
      <c r="S121" s="53" t="str">
        <f t="shared" si="39"/>
        <v>0</v>
      </c>
      <c r="T121" s="53">
        <f t="shared" si="29"/>
        <v>0</v>
      </c>
      <c r="U121" s="53" t="str">
        <f t="shared" si="40"/>
        <v>0</v>
      </c>
      <c r="V121" s="53">
        <f t="shared" si="30"/>
        <v>0</v>
      </c>
      <c r="W121" s="53" t="str">
        <f t="shared" si="41"/>
        <v>0</v>
      </c>
      <c r="X121" s="53">
        <f t="shared" si="31"/>
        <v>0</v>
      </c>
      <c r="Y121" s="53" t="str">
        <f t="shared" si="42"/>
        <v>0</v>
      </c>
      <c r="Z121" s="53">
        <f t="shared" si="32"/>
        <v>0</v>
      </c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92">
        <f>Parâmetros!A111</f>
        <v>44170.541666666664</v>
      </c>
      <c r="B122" s="59">
        <f>Parâmetros!G111*0.04*46.0055</f>
        <v>1.6009913999999998</v>
      </c>
      <c r="C122" s="87">
        <f t="shared" si="43"/>
        <v>1.6009913999999998</v>
      </c>
      <c r="D122" s="91">
        <f t="shared" si="22"/>
        <v>0.32019828</v>
      </c>
      <c r="E122" s="42" t="str">
        <f t="shared" si="33"/>
        <v>1</v>
      </c>
      <c r="F122" s="51">
        <f t="shared" si="23"/>
        <v>-152.43903338500002</v>
      </c>
      <c r="G122" s="42" t="str">
        <f t="shared" si="34"/>
        <v>0</v>
      </c>
      <c r="H122" s="51">
        <f t="shared" si="24"/>
        <v>-35.219516692500008</v>
      </c>
      <c r="I122" s="42" t="str">
        <f t="shared" si="35"/>
        <v>0</v>
      </c>
      <c r="J122" s="51">
        <f t="shared" si="25"/>
        <v>89.946269531604941</v>
      </c>
      <c r="K122" s="42" t="str">
        <f t="shared" si="36"/>
        <v>0</v>
      </c>
      <c r="L122" s="51">
        <f t="shared" si="26"/>
        <v>81.522457912941192</v>
      </c>
      <c r="M122" s="55" t="str">
        <f t="shared" si="37"/>
        <v>0</v>
      </c>
      <c r="N122" s="58">
        <f t="shared" si="27"/>
        <v>0.32019828</v>
      </c>
      <c r="O122" s="59">
        <v>260</v>
      </c>
      <c r="Q122" s="53" t="str">
        <f t="shared" si="38"/>
        <v>1</v>
      </c>
      <c r="R122" s="53">
        <f t="shared" si="28"/>
        <v>1</v>
      </c>
      <c r="S122" s="53" t="str">
        <f t="shared" si="39"/>
        <v>0</v>
      </c>
      <c r="T122" s="53">
        <f t="shared" si="29"/>
        <v>0</v>
      </c>
      <c r="U122" s="53" t="str">
        <f t="shared" si="40"/>
        <v>0</v>
      </c>
      <c r="V122" s="53">
        <f t="shared" si="30"/>
        <v>0</v>
      </c>
      <c r="W122" s="53" t="str">
        <f t="shared" si="41"/>
        <v>0</v>
      </c>
      <c r="X122" s="53">
        <f t="shared" si="31"/>
        <v>0</v>
      </c>
      <c r="Y122" s="53" t="str">
        <f t="shared" si="42"/>
        <v>0</v>
      </c>
      <c r="Z122" s="53">
        <f t="shared" si="32"/>
        <v>0</v>
      </c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92">
        <f>Parâmetros!A112</f>
        <v>44170.583333333336</v>
      </c>
      <c r="B123" s="59">
        <f>Parâmetros!G112*0.04*46.0055</f>
        <v>1.3433606</v>
      </c>
      <c r="C123" s="87">
        <f t="shared" si="43"/>
        <v>1.3433606</v>
      </c>
      <c r="D123" s="91">
        <f t="shared" si="22"/>
        <v>0.26867212000000001</v>
      </c>
      <c r="E123" s="42" t="str">
        <f t="shared" si="33"/>
        <v>1</v>
      </c>
      <c r="F123" s="51">
        <f t="shared" si="23"/>
        <v>-152.69022341499996</v>
      </c>
      <c r="G123" s="42" t="str">
        <f t="shared" si="34"/>
        <v>0</v>
      </c>
      <c r="H123" s="51">
        <f t="shared" si="24"/>
        <v>-35.345111707499981</v>
      </c>
      <c r="I123" s="42" t="str">
        <f t="shared" si="35"/>
        <v>0</v>
      </c>
      <c r="J123" s="51">
        <f t="shared" si="25"/>
        <v>89.921142577037031</v>
      </c>
      <c r="K123" s="42" t="str">
        <f t="shared" si="36"/>
        <v>0</v>
      </c>
      <c r="L123" s="51">
        <f t="shared" si="26"/>
        <v>81.495179357647061</v>
      </c>
      <c r="M123" s="55" t="str">
        <f t="shared" si="37"/>
        <v>0</v>
      </c>
      <c r="N123" s="58">
        <f t="shared" si="27"/>
        <v>0.26867212000000001</v>
      </c>
      <c r="O123" s="59">
        <v>260</v>
      </c>
      <c r="Q123" s="53" t="str">
        <f t="shared" si="38"/>
        <v>1</v>
      </c>
      <c r="R123" s="53">
        <f t="shared" si="28"/>
        <v>1</v>
      </c>
      <c r="S123" s="53" t="str">
        <f t="shared" si="39"/>
        <v>0</v>
      </c>
      <c r="T123" s="53">
        <f t="shared" si="29"/>
        <v>0</v>
      </c>
      <c r="U123" s="53" t="str">
        <f t="shared" si="40"/>
        <v>0</v>
      </c>
      <c r="V123" s="53">
        <f t="shared" si="30"/>
        <v>0</v>
      </c>
      <c r="W123" s="53" t="str">
        <f t="shared" si="41"/>
        <v>0</v>
      </c>
      <c r="X123" s="53">
        <f t="shared" si="31"/>
        <v>0</v>
      </c>
      <c r="Y123" s="53" t="str">
        <f t="shared" si="42"/>
        <v>0</v>
      </c>
      <c r="Z123" s="53">
        <f t="shared" si="32"/>
        <v>0</v>
      </c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92">
        <f>Parâmetros!A113</f>
        <v>44170.625</v>
      </c>
      <c r="B124" s="59">
        <f>Parâmetros!G113*0.04*46.0055</f>
        <v>1.6377957999999999</v>
      </c>
      <c r="C124" s="87">
        <f t="shared" si="43"/>
        <v>1.6377957999999999</v>
      </c>
      <c r="D124" s="91">
        <f t="shared" si="22"/>
        <v>0.32755915999999996</v>
      </c>
      <c r="E124" s="42" t="str">
        <f t="shared" si="33"/>
        <v>1</v>
      </c>
      <c r="F124" s="51">
        <f t="shared" si="23"/>
        <v>-152.403149095</v>
      </c>
      <c r="G124" s="42" t="str">
        <f t="shared" si="34"/>
        <v>0</v>
      </c>
      <c r="H124" s="51">
        <f t="shared" si="24"/>
        <v>-35.201574547500002</v>
      </c>
      <c r="I124" s="42" t="str">
        <f t="shared" si="35"/>
        <v>0</v>
      </c>
      <c r="J124" s="51">
        <f t="shared" si="25"/>
        <v>89.949859096543207</v>
      </c>
      <c r="K124" s="42" t="str">
        <f t="shared" si="36"/>
        <v>0</v>
      </c>
      <c r="L124" s="51">
        <f t="shared" si="26"/>
        <v>81.526354849411774</v>
      </c>
      <c r="M124" s="55" t="str">
        <f t="shared" si="37"/>
        <v>0</v>
      </c>
      <c r="N124" s="58">
        <f t="shared" si="27"/>
        <v>0.32755915999999996</v>
      </c>
      <c r="O124" s="59">
        <v>260</v>
      </c>
      <c r="Q124" s="53" t="str">
        <f t="shared" si="38"/>
        <v>1</v>
      </c>
      <c r="R124" s="53">
        <f t="shared" si="28"/>
        <v>1</v>
      </c>
      <c r="S124" s="53" t="str">
        <f t="shared" si="39"/>
        <v>0</v>
      </c>
      <c r="T124" s="53">
        <f t="shared" si="29"/>
        <v>0</v>
      </c>
      <c r="U124" s="53" t="str">
        <f t="shared" si="40"/>
        <v>0</v>
      </c>
      <c r="V124" s="53">
        <f t="shared" si="30"/>
        <v>0</v>
      </c>
      <c r="W124" s="53" t="str">
        <f t="shared" si="41"/>
        <v>0</v>
      </c>
      <c r="X124" s="53">
        <f t="shared" si="31"/>
        <v>0</v>
      </c>
      <c r="Y124" s="53" t="str">
        <f t="shared" si="42"/>
        <v>0</v>
      </c>
      <c r="Z124" s="53">
        <f t="shared" si="32"/>
        <v>0</v>
      </c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92">
        <f>Parâmetros!A114</f>
        <v>44170.666666666664</v>
      </c>
      <c r="B125" s="59">
        <f>Parâmetros!G114*0.04*46.0055</f>
        <v>2.0978507999999998</v>
      </c>
      <c r="C125" s="87">
        <f t="shared" si="43"/>
        <v>2.0978507999999998</v>
      </c>
      <c r="D125" s="91">
        <f t="shared" si="22"/>
        <v>0.41957015999999991</v>
      </c>
      <c r="E125" s="42" t="str">
        <f t="shared" si="33"/>
        <v>1</v>
      </c>
      <c r="F125" s="51">
        <f t="shared" si="23"/>
        <v>-151.95459547000002</v>
      </c>
      <c r="G125" s="42" t="str">
        <f t="shared" si="34"/>
        <v>0</v>
      </c>
      <c r="H125" s="51">
        <f t="shared" si="24"/>
        <v>-34.977297735000008</v>
      </c>
      <c r="I125" s="42" t="str">
        <f t="shared" si="35"/>
        <v>0</v>
      </c>
      <c r="J125" s="51">
        <f t="shared" si="25"/>
        <v>89.994728658271612</v>
      </c>
      <c r="K125" s="42" t="str">
        <f t="shared" si="36"/>
        <v>0</v>
      </c>
      <c r="L125" s="51">
        <f t="shared" si="26"/>
        <v>81.575066555294129</v>
      </c>
      <c r="M125" s="55" t="str">
        <f t="shared" si="37"/>
        <v>0</v>
      </c>
      <c r="N125" s="58">
        <f t="shared" si="27"/>
        <v>0.41957015999999991</v>
      </c>
      <c r="O125" s="59">
        <v>260</v>
      </c>
      <c r="Q125" s="53" t="str">
        <f t="shared" si="38"/>
        <v>1</v>
      </c>
      <c r="R125" s="53">
        <f t="shared" si="28"/>
        <v>1</v>
      </c>
      <c r="S125" s="53" t="str">
        <f t="shared" si="39"/>
        <v>0</v>
      </c>
      <c r="T125" s="53">
        <f t="shared" si="29"/>
        <v>0</v>
      </c>
      <c r="U125" s="53" t="str">
        <f t="shared" si="40"/>
        <v>0</v>
      </c>
      <c r="V125" s="53">
        <f t="shared" si="30"/>
        <v>0</v>
      </c>
      <c r="W125" s="53" t="str">
        <f t="shared" si="41"/>
        <v>0</v>
      </c>
      <c r="X125" s="53">
        <f t="shared" si="31"/>
        <v>0</v>
      </c>
      <c r="Y125" s="53" t="str">
        <f t="shared" si="42"/>
        <v>0</v>
      </c>
      <c r="Z125" s="53">
        <f t="shared" si="32"/>
        <v>0</v>
      </c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92">
        <f>Parâmetros!A115</f>
        <v>44170.708333333336</v>
      </c>
      <c r="B126" s="59">
        <f>Parâmetros!G115*0.04*46.0055</f>
        <v>2.2818727999999999</v>
      </c>
      <c r="C126" s="87">
        <f t="shared" si="43"/>
        <v>2.2818727999999999</v>
      </c>
      <c r="D126" s="91">
        <f t="shared" si="22"/>
        <v>0.45637455999999998</v>
      </c>
      <c r="E126" s="42" t="str">
        <f t="shared" si="33"/>
        <v>1</v>
      </c>
      <c r="F126" s="51">
        <f t="shared" si="23"/>
        <v>-151.77517402000001</v>
      </c>
      <c r="G126" s="42" t="str">
        <f t="shared" si="34"/>
        <v>0</v>
      </c>
      <c r="H126" s="51">
        <f t="shared" si="24"/>
        <v>-34.887587010000004</v>
      </c>
      <c r="I126" s="42" t="str">
        <f t="shared" si="35"/>
        <v>0</v>
      </c>
      <c r="J126" s="51">
        <f t="shared" si="25"/>
        <v>90.012676482962959</v>
      </c>
      <c r="K126" s="42" t="str">
        <f t="shared" si="36"/>
        <v>0</v>
      </c>
      <c r="L126" s="51">
        <f t="shared" si="26"/>
        <v>81.594551237647053</v>
      </c>
      <c r="M126" s="55" t="str">
        <f t="shared" si="37"/>
        <v>0</v>
      </c>
      <c r="N126" s="58">
        <f t="shared" si="27"/>
        <v>0.45637455999999998</v>
      </c>
      <c r="O126" s="59">
        <v>260</v>
      </c>
      <c r="Q126" s="53" t="str">
        <f t="shared" si="38"/>
        <v>1</v>
      </c>
      <c r="R126" s="53">
        <f t="shared" si="28"/>
        <v>1</v>
      </c>
      <c r="S126" s="53" t="str">
        <f t="shared" si="39"/>
        <v>0</v>
      </c>
      <c r="T126" s="53">
        <f t="shared" si="29"/>
        <v>0</v>
      </c>
      <c r="U126" s="53" t="str">
        <f t="shared" si="40"/>
        <v>0</v>
      </c>
      <c r="V126" s="53">
        <f t="shared" si="30"/>
        <v>0</v>
      </c>
      <c r="W126" s="53" t="str">
        <f t="shared" si="41"/>
        <v>0</v>
      </c>
      <c r="X126" s="53">
        <f t="shared" si="31"/>
        <v>0</v>
      </c>
      <c r="Y126" s="53" t="str">
        <f t="shared" si="42"/>
        <v>0</v>
      </c>
      <c r="Z126" s="53">
        <f t="shared" si="32"/>
        <v>0</v>
      </c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92">
        <f>Parâmetros!A116</f>
        <v>44170.75</v>
      </c>
      <c r="B127" s="59">
        <f>Parâmetros!G116*0.04*46.0055</f>
        <v>2.6867212</v>
      </c>
      <c r="C127" s="87">
        <f t="shared" si="43"/>
        <v>2.6867212</v>
      </c>
      <c r="D127" s="91">
        <f t="shared" si="22"/>
        <v>0.53734424000000003</v>
      </c>
      <c r="E127" s="42" t="str">
        <f t="shared" si="33"/>
        <v>1</v>
      </c>
      <c r="F127" s="51">
        <f t="shared" si="23"/>
        <v>-151.38044683000001</v>
      </c>
      <c r="G127" s="42" t="str">
        <f t="shared" si="34"/>
        <v>0</v>
      </c>
      <c r="H127" s="51">
        <f t="shared" si="24"/>
        <v>-34.690223415000006</v>
      </c>
      <c r="I127" s="42" t="str">
        <f t="shared" si="35"/>
        <v>0</v>
      </c>
      <c r="J127" s="51">
        <f t="shared" si="25"/>
        <v>90.05216169728395</v>
      </c>
      <c r="K127" s="42" t="str">
        <f t="shared" si="36"/>
        <v>0</v>
      </c>
      <c r="L127" s="51">
        <f t="shared" si="26"/>
        <v>81.637417538823513</v>
      </c>
      <c r="M127" s="55" t="str">
        <f t="shared" si="37"/>
        <v>0</v>
      </c>
      <c r="N127" s="58">
        <f t="shared" si="27"/>
        <v>0.53734424000000003</v>
      </c>
      <c r="O127" s="59">
        <v>260</v>
      </c>
      <c r="Q127" s="53" t="str">
        <f t="shared" si="38"/>
        <v>1</v>
      </c>
      <c r="R127" s="53">
        <f t="shared" si="28"/>
        <v>1</v>
      </c>
      <c r="S127" s="53" t="str">
        <f t="shared" si="39"/>
        <v>0</v>
      </c>
      <c r="T127" s="53">
        <f t="shared" si="29"/>
        <v>0</v>
      </c>
      <c r="U127" s="53" t="str">
        <f t="shared" si="40"/>
        <v>0</v>
      </c>
      <c r="V127" s="53">
        <f t="shared" si="30"/>
        <v>0</v>
      </c>
      <c r="W127" s="53" t="str">
        <f t="shared" si="41"/>
        <v>0</v>
      </c>
      <c r="X127" s="53">
        <f t="shared" si="31"/>
        <v>0</v>
      </c>
      <c r="Y127" s="53" t="str">
        <f t="shared" si="42"/>
        <v>0</v>
      </c>
      <c r="Z127" s="53">
        <f t="shared" si="32"/>
        <v>0</v>
      </c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92">
        <f>Parâmetros!A117</f>
        <v>44170.791666666664</v>
      </c>
      <c r="B128" s="59">
        <f>Parâmetros!G117*0.04*46.0055</f>
        <v>3.3123960000000001</v>
      </c>
      <c r="C128" s="87">
        <f t="shared" si="43"/>
        <v>3.3123960000000001</v>
      </c>
      <c r="D128" s="91">
        <f t="shared" si="22"/>
        <v>0.66247920000000005</v>
      </c>
      <c r="E128" s="42" t="str">
        <f t="shared" si="33"/>
        <v>1</v>
      </c>
      <c r="F128" s="51">
        <f t="shared" si="23"/>
        <v>-150.77041389999999</v>
      </c>
      <c r="G128" s="42" t="str">
        <f t="shared" si="34"/>
        <v>0</v>
      </c>
      <c r="H128" s="51">
        <f t="shared" si="24"/>
        <v>-34.385206949999997</v>
      </c>
      <c r="I128" s="42" t="str">
        <f t="shared" si="35"/>
        <v>0</v>
      </c>
      <c r="J128" s="51">
        <f t="shared" si="25"/>
        <v>90.113184301234568</v>
      </c>
      <c r="K128" s="42" t="str">
        <f t="shared" si="36"/>
        <v>0</v>
      </c>
      <c r="L128" s="51">
        <f t="shared" si="26"/>
        <v>81.703665458823536</v>
      </c>
      <c r="M128" s="55" t="str">
        <f t="shared" si="37"/>
        <v>0</v>
      </c>
      <c r="N128" s="58">
        <f t="shared" si="27"/>
        <v>0.66247920000000005</v>
      </c>
      <c r="O128" s="59">
        <v>260</v>
      </c>
      <c r="Q128" s="53" t="str">
        <f t="shared" si="38"/>
        <v>1</v>
      </c>
      <c r="R128" s="53">
        <f t="shared" si="28"/>
        <v>1</v>
      </c>
      <c r="S128" s="53" t="str">
        <f t="shared" si="39"/>
        <v>0</v>
      </c>
      <c r="T128" s="53">
        <f t="shared" si="29"/>
        <v>0</v>
      </c>
      <c r="U128" s="53" t="str">
        <f t="shared" si="40"/>
        <v>0</v>
      </c>
      <c r="V128" s="53">
        <f t="shared" si="30"/>
        <v>0</v>
      </c>
      <c r="W128" s="53" t="str">
        <f t="shared" si="41"/>
        <v>0</v>
      </c>
      <c r="X128" s="53">
        <f t="shared" si="31"/>
        <v>0</v>
      </c>
      <c r="Y128" s="53" t="str">
        <f t="shared" si="42"/>
        <v>0</v>
      </c>
      <c r="Z128" s="53">
        <f t="shared" si="32"/>
        <v>0</v>
      </c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92">
        <f>Parâmetros!A118</f>
        <v>44170.833333333336</v>
      </c>
      <c r="B129" s="59">
        <f>Parâmetros!G118*0.04*46.0055</f>
        <v>3.2387872</v>
      </c>
      <c r="C129" s="87">
        <f t="shared" si="43"/>
        <v>3.2387872</v>
      </c>
      <c r="D129" s="91">
        <f t="shared" si="22"/>
        <v>0.64775743999999991</v>
      </c>
      <c r="E129" s="42" t="str">
        <f t="shared" si="33"/>
        <v>1</v>
      </c>
      <c r="F129" s="51">
        <f t="shared" si="23"/>
        <v>-150.84218247999999</v>
      </c>
      <c r="G129" s="42" t="str">
        <f t="shared" si="34"/>
        <v>0</v>
      </c>
      <c r="H129" s="51">
        <f t="shared" si="24"/>
        <v>-34.421091239999996</v>
      </c>
      <c r="I129" s="42" t="str">
        <f t="shared" si="35"/>
        <v>0</v>
      </c>
      <c r="J129" s="51">
        <f t="shared" si="25"/>
        <v>90.106005171358021</v>
      </c>
      <c r="K129" s="42" t="str">
        <f t="shared" si="36"/>
        <v>0</v>
      </c>
      <c r="L129" s="51">
        <f t="shared" si="26"/>
        <v>81.695871585882358</v>
      </c>
      <c r="M129" s="55" t="str">
        <f t="shared" si="37"/>
        <v>0</v>
      </c>
      <c r="N129" s="58">
        <f t="shared" si="27"/>
        <v>0.64775743999999991</v>
      </c>
      <c r="O129" s="59">
        <v>260</v>
      </c>
      <c r="Q129" s="53" t="str">
        <f t="shared" si="38"/>
        <v>1</v>
      </c>
      <c r="R129" s="53">
        <f t="shared" si="28"/>
        <v>1</v>
      </c>
      <c r="S129" s="53" t="str">
        <f t="shared" si="39"/>
        <v>0</v>
      </c>
      <c r="T129" s="53">
        <f t="shared" si="29"/>
        <v>0</v>
      </c>
      <c r="U129" s="53" t="str">
        <f t="shared" si="40"/>
        <v>0</v>
      </c>
      <c r="V129" s="53">
        <f t="shared" si="30"/>
        <v>0</v>
      </c>
      <c r="W129" s="53" t="str">
        <f t="shared" si="41"/>
        <v>0</v>
      </c>
      <c r="X129" s="53">
        <f t="shared" si="31"/>
        <v>0</v>
      </c>
      <c r="Y129" s="53" t="str">
        <f t="shared" si="42"/>
        <v>0</v>
      </c>
      <c r="Z129" s="53">
        <f t="shared" si="32"/>
        <v>0</v>
      </c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92">
        <f>Parâmetros!A119</f>
        <v>44170.875</v>
      </c>
      <c r="B130" s="59">
        <f>Parâmetros!G119*0.04*46.0055</f>
        <v>2.4658948000000001</v>
      </c>
      <c r="C130" s="87">
        <f t="shared" si="43"/>
        <v>2.4658948000000001</v>
      </c>
      <c r="D130" s="91">
        <f t="shared" si="22"/>
        <v>0.49317896</v>
      </c>
      <c r="E130" s="42" t="str">
        <f t="shared" si="33"/>
        <v>1</v>
      </c>
      <c r="F130" s="51">
        <f t="shared" si="23"/>
        <v>-151.59575257</v>
      </c>
      <c r="G130" s="42" t="str">
        <f t="shared" si="34"/>
        <v>0</v>
      </c>
      <c r="H130" s="51">
        <f t="shared" si="24"/>
        <v>-34.797876285000001</v>
      </c>
      <c r="I130" s="42" t="str">
        <f t="shared" si="35"/>
        <v>0</v>
      </c>
      <c r="J130" s="51">
        <f t="shared" si="25"/>
        <v>90.030624307654321</v>
      </c>
      <c r="K130" s="42" t="str">
        <f t="shared" si="36"/>
        <v>0</v>
      </c>
      <c r="L130" s="51">
        <f t="shared" si="26"/>
        <v>81.614035919999978</v>
      </c>
      <c r="M130" s="55" t="str">
        <f t="shared" si="37"/>
        <v>0</v>
      </c>
      <c r="N130" s="58">
        <f t="shared" si="27"/>
        <v>0.49317896</v>
      </c>
      <c r="O130" s="59">
        <v>260</v>
      </c>
      <c r="Q130" s="53" t="str">
        <f t="shared" si="38"/>
        <v>1</v>
      </c>
      <c r="R130" s="53">
        <f t="shared" si="28"/>
        <v>1</v>
      </c>
      <c r="S130" s="53" t="str">
        <f t="shared" si="39"/>
        <v>0</v>
      </c>
      <c r="T130" s="53">
        <f t="shared" si="29"/>
        <v>0</v>
      </c>
      <c r="U130" s="53" t="str">
        <f t="shared" si="40"/>
        <v>0</v>
      </c>
      <c r="V130" s="53">
        <f t="shared" si="30"/>
        <v>0</v>
      </c>
      <c r="W130" s="53" t="str">
        <f t="shared" si="41"/>
        <v>0</v>
      </c>
      <c r="X130" s="53">
        <f t="shared" si="31"/>
        <v>0</v>
      </c>
      <c r="Y130" s="53" t="str">
        <f t="shared" si="42"/>
        <v>0</v>
      </c>
      <c r="Z130" s="53">
        <f t="shared" si="32"/>
        <v>0</v>
      </c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92">
        <f>Parâmetros!A120</f>
        <v>44170.916666666664</v>
      </c>
      <c r="B131" s="59">
        <f>Parâmetros!G120*0.04*46.0055</f>
        <v>2.3002750000000001</v>
      </c>
      <c r="C131" s="87">
        <f t="shared" si="43"/>
        <v>2.3002750000000001</v>
      </c>
      <c r="D131" s="91">
        <f t="shared" si="22"/>
        <v>0.46005500000000005</v>
      </c>
      <c r="E131" s="42" t="str">
        <f t="shared" si="33"/>
        <v>1</v>
      </c>
      <c r="F131" s="51">
        <f t="shared" si="23"/>
        <v>-151.757231875</v>
      </c>
      <c r="G131" s="42" t="str">
        <f t="shared" si="34"/>
        <v>0</v>
      </c>
      <c r="H131" s="51">
        <f t="shared" si="24"/>
        <v>-34.878615937500001</v>
      </c>
      <c r="I131" s="42" t="str">
        <f t="shared" si="35"/>
        <v>0</v>
      </c>
      <c r="J131" s="51">
        <f t="shared" si="25"/>
        <v>90.014471265432093</v>
      </c>
      <c r="K131" s="42" t="str">
        <f t="shared" si="36"/>
        <v>0</v>
      </c>
      <c r="L131" s="51">
        <f t="shared" si="26"/>
        <v>81.596499705882366</v>
      </c>
      <c r="M131" s="55" t="str">
        <f t="shared" si="37"/>
        <v>0</v>
      </c>
      <c r="N131" s="58">
        <f t="shared" si="27"/>
        <v>0.46005500000000005</v>
      </c>
      <c r="O131" s="59">
        <v>260</v>
      </c>
      <c r="Q131" s="53" t="str">
        <f t="shared" si="38"/>
        <v>1</v>
      </c>
      <c r="R131" s="53">
        <f t="shared" si="28"/>
        <v>1</v>
      </c>
      <c r="S131" s="53" t="str">
        <f t="shared" si="39"/>
        <v>0</v>
      </c>
      <c r="T131" s="53">
        <f t="shared" si="29"/>
        <v>0</v>
      </c>
      <c r="U131" s="53" t="str">
        <f t="shared" si="40"/>
        <v>0</v>
      </c>
      <c r="V131" s="53">
        <f t="shared" si="30"/>
        <v>0</v>
      </c>
      <c r="W131" s="53" t="str">
        <f t="shared" si="41"/>
        <v>0</v>
      </c>
      <c r="X131" s="53">
        <f t="shared" si="31"/>
        <v>0</v>
      </c>
      <c r="Y131" s="53" t="str">
        <f t="shared" si="42"/>
        <v>0</v>
      </c>
      <c r="Z131" s="53">
        <f t="shared" si="32"/>
        <v>0</v>
      </c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92">
        <f>Parâmetros!A121</f>
        <v>44170.958333333336</v>
      </c>
      <c r="B132" s="59">
        <f>Parâmetros!G121*0.04*46.0055</f>
        <v>3.0179607999999996</v>
      </c>
      <c r="C132" s="87">
        <f t="shared" si="43"/>
        <v>3.0179607999999996</v>
      </c>
      <c r="D132" s="91">
        <f t="shared" si="22"/>
        <v>0.60359215999999993</v>
      </c>
      <c r="E132" s="42" t="str">
        <f t="shared" si="33"/>
        <v>1</v>
      </c>
      <c r="F132" s="51">
        <f t="shared" si="23"/>
        <v>-151.05748822000001</v>
      </c>
      <c r="G132" s="42" t="str">
        <f t="shared" si="34"/>
        <v>0</v>
      </c>
      <c r="H132" s="51">
        <f t="shared" si="24"/>
        <v>-34.528744110000005</v>
      </c>
      <c r="I132" s="42" t="str">
        <f t="shared" si="35"/>
        <v>0</v>
      </c>
      <c r="J132" s="51">
        <f t="shared" si="25"/>
        <v>90.084467781728392</v>
      </c>
      <c r="K132" s="42" t="str">
        <f t="shared" si="36"/>
        <v>0</v>
      </c>
      <c r="L132" s="51">
        <f t="shared" si="26"/>
        <v>81.672489967058837</v>
      </c>
      <c r="M132" s="55" t="str">
        <f t="shared" si="37"/>
        <v>0</v>
      </c>
      <c r="N132" s="58">
        <f t="shared" si="27"/>
        <v>0.60359215999999993</v>
      </c>
      <c r="O132" s="59">
        <v>260</v>
      </c>
      <c r="Q132" s="53" t="str">
        <f t="shared" si="38"/>
        <v>1</v>
      </c>
      <c r="R132" s="53">
        <f t="shared" si="28"/>
        <v>1</v>
      </c>
      <c r="S132" s="53" t="str">
        <f t="shared" si="39"/>
        <v>0</v>
      </c>
      <c r="T132" s="53">
        <f t="shared" si="29"/>
        <v>0</v>
      </c>
      <c r="U132" s="53" t="str">
        <f t="shared" si="40"/>
        <v>0</v>
      </c>
      <c r="V132" s="53">
        <f t="shared" si="30"/>
        <v>0</v>
      </c>
      <c r="W132" s="53" t="str">
        <f t="shared" si="41"/>
        <v>0</v>
      </c>
      <c r="X132" s="53">
        <f t="shared" si="31"/>
        <v>0</v>
      </c>
      <c r="Y132" s="53" t="str">
        <f t="shared" si="42"/>
        <v>0</v>
      </c>
      <c r="Z132" s="53">
        <f t="shared" si="32"/>
        <v>0</v>
      </c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92">
        <f>Parâmetros!A122</f>
        <v>44171</v>
      </c>
      <c r="B133" s="59">
        <f>Parâmetros!G122*0.04*46.0055</f>
        <v>2.6683189999999999</v>
      </c>
      <c r="C133" s="87">
        <f t="shared" si="43"/>
        <v>2.6683189999999999</v>
      </c>
      <c r="D133" s="91">
        <f t="shared" si="22"/>
        <v>0.53366380000000002</v>
      </c>
      <c r="E133" s="42" t="str">
        <f t="shared" si="33"/>
        <v>1</v>
      </c>
      <c r="F133" s="51">
        <f t="shared" si="23"/>
        <v>-151.39838897499999</v>
      </c>
      <c r="G133" s="42" t="str">
        <f t="shared" si="34"/>
        <v>0</v>
      </c>
      <c r="H133" s="51">
        <f t="shared" si="24"/>
        <v>-34.699194487499994</v>
      </c>
      <c r="I133" s="42" t="str">
        <f t="shared" si="35"/>
        <v>0</v>
      </c>
      <c r="J133" s="51">
        <f t="shared" si="25"/>
        <v>90.050366914814816</v>
      </c>
      <c r="K133" s="42" t="str">
        <f t="shared" si="36"/>
        <v>0</v>
      </c>
      <c r="L133" s="51">
        <f t="shared" si="26"/>
        <v>81.635469070588258</v>
      </c>
      <c r="M133" s="55" t="str">
        <f t="shared" si="37"/>
        <v>0</v>
      </c>
      <c r="N133" s="58">
        <f t="shared" si="27"/>
        <v>0.53366380000000002</v>
      </c>
      <c r="O133" s="59">
        <v>260</v>
      </c>
      <c r="Q133" s="53" t="str">
        <f t="shared" si="38"/>
        <v>1</v>
      </c>
      <c r="R133" s="53">
        <f t="shared" si="28"/>
        <v>1</v>
      </c>
      <c r="S133" s="53" t="str">
        <f t="shared" si="39"/>
        <v>0</v>
      </c>
      <c r="T133" s="53">
        <f t="shared" si="29"/>
        <v>0</v>
      </c>
      <c r="U133" s="53" t="str">
        <f t="shared" si="40"/>
        <v>0</v>
      </c>
      <c r="V133" s="53">
        <f t="shared" si="30"/>
        <v>0</v>
      </c>
      <c r="W133" s="53" t="str">
        <f t="shared" si="41"/>
        <v>0</v>
      </c>
      <c r="X133" s="53">
        <f t="shared" si="31"/>
        <v>0</v>
      </c>
      <c r="Y133" s="53" t="str">
        <f t="shared" si="42"/>
        <v>0</v>
      </c>
      <c r="Z133" s="53">
        <f t="shared" si="32"/>
        <v>0</v>
      </c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92">
        <f>Parâmetros!A123</f>
        <v>44171.041666666664</v>
      </c>
      <c r="B134" s="59">
        <f>Parâmetros!G123*0.04*46.0055</f>
        <v>1.5825891999999999</v>
      </c>
      <c r="C134" s="87">
        <f t="shared" si="43"/>
        <v>1.5825891999999999</v>
      </c>
      <c r="D134" s="91">
        <f t="shared" si="22"/>
        <v>0.31651783999999994</v>
      </c>
      <c r="E134" s="42" t="str">
        <f t="shared" si="33"/>
        <v>1</v>
      </c>
      <c r="F134" s="51">
        <f t="shared" si="23"/>
        <v>-152.45697552999999</v>
      </c>
      <c r="G134" s="42" t="str">
        <f t="shared" si="34"/>
        <v>0</v>
      </c>
      <c r="H134" s="51">
        <f t="shared" si="24"/>
        <v>-35.228487764999997</v>
      </c>
      <c r="I134" s="42" t="str">
        <f t="shared" si="35"/>
        <v>0</v>
      </c>
      <c r="J134" s="51">
        <f t="shared" si="25"/>
        <v>89.944474749135793</v>
      </c>
      <c r="K134" s="42" t="str">
        <f t="shared" si="36"/>
        <v>0</v>
      </c>
      <c r="L134" s="51">
        <f t="shared" si="26"/>
        <v>81.520509444705894</v>
      </c>
      <c r="M134" s="55" t="str">
        <f t="shared" si="37"/>
        <v>0</v>
      </c>
      <c r="N134" s="58">
        <f t="shared" si="27"/>
        <v>0.31651783999999994</v>
      </c>
      <c r="O134" s="59">
        <v>260</v>
      </c>
      <c r="Q134" s="53" t="str">
        <f t="shared" si="38"/>
        <v>1</v>
      </c>
      <c r="R134" s="53">
        <f t="shared" si="28"/>
        <v>1</v>
      </c>
      <c r="S134" s="53" t="str">
        <f t="shared" si="39"/>
        <v>0</v>
      </c>
      <c r="T134" s="53">
        <f t="shared" si="29"/>
        <v>0</v>
      </c>
      <c r="U134" s="53" t="str">
        <f t="shared" si="40"/>
        <v>0</v>
      </c>
      <c r="V134" s="53">
        <f t="shared" si="30"/>
        <v>0</v>
      </c>
      <c r="W134" s="53" t="str">
        <f t="shared" si="41"/>
        <v>0</v>
      </c>
      <c r="X134" s="53">
        <f t="shared" si="31"/>
        <v>0</v>
      </c>
      <c r="Y134" s="53" t="str">
        <f t="shared" si="42"/>
        <v>0</v>
      </c>
      <c r="Z134" s="53">
        <f t="shared" si="32"/>
        <v>0</v>
      </c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92">
        <f>Parâmetros!A124</f>
        <v>44171.083333333336</v>
      </c>
      <c r="B135" s="59">
        <f>Parâmetros!G124*0.04*46.0055</f>
        <v>1.7298068</v>
      </c>
      <c r="C135" s="87">
        <f t="shared" si="43"/>
        <v>1.7298068</v>
      </c>
      <c r="D135" s="91">
        <f t="shared" si="22"/>
        <v>0.34596136</v>
      </c>
      <c r="E135" s="42" t="str">
        <f t="shared" si="33"/>
        <v>1</v>
      </c>
      <c r="F135" s="51">
        <f t="shared" si="23"/>
        <v>-152.31343836999997</v>
      </c>
      <c r="G135" s="42" t="str">
        <f t="shared" si="34"/>
        <v>0</v>
      </c>
      <c r="H135" s="51">
        <f t="shared" si="24"/>
        <v>-35.156719184999986</v>
      </c>
      <c r="I135" s="42" t="str">
        <f t="shared" si="35"/>
        <v>0</v>
      </c>
      <c r="J135" s="51">
        <f t="shared" si="25"/>
        <v>89.958833008888888</v>
      </c>
      <c r="K135" s="42" t="str">
        <f t="shared" si="36"/>
        <v>0</v>
      </c>
      <c r="L135" s="51">
        <f t="shared" si="26"/>
        <v>81.536097190588237</v>
      </c>
      <c r="M135" s="55" t="str">
        <f t="shared" si="37"/>
        <v>0</v>
      </c>
      <c r="N135" s="58">
        <f t="shared" si="27"/>
        <v>0.34596136</v>
      </c>
      <c r="O135" s="59">
        <v>260</v>
      </c>
      <c r="Q135" s="53" t="str">
        <f t="shared" si="38"/>
        <v>1</v>
      </c>
      <c r="R135" s="53">
        <f t="shared" si="28"/>
        <v>1</v>
      </c>
      <c r="S135" s="53" t="str">
        <f t="shared" si="39"/>
        <v>0</v>
      </c>
      <c r="T135" s="53">
        <f t="shared" si="29"/>
        <v>0</v>
      </c>
      <c r="U135" s="53" t="str">
        <f t="shared" si="40"/>
        <v>0</v>
      </c>
      <c r="V135" s="53">
        <f t="shared" si="30"/>
        <v>0</v>
      </c>
      <c r="W135" s="53" t="str">
        <f t="shared" si="41"/>
        <v>0</v>
      </c>
      <c r="X135" s="53">
        <f t="shared" si="31"/>
        <v>0</v>
      </c>
      <c r="Y135" s="53" t="str">
        <f t="shared" si="42"/>
        <v>0</v>
      </c>
      <c r="Z135" s="53">
        <f t="shared" si="32"/>
        <v>0</v>
      </c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92">
        <f>Parâmetros!A125</f>
        <v>44171.125</v>
      </c>
      <c r="B136" s="59">
        <f>Parâmetros!G125*0.04*46.0055</f>
        <v>0.71768580000000004</v>
      </c>
      <c r="C136" s="87">
        <f t="shared" si="43"/>
        <v>0.71768580000000004</v>
      </c>
      <c r="D136" s="91">
        <f t="shared" si="22"/>
        <v>0.14353716</v>
      </c>
      <c r="E136" s="42" t="str">
        <f t="shared" si="33"/>
        <v>1</v>
      </c>
      <c r="F136" s="51">
        <f t="shared" si="23"/>
        <v>-153.30025634500001</v>
      </c>
      <c r="G136" s="42" t="str">
        <f t="shared" si="34"/>
        <v>0</v>
      </c>
      <c r="H136" s="51">
        <f t="shared" si="24"/>
        <v>-35.650128172500004</v>
      </c>
      <c r="I136" s="42" t="str">
        <f t="shared" si="35"/>
        <v>0</v>
      </c>
      <c r="J136" s="51">
        <f t="shared" si="25"/>
        <v>89.860119973086427</v>
      </c>
      <c r="K136" s="42" t="str">
        <f t="shared" si="36"/>
        <v>0</v>
      </c>
      <c r="L136" s="51">
        <f t="shared" si="26"/>
        <v>81.428931437647066</v>
      </c>
      <c r="M136" s="55" t="str">
        <f t="shared" si="37"/>
        <v>0</v>
      </c>
      <c r="N136" s="58">
        <f t="shared" si="27"/>
        <v>0.14353716</v>
      </c>
      <c r="O136" s="59">
        <v>260</v>
      </c>
      <c r="Q136" s="53" t="str">
        <f t="shared" si="38"/>
        <v>1</v>
      </c>
      <c r="R136" s="53">
        <f t="shared" si="28"/>
        <v>1</v>
      </c>
      <c r="S136" s="53" t="str">
        <f t="shared" si="39"/>
        <v>0</v>
      </c>
      <c r="T136" s="53">
        <f t="shared" si="29"/>
        <v>0</v>
      </c>
      <c r="U136" s="53" t="str">
        <f t="shared" si="40"/>
        <v>0</v>
      </c>
      <c r="V136" s="53">
        <f t="shared" si="30"/>
        <v>0</v>
      </c>
      <c r="W136" s="53" t="str">
        <f t="shared" si="41"/>
        <v>0</v>
      </c>
      <c r="X136" s="53">
        <f t="shared" si="31"/>
        <v>0</v>
      </c>
      <c r="Y136" s="53" t="str">
        <f t="shared" si="42"/>
        <v>0</v>
      </c>
      <c r="Z136" s="53">
        <f t="shared" si="32"/>
        <v>0</v>
      </c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92">
        <f>Parâmetros!A126</f>
        <v>44171.166666666664</v>
      </c>
      <c r="B137" s="59">
        <f>Parâmetros!G126*0.04*46.0055</f>
        <v>0.79129459999999996</v>
      </c>
      <c r="C137" s="87">
        <f t="shared" si="43"/>
        <v>0.79129459999999996</v>
      </c>
      <c r="D137" s="91">
        <f t="shared" si="22"/>
        <v>0.15825891999999997</v>
      </c>
      <c r="E137" s="42" t="str">
        <f t="shared" si="33"/>
        <v>1</v>
      </c>
      <c r="F137" s="51">
        <f t="shared" si="23"/>
        <v>-153.22848776500004</v>
      </c>
      <c r="G137" s="42" t="str">
        <f t="shared" si="34"/>
        <v>0</v>
      </c>
      <c r="H137" s="51">
        <f t="shared" si="24"/>
        <v>-35.61424388250002</v>
      </c>
      <c r="I137" s="42" t="str">
        <f t="shared" si="35"/>
        <v>0</v>
      </c>
      <c r="J137" s="51">
        <f t="shared" si="25"/>
        <v>89.86729910296296</v>
      </c>
      <c r="K137" s="42" t="str">
        <f t="shared" si="36"/>
        <v>0</v>
      </c>
      <c r="L137" s="51">
        <f t="shared" si="26"/>
        <v>81.43672531058823</v>
      </c>
      <c r="M137" s="55" t="str">
        <f t="shared" si="37"/>
        <v>0</v>
      </c>
      <c r="N137" s="58">
        <f t="shared" si="27"/>
        <v>0.15825891999999997</v>
      </c>
      <c r="O137" s="59">
        <v>260</v>
      </c>
      <c r="Q137" s="53" t="str">
        <f t="shared" si="38"/>
        <v>1</v>
      </c>
      <c r="R137" s="53">
        <f t="shared" si="28"/>
        <v>1</v>
      </c>
      <c r="S137" s="53" t="str">
        <f t="shared" si="39"/>
        <v>0</v>
      </c>
      <c r="T137" s="53">
        <f t="shared" si="29"/>
        <v>0</v>
      </c>
      <c r="U137" s="53" t="str">
        <f t="shared" si="40"/>
        <v>0</v>
      </c>
      <c r="V137" s="53">
        <f t="shared" si="30"/>
        <v>0</v>
      </c>
      <c r="W137" s="53" t="str">
        <f t="shared" si="41"/>
        <v>0</v>
      </c>
      <c r="X137" s="53">
        <f t="shared" si="31"/>
        <v>0</v>
      </c>
      <c r="Y137" s="53" t="str">
        <f t="shared" si="42"/>
        <v>0</v>
      </c>
      <c r="Z137" s="53">
        <f t="shared" si="32"/>
        <v>0</v>
      </c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92">
        <f>Parâmetros!A127</f>
        <v>44171.208333333336</v>
      </c>
      <c r="B138" s="59">
        <f>Parâmetros!G127*0.04*46.0055</f>
        <v>1.932231</v>
      </c>
      <c r="C138" s="87">
        <f t="shared" si="43"/>
        <v>1.932231</v>
      </c>
      <c r="D138" s="91">
        <f t="shared" si="22"/>
        <v>0.38644619999999996</v>
      </c>
      <c r="E138" s="42" t="str">
        <f t="shared" si="33"/>
        <v>1</v>
      </c>
      <c r="F138" s="51">
        <f t="shared" si="23"/>
        <v>-152.11607477499999</v>
      </c>
      <c r="G138" s="42" t="str">
        <f t="shared" si="34"/>
        <v>0</v>
      </c>
      <c r="H138" s="51">
        <f t="shared" si="24"/>
        <v>-35.058037387499994</v>
      </c>
      <c r="I138" s="42" t="str">
        <f t="shared" si="35"/>
        <v>0</v>
      </c>
      <c r="J138" s="51">
        <f t="shared" si="25"/>
        <v>89.978575616049383</v>
      </c>
      <c r="K138" s="42" t="str">
        <f t="shared" si="36"/>
        <v>0</v>
      </c>
      <c r="L138" s="51">
        <f t="shared" si="26"/>
        <v>81.557530341176474</v>
      </c>
      <c r="M138" s="55" t="str">
        <f t="shared" si="37"/>
        <v>0</v>
      </c>
      <c r="N138" s="58">
        <f t="shared" si="27"/>
        <v>0.38644619999999996</v>
      </c>
      <c r="O138" s="59">
        <v>260</v>
      </c>
      <c r="Q138" s="53" t="str">
        <f t="shared" si="38"/>
        <v>1</v>
      </c>
      <c r="R138" s="53">
        <f t="shared" si="28"/>
        <v>1</v>
      </c>
      <c r="S138" s="53" t="str">
        <f t="shared" si="39"/>
        <v>0</v>
      </c>
      <c r="T138" s="53">
        <f t="shared" si="29"/>
        <v>0</v>
      </c>
      <c r="U138" s="53" t="str">
        <f t="shared" si="40"/>
        <v>0</v>
      </c>
      <c r="V138" s="53">
        <f t="shared" si="30"/>
        <v>0</v>
      </c>
      <c r="W138" s="53" t="str">
        <f t="shared" si="41"/>
        <v>0</v>
      </c>
      <c r="X138" s="53">
        <f t="shared" si="31"/>
        <v>0</v>
      </c>
      <c r="Y138" s="53" t="str">
        <f t="shared" si="42"/>
        <v>0</v>
      </c>
      <c r="Z138" s="53">
        <f t="shared" si="32"/>
        <v>0</v>
      </c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92">
        <f>Parâmetros!A128</f>
        <v>44171.25</v>
      </c>
      <c r="B139" s="59">
        <f>Parâmetros!G128*0.04*46.0055</f>
        <v>1.8586221999999999</v>
      </c>
      <c r="C139" s="87">
        <f t="shared" si="43"/>
        <v>1.8586221999999999</v>
      </c>
      <c r="D139" s="91">
        <f t="shared" si="22"/>
        <v>0.37172443999999999</v>
      </c>
      <c r="E139" s="42" t="str">
        <f t="shared" si="33"/>
        <v>1</v>
      </c>
      <c r="F139" s="51">
        <f t="shared" si="23"/>
        <v>-152.18784335499998</v>
      </c>
      <c r="G139" s="42" t="str">
        <f t="shared" si="34"/>
        <v>0</v>
      </c>
      <c r="H139" s="51">
        <f t="shared" si="24"/>
        <v>-35.093921677499992</v>
      </c>
      <c r="I139" s="42" t="str">
        <f t="shared" si="35"/>
        <v>0</v>
      </c>
      <c r="J139" s="51">
        <f t="shared" si="25"/>
        <v>89.971396486172836</v>
      </c>
      <c r="K139" s="42" t="str">
        <f t="shared" si="36"/>
        <v>0</v>
      </c>
      <c r="L139" s="51">
        <f t="shared" si="26"/>
        <v>81.549736468235281</v>
      </c>
      <c r="M139" s="55" t="str">
        <f t="shared" si="37"/>
        <v>0</v>
      </c>
      <c r="N139" s="58">
        <f t="shared" si="27"/>
        <v>0.37172443999999999</v>
      </c>
      <c r="O139" s="59">
        <v>260</v>
      </c>
      <c r="Q139" s="53" t="str">
        <f t="shared" si="38"/>
        <v>1</v>
      </c>
      <c r="R139" s="53">
        <f t="shared" si="28"/>
        <v>1</v>
      </c>
      <c r="S139" s="53" t="str">
        <f t="shared" si="39"/>
        <v>0</v>
      </c>
      <c r="T139" s="53">
        <f t="shared" si="29"/>
        <v>0</v>
      </c>
      <c r="U139" s="53" t="str">
        <f t="shared" si="40"/>
        <v>0</v>
      </c>
      <c r="V139" s="53">
        <f t="shared" si="30"/>
        <v>0</v>
      </c>
      <c r="W139" s="53" t="str">
        <f t="shared" si="41"/>
        <v>0</v>
      </c>
      <c r="X139" s="53">
        <f t="shared" si="31"/>
        <v>0</v>
      </c>
      <c r="Y139" s="53" t="str">
        <f t="shared" si="42"/>
        <v>0</v>
      </c>
      <c r="Z139" s="53">
        <f t="shared" si="32"/>
        <v>0</v>
      </c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92">
        <f>Parâmetros!A129</f>
        <v>44171.291666666664</v>
      </c>
      <c r="B140" s="59">
        <f>Parâmetros!G129*0.04*46.0055</f>
        <v>1.9138288000000001</v>
      </c>
      <c r="C140" s="87">
        <f t="shared" si="43"/>
        <v>1.9138288000000001</v>
      </c>
      <c r="D140" s="91">
        <f t="shared" si="22"/>
        <v>0.38276576000000001</v>
      </c>
      <c r="E140" s="42" t="str">
        <f t="shared" si="33"/>
        <v>1</v>
      </c>
      <c r="F140" s="51">
        <f t="shared" si="23"/>
        <v>-152.13401692000002</v>
      </c>
      <c r="G140" s="42" t="str">
        <f t="shared" si="34"/>
        <v>0</v>
      </c>
      <c r="H140" s="51">
        <f t="shared" si="24"/>
        <v>-35.067008460000011</v>
      </c>
      <c r="I140" s="42" t="str">
        <f t="shared" si="35"/>
        <v>0</v>
      </c>
      <c r="J140" s="51">
        <f t="shared" si="25"/>
        <v>89.97678083358025</v>
      </c>
      <c r="K140" s="42" t="str">
        <f t="shared" si="36"/>
        <v>0</v>
      </c>
      <c r="L140" s="51">
        <f t="shared" si="26"/>
        <v>81.555581872941161</v>
      </c>
      <c r="M140" s="55" t="str">
        <f t="shared" si="37"/>
        <v>0</v>
      </c>
      <c r="N140" s="58">
        <f t="shared" si="27"/>
        <v>0.38276576000000001</v>
      </c>
      <c r="O140" s="59">
        <v>260</v>
      </c>
      <c r="Q140" s="53" t="str">
        <f t="shared" si="38"/>
        <v>1</v>
      </c>
      <c r="R140" s="53">
        <f t="shared" si="28"/>
        <v>1</v>
      </c>
      <c r="S140" s="53" t="str">
        <f t="shared" si="39"/>
        <v>0</v>
      </c>
      <c r="T140" s="53">
        <f t="shared" si="29"/>
        <v>0</v>
      </c>
      <c r="U140" s="53" t="str">
        <f t="shared" si="40"/>
        <v>0</v>
      </c>
      <c r="V140" s="53">
        <f t="shared" si="30"/>
        <v>0</v>
      </c>
      <c r="W140" s="53" t="str">
        <f t="shared" si="41"/>
        <v>0</v>
      </c>
      <c r="X140" s="53">
        <f t="shared" si="31"/>
        <v>0</v>
      </c>
      <c r="Y140" s="53" t="str">
        <f t="shared" si="42"/>
        <v>0</v>
      </c>
      <c r="Z140" s="53">
        <f t="shared" si="32"/>
        <v>0</v>
      </c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92">
        <f>Parâmetros!A130</f>
        <v>44171.333333333336</v>
      </c>
      <c r="B141" s="59">
        <f>Parâmetros!G130*0.04*46.0055</f>
        <v>1.0489253999999999</v>
      </c>
      <c r="C141" s="87">
        <f t="shared" si="43"/>
        <v>1.0489253999999999</v>
      </c>
      <c r="D141" s="91">
        <f t="shared" ref="D141:D204" si="44">(((C141-$B$4)/($B$5-$B$4))*($B$7-$B$6))+$B$6</f>
        <v>0.20978507999999996</v>
      </c>
      <c r="E141" s="42" t="str">
        <f t="shared" si="33"/>
        <v>1</v>
      </c>
      <c r="F141" s="51">
        <f t="shared" ref="F141:F204" si="45">(((C141-$C$4)/($C$5-$C$4))*($C$7-$C$6))+$C$6</f>
        <v>-152.97729773499998</v>
      </c>
      <c r="G141" s="42" t="str">
        <f t="shared" si="34"/>
        <v>0</v>
      </c>
      <c r="H141" s="51">
        <f t="shared" ref="H141:H204" si="46">(((C141-$D$4)/($D$5-$D$4))*($D$7-$D$6))+$D$6</f>
        <v>-35.48864886749999</v>
      </c>
      <c r="I141" s="42" t="str">
        <f t="shared" si="35"/>
        <v>0</v>
      </c>
      <c r="J141" s="51">
        <f t="shared" ref="J141:J204" si="47">(((C141-$E$4)/($E$5-$E$4))*($E$7-$E$6))+$E$6</f>
        <v>89.892426057530855</v>
      </c>
      <c r="K141" s="42" t="str">
        <f t="shared" si="36"/>
        <v>0</v>
      </c>
      <c r="L141" s="51">
        <f t="shared" ref="L141:L204" si="48">(((C141-$F$4)/($F$5-$F$4))*($F$7-$F$6))+$F$6</f>
        <v>81.464003865882347</v>
      </c>
      <c r="M141" s="55" t="str">
        <f t="shared" si="37"/>
        <v>0</v>
      </c>
      <c r="N141" s="58">
        <f t="shared" ref="N141:N204" si="49">(D141*E141)+(F141*G141)+(H141*I141)+(J141*K141)+(L141*M141)</f>
        <v>0.20978507999999996</v>
      </c>
      <c r="O141" s="59">
        <v>260</v>
      </c>
      <c r="Q141" s="53" t="str">
        <f t="shared" si="38"/>
        <v>1</v>
      </c>
      <c r="R141" s="53">
        <f t="shared" ref="R141:R204" si="50">Q141*1</f>
        <v>1</v>
      </c>
      <c r="S141" s="53" t="str">
        <f t="shared" si="39"/>
        <v>0</v>
      </c>
      <c r="T141" s="53">
        <f t="shared" ref="T141:T204" si="51">S141*1</f>
        <v>0</v>
      </c>
      <c r="U141" s="53" t="str">
        <f t="shared" si="40"/>
        <v>0</v>
      </c>
      <c r="V141" s="53">
        <f t="shared" ref="V141:V204" si="52">U141*1</f>
        <v>0</v>
      </c>
      <c r="W141" s="53" t="str">
        <f t="shared" si="41"/>
        <v>0</v>
      </c>
      <c r="X141" s="53">
        <f t="shared" ref="X141:X204" si="53">W141*1</f>
        <v>0</v>
      </c>
      <c r="Y141" s="53" t="str">
        <f t="shared" si="42"/>
        <v>0</v>
      </c>
      <c r="Z141" s="53">
        <f t="shared" ref="Z141:Z204" si="54">Y141*1</f>
        <v>0</v>
      </c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92">
        <f>Parâmetros!A131</f>
        <v>44171.375</v>
      </c>
      <c r="B142" s="59">
        <f>Parâmetros!G131*0.04*46.0055</f>
        <v>0.88330559999999991</v>
      </c>
      <c r="C142" s="87">
        <f t="shared" si="43"/>
        <v>0.88330559999999991</v>
      </c>
      <c r="D142" s="91">
        <f t="shared" si="44"/>
        <v>0.17666111999999998</v>
      </c>
      <c r="E142" s="42" t="str">
        <f t="shared" ref="E142:E205" si="55">IF(AND(D142&lt;=40,D142&gt;=0),"1","0")</f>
        <v>1</v>
      </c>
      <c r="F142" s="51">
        <f t="shared" si="45"/>
        <v>-153.13877704000001</v>
      </c>
      <c r="G142" s="42" t="str">
        <f t="shared" ref="G142:G205" si="56">IF(AND(F142&lt;=80,F142&gt;41),"1","0")</f>
        <v>0</v>
      </c>
      <c r="H142" s="51">
        <f t="shared" si="46"/>
        <v>-35.569388520000004</v>
      </c>
      <c r="I142" s="42" t="str">
        <f t="shared" ref="I142:I205" si="57">IF(AND(H142&lt;=120,H142&gt;81),"1","0")</f>
        <v>0</v>
      </c>
      <c r="J142" s="51">
        <f t="shared" si="47"/>
        <v>89.876273015308641</v>
      </c>
      <c r="K142" s="42" t="str">
        <f t="shared" ref="K142:K205" si="58">IF(AND(J142&lt;=200,J142&gt;121),"1","0")</f>
        <v>0</v>
      </c>
      <c r="L142" s="51">
        <f t="shared" si="48"/>
        <v>81.446467651764721</v>
      </c>
      <c r="M142" s="55" t="str">
        <f t="shared" ref="M142:M205" si="59">IF(AND(L142&lt;999,L142&gt;201),"1","0")</f>
        <v>0</v>
      </c>
      <c r="N142" s="58">
        <f t="shared" si="49"/>
        <v>0.17666111999999998</v>
      </c>
      <c r="O142" s="59">
        <v>260</v>
      </c>
      <c r="Q142" s="53" t="str">
        <f t="shared" ref="Q142:Q205" si="60">IF(AND(N142&lt;40.5,N142&gt;=0),"1","0")</f>
        <v>1</v>
      </c>
      <c r="R142" s="53">
        <f t="shared" si="50"/>
        <v>1</v>
      </c>
      <c r="S142" s="53" t="str">
        <f t="shared" ref="S142:S205" si="61">IF(AND(N142&lt;80.5,N142&gt;=40.5),"1","0")</f>
        <v>0</v>
      </c>
      <c r="T142" s="53">
        <f t="shared" si="51"/>
        <v>0</v>
      </c>
      <c r="U142" s="53" t="str">
        <f t="shared" ref="U142:U205" si="62">IF(AND(N142&lt;120.5,N142&gt;=80.5),"1","0")</f>
        <v>0</v>
      </c>
      <c r="V142" s="53">
        <f t="shared" si="52"/>
        <v>0</v>
      </c>
      <c r="W142" s="53" t="str">
        <f t="shared" ref="W142:W205" si="63">IF(AND(N142&lt;200.5,N142&gt;=120.5),"1","0")</f>
        <v>0</v>
      </c>
      <c r="X142" s="53">
        <f t="shared" si="53"/>
        <v>0</v>
      </c>
      <c r="Y142" s="53" t="str">
        <f t="shared" ref="Y142:Y205" si="64">IF(AND(N142&lt;999,N142&gt;=200.5),"1","0")</f>
        <v>0</v>
      </c>
      <c r="Z142" s="53">
        <f t="shared" si="54"/>
        <v>0</v>
      </c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92">
        <f>Parâmetros!A132</f>
        <v>44171.416666666664</v>
      </c>
      <c r="B143" s="59">
        <f>Parâmetros!G132*0.04*46.0055</f>
        <v>1.2329474</v>
      </c>
      <c r="C143" s="87">
        <f t="shared" ref="C143:C206" si="65">B143</f>
        <v>1.2329474</v>
      </c>
      <c r="D143" s="91">
        <f t="shared" si="44"/>
        <v>0.24658948</v>
      </c>
      <c r="E143" s="42" t="str">
        <f t="shared" si="55"/>
        <v>1</v>
      </c>
      <c r="F143" s="51">
        <f t="shared" si="45"/>
        <v>-152.797876285</v>
      </c>
      <c r="G143" s="42" t="str">
        <f t="shared" si="56"/>
        <v>0</v>
      </c>
      <c r="H143" s="51">
        <f t="shared" si="46"/>
        <v>-35.3989381425</v>
      </c>
      <c r="I143" s="42" t="str">
        <f t="shared" si="57"/>
        <v>0</v>
      </c>
      <c r="J143" s="51">
        <f t="shared" si="47"/>
        <v>89.910373882222217</v>
      </c>
      <c r="K143" s="42" t="str">
        <f t="shared" si="58"/>
        <v>0</v>
      </c>
      <c r="L143" s="51">
        <f t="shared" si="48"/>
        <v>81.483488548235314</v>
      </c>
      <c r="M143" s="55" t="str">
        <f t="shared" si="59"/>
        <v>0</v>
      </c>
      <c r="N143" s="58">
        <f t="shared" si="49"/>
        <v>0.24658948</v>
      </c>
      <c r="O143" s="59">
        <v>260</v>
      </c>
      <c r="Q143" s="53" t="str">
        <f t="shared" si="60"/>
        <v>1</v>
      </c>
      <c r="R143" s="53">
        <f t="shared" si="50"/>
        <v>1</v>
      </c>
      <c r="S143" s="53" t="str">
        <f t="shared" si="61"/>
        <v>0</v>
      </c>
      <c r="T143" s="53">
        <f t="shared" si="51"/>
        <v>0</v>
      </c>
      <c r="U143" s="53" t="str">
        <f t="shared" si="62"/>
        <v>0</v>
      </c>
      <c r="V143" s="53">
        <f t="shared" si="52"/>
        <v>0</v>
      </c>
      <c r="W143" s="53" t="str">
        <f t="shared" si="63"/>
        <v>0</v>
      </c>
      <c r="X143" s="53">
        <f t="shared" si="53"/>
        <v>0</v>
      </c>
      <c r="Y143" s="53" t="str">
        <f t="shared" si="64"/>
        <v>0</v>
      </c>
      <c r="Z143" s="53">
        <f t="shared" si="54"/>
        <v>0</v>
      </c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92">
        <f>Parâmetros!A133</f>
        <v>44171.458333333336</v>
      </c>
      <c r="B144" s="59">
        <f>Parâmetros!G133*0.04*46.0055</f>
        <v>1.2513496</v>
      </c>
      <c r="C144" s="87">
        <f t="shared" si="65"/>
        <v>1.2513496</v>
      </c>
      <c r="D144" s="91">
        <f t="shared" si="44"/>
        <v>0.25026991999999998</v>
      </c>
      <c r="E144" s="42" t="str">
        <f t="shared" si="55"/>
        <v>1</v>
      </c>
      <c r="F144" s="51">
        <f t="shared" si="45"/>
        <v>-152.77993413999999</v>
      </c>
      <c r="G144" s="42" t="str">
        <f t="shared" si="56"/>
        <v>0</v>
      </c>
      <c r="H144" s="51">
        <f t="shared" si="46"/>
        <v>-35.389967069999997</v>
      </c>
      <c r="I144" s="42" t="str">
        <f t="shared" si="57"/>
        <v>0</v>
      </c>
      <c r="J144" s="51">
        <f t="shared" si="47"/>
        <v>89.912168664691364</v>
      </c>
      <c r="K144" s="42" t="str">
        <f t="shared" si="58"/>
        <v>0</v>
      </c>
      <c r="L144" s="51">
        <f t="shared" si="48"/>
        <v>81.48543701647057</v>
      </c>
      <c r="M144" s="55" t="str">
        <f t="shared" si="59"/>
        <v>0</v>
      </c>
      <c r="N144" s="58">
        <f t="shared" si="49"/>
        <v>0.25026991999999998</v>
      </c>
      <c r="O144" s="59">
        <v>260</v>
      </c>
      <c r="Q144" s="53" t="str">
        <f t="shared" si="60"/>
        <v>1</v>
      </c>
      <c r="R144" s="53">
        <f t="shared" si="50"/>
        <v>1</v>
      </c>
      <c r="S144" s="53" t="str">
        <f t="shared" si="61"/>
        <v>0</v>
      </c>
      <c r="T144" s="53">
        <f t="shared" si="51"/>
        <v>0</v>
      </c>
      <c r="U144" s="53" t="str">
        <f t="shared" si="62"/>
        <v>0</v>
      </c>
      <c r="V144" s="53">
        <f t="shared" si="52"/>
        <v>0</v>
      </c>
      <c r="W144" s="53" t="str">
        <f t="shared" si="63"/>
        <v>0</v>
      </c>
      <c r="X144" s="53">
        <f t="shared" si="53"/>
        <v>0</v>
      </c>
      <c r="Y144" s="53" t="str">
        <f t="shared" si="64"/>
        <v>0</v>
      </c>
      <c r="Z144" s="53">
        <f t="shared" si="54"/>
        <v>0</v>
      </c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92">
        <f>Parâmetros!A134</f>
        <v>44171.5</v>
      </c>
      <c r="B145" s="59">
        <f>Parâmetros!G134*0.04*46.0055</f>
        <v>1.4169693999999999</v>
      </c>
      <c r="C145" s="87">
        <f t="shared" si="65"/>
        <v>1.4169693999999999</v>
      </c>
      <c r="D145" s="91">
        <f t="shared" si="44"/>
        <v>0.28339387999999999</v>
      </c>
      <c r="E145" s="42" t="str">
        <f t="shared" si="55"/>
        <v>1</v>
      </c>
      <c r="F145" s="51">
        <f t="shared" si="45"/>
        <v>-152.61845483499999</v>
      </c>
      <c r="G145" s="42" t="str">
        <f t="shared" si="56"/>
        <v>0</v>
      </c>
      <c r="H145" s="51">
        <f t="shared" si="46"/>
        <v>-35.309227417499997</v>
      </c>
      <c r="I145" s="42" t="str">
        <f t="shared" si="57"/>
        <v>0</v>
      </c>
      <c r="J145" s="51">
        <f t="shared" si="47"/>
        <v>89.928321706913579</v>
      </c>
      <c r="K145" s="42" t="str">
        <f t="shared" si="58"/>
        <v>0</v>
      </c>
      <c r="L145" s="51">
        <f t="shared" si="48"/>
        <v>81.502973230588225</v>
      </c>
      <c r="M145" s="55" t="str">
        <f t="shared" si="59"/>
        <v>0</v>
      </c>
      <c r="N145" s="58">
        <f t="shared" si="49"/>
        <v>0.28339387999999999</v>
      </c>
      <c r="O145" s="59">
        <v>260</v>
      </c>
      <c r="Q145" s="53" t="str">
        <f t="shared" si="60"/>
        <v>1</v>
      </c>
      <c r="R145" s="53">
        <f t="shared" si="50"/>
        <v>1</v>
      </c>
      <c r="S145" s="53" t="str">
        <f t="shared" si="61"/>
        <v>0</v>
      </c>
      <c r="T145" s="53">
        <f t="shared" si="51"/>
        <v>0</v>
      </c>
      <c r="U145" s="53" t="str">
        <f t="shared" si="62"/>
        <v>0</v>
      </c>
      <c r="V145" s="53">
        <f t="shared" si="52"/>
        <v>0</v>
      </c>
      <c r="W145" s="53" t="str">
        <f t="shared" si="63"/>
        <v>0</v>
      </c>
      <c r="X145" s="53">
        <f t="shared" si="53"/>
        <v>0</v>
      </c>
      <c r="Y145" s="53" t="str">
        <f t="shared" si="64"/>
        <v>0</v>
      </c>
      <c r="Z145" s="53">
        <f t="shared" si="54"/>
        <v>0</v>
      </c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92">
        <f>Parâmetros!A135</f>
        <v>44171.541666666664</v>
      </c>
      <c r="B146" s="59">
        <f>Parâmetros!G135*0.04*46.0055</f>
        <v>1.3985672</v>
      </c>
      <c r="C146" s="87">
        <f t="shared" si="65"/>
        <v>1.3985672</v>
      </c>
      <c r="D146" s="91">
        <f t="shared" si="44"/>
        <v>0.27971343999999998</v>
      </c>
      <c r="E146" s="42" t="str">
        <f t="shared" si="55"/>
        <v>1</v>
      </c>
      <c r="F146" s="51">
        <f t="shared" si="45"/>
        <v>-152.63639698</v>
      </c>
      <c r="G146" s="42" t="str">
        <f t="shared" si="56"/>
        <v>0</v>
      </c>
      <c r="H146" s="51">
        <f t="shared" si="46"/>
        <v>-35.31819849</v>
      </c>
      <c r="I146" s="42" t="str">
        <f t="shared" si="57"/>
        <v>0</v>
      </c>
      <c r="J146" s="51">
        <f t="shared" si="47"/>
        <v>89.926526924444445</v>
      </c>
      <c r="K146" s="42" t="str">
        <f t="shared" si="58"/>
        <v>0</v>
      </c>
      <c r="L146" s="51">
        <f t="shared" si="48"/>
        <v>81.501024762352927</v>
      </c>
      <c r="M146" s="55" t="str">
        <f t="shared" si="59"/>
        <v>0</v>
      </c>
      <c r="N146" s="58">
        <f t="shared" si="49"/>
        <v>0.27971343999999998</v>
      </c>
      <c r="O146" s="59">
        <v>260</v>
      </c>
      <c r="Q146" s="53" t="str">
        <f t="shared" si="60"/>
        <v>1</v>
      </c>
      <c r="R146" s="53">
        <f t="shared" si="50"/>
        <v>1</v>
      </c>
      <c r="S146" s="53" t="str">
        <f t="shared" si="61"/>
        <v>0</v>
      </c>
      <c r="T146" s="53">
        <f t="shared" si="51"/>
        <v>0</v>
      </c>
      <c r="U146" s="53" t="str">
        <f t="shared" si="62"/>
        <v>0</v>
      </c>
      <c r="V146" s="53">
        <f t="shared" si="52"/>
        <v>0</v>
      </c>
      <c r="W146" s="53" t="str">
        <f t="shared" si="63"/>
        <v>0</v>
      </c>
      <c r="X146" s="53">
        <f t="shared" si="53"/>
        <v>0</v>
      </c>
      <c r="Y146" s="53" t="str">
        <f t="shared" si="64"/>
        <v>0</v>
      </c>
      <c r="Z146" s="53">
        <f t="shared" si="54"/>
        <v>0</v>
      </c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92">
        <f>Parâmetros!A136</f>
        <v>44171.583333333336</v>
      </c>
      <c r="B147" s="59">
        <f>Parâmetros!G136*0.04*46.0055</f>
        <v>1.0305232000000002</v>
      </c>
      <c r="C147" s="87">
        <f t="shared" si="65"/>
        <v>1.0305232000000002</v>
      </c>
      <c r="D147" s="91">
        <f t="shared" si="44"/>
        <v>0.20610464000000006</v>
      </c>
      <c r="E147" s="42" t="str">
        <f t="shared" si="55"/>
        <v>1</v>
      </c>
      <c r="F147" s="51">
        <f t="shared" si="45"/>
        <v>-152.99523988000001</v>
      </c>
      <c r="G147" s="42" t="str">
        <f t="shared" si="56"/>
        <v>0</v>
      </c>
      <c r="H147" s="51">
        <f t="shared" si="46"/>
        <v>-35.497619940000007</v>
      </c>
      <c r="I147" s="42" t="str">
        <f t="shared" si="57"/>
        <v>0</v>
      </c>
      <c r="J147" s="51">
        <f t="shared" si="47"/>
        <v>89.890631275061736</v>
      </c>
      <c r="K147" s="42" t="str">
        <f t="shared" si="58"/>
        <v>0</v>
      </c>
      <c r="L147" s="51">
        <f t="shared" si="48"/>
        <v>81.462055397647049</v>
      </c>
      <c r="M147" s="55" t="str">
        <f t="shared" si="59"/>
        <v>0</v>
      </c>
      <c r="N147" s="58">
        <f t="shared" si="49"/>
        <v>0.20610464000000006</v>
      </c>
      <c r="O147" s="59">
        <v>260</v>
      </c>
      <c r="Q147" s="53" t="str">
        <f t="shared" si="60"/>
        <v>1</v>
      </c>
      <c r="R147" s="53">
        <f t="shared" si="50"/>
        <v>1</v>
      </c>
      <c r="S147" s="53" t="str">
        <f t="shared" si="61"/>
        <v>0</v>
      </c>
      <c r="T147" s="53">
        <f t="shared" si="51"/>
        <v>0</v>
      </c>
      <c r="U147" s="53" t="str">
        <f t="shared" si="62"/>
        <v>0</v>
      </c>
      <c r="V147" s="53">
        <f t="shared" si="52"/>
        <v>0</v>
      </c>
      <c r="W147" s="53" t="str">
        <f t="shared" si="63"/>
        <v>0</v>
      </c>
      <c r="X147" s="53">
        <f t="shared" si="53"/>
        <v>0</v>
      </c>
      <c r="Y147" s="53" t="str">
        <f t="shared" si="64"/>
        <v>0</v>
      </c>
      <c r="Z147" s="53">
        <f t="shared" si="54"/>
        <v>0</v>
      </c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92">
        <f>Parâmetros!A137</f>
        <v>44171.625</v>
      </c>
      <c r="B148" s="59">
        <f>Parâmetros!G137*0.04*46.0055</f>
        <v>1.3433606</v>
      </c>
      <c r="C148" s="87">
        <f t="shared" si="65"/>
        <v>1.3433606</v>
      </c>
      <c r="D148" s="91">
        <f t="shared" si="44"/>
        <v>0.26867212000000001</v>
      </c>
      <c r="E148" s="42" t="str">
        <f t="shared" si="55"/>
        <v>1</v>
      </c>
      <c r="F148" s="51">
        <f t="shared" si="45"/>
        <v>-152.69022341499996</v>
      </c>
      <c r="G148" s="42" t="str">
        <f t="shared" si="56"/>
        <v>0</v>
      </c>
      <c r="H148" s="51">
        <f t="shared" si="46"/>
        <v>-35.345111707499981</v>
      </c>
      <c r="I148" s="42" t="str">
        <f t="shared" si="57"/>
        <v>0</v>
      </c>
      <c r="J148" s="51">
        <f t="shared" si="47"/>
        <v>89.921142577037031</v>
      </c>
      <c r="K148" s="42" t="str">
        <f t="shared" si="58"/>
        <v>0</v>
      </c>
      <c r="L148" s="51">
        <f t="shared" si="48"/>
        <v>81.495179357647061</v>
      </c>
      <c r="M148" s="55" t="str">
        <f t="shared" si="59"/>
        <v>0</v>
      </c>
      <c r="N148" s="58">
        <f t="shared" si="49"/>
        <v>0.26867212000000001</v>
      </c>
      <c r="O148" s="59">
        <v>260</v>
      </c>
      <c r="Q148" s="53" t="str">
        <f t="shared" si="60"/>
        <v>1</v>
      </c>
      <c r="R148" s="53">
        <f t="shared" si="50"/>
        <v>1</v>
      </c>
      <c r="S148" s="53" t="str">
        <f t="shared" si="61"/>
        <v>0</v>
      </c>
      <c r="T148" s="53">
        <f t="shared" si="51"/>
        <v>0</v>
      </c>
      <c r="U148" s="53" t="str">
        <f t="shared" si="62"/>
        <v>0</v>
      </c>
      <c r="V148" s="53">
        <f t="shared" si="52"/>
        <v>0</v>
      </c>
      <c r="W148" s="53" t="str">
        <f t="shared" si="63"/>
        <v>0</v>
      </c>
      <c r="X148" s="53">
        <f t="shared" si="53"/>
        <v>0</v>
      </c>
      <c r="Y148" s="53" t="str">
        <f t="shared" si="64"/>
        <v>0</v>
      </c>
      <c r="Z148" s="53">
        <f t="shared" si="54"/>
        <v>0</v>
      </c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92">
        <f>Parâmetros!A138</f>
        <v>44171.666666666664</v>
      </c>
      <c r="B149" s="59">
        <f>Parâmetros!G138*0.04*46.0055</f>
        <v>0.93851220000000002</v>
      </c>
      <c r="C149" s="87">
        <f t="shared" si="65"/>
        <v>0.93851220000000002</v>
      </c>
      <c r="D149" s="91">
        <f t="shared" si="44"/>
        <v>0.18770244000000003</v>
      </c>
      <c r="E149" s="42" t="str">
        <f t="shared" si="55"/>
        <v>1</v>
      </c>
      <c r="F149" s="51">
        <f t="shared" si="45"/>
        <v>-153.08495060500002</v>
      </c>
      <c r="G149" s="42" t="str">
        <f t="shared" si="56"/>
        <v>0</v>
      </c>
      <c r="H149" s="51">
        <f t="shared" si="46"/>
        <v>-35.542475302500009</v>
      </c>
      <c r="I149" s="42" t="str">
        <f t="shared" si="57"/>
        <v>0</v>
      </c>
      <c r="J149" s="51">
        <f t="shared" si="47"/>
        <v>89.881657362716055</v>
      </c>
      <c r="K149" s="42" t="str">
        <f t="shared" si="58"/>
        <v>0</v>
      </c>
      <c r="L149" s="51">
        <f t="shared" si="48"/>
        <v>81.452313056470601</v>
      </c>
      <c r="M149" s="55" t="str">
        <f t="shared" si="59"/>
        <v>0</v>
      </c>
      <c r="N149" s="58">
        <f t="shared" si="49"/>
        <v>0.18770244000000003</v>
      </c>
      <c r="O149" s="59">
        <v>260</v>
      </c>
      <c r="Q149" s="53" t="str">
        <f t="shared" si="60"/>
        <v>1</v>
      </c>
      <c r="R149" s="53">
        <f t="shared" si="50"/>
        <v>1</v>
      </c>
      <c r="S149" s="53" t="str">
        <f t="shared" si="61"/>
        <v>0</v>
      </c>
      <c r="T149" s="53">
        <f t="shared" si="51"/>
        <v>0</v>
      </c>
      <c r="U149" s="53" t="str">
        <f t="shared" si="62"/>
        <v>0</v>
      </c>
      <c r="V149" s="53">
        <f t="shared" si="52"/>
        <v>0</v>
      </c>
      <c r="W149" s="53" t="str">
        <f t="shared" si="63"/>
        <v>0</v>
      </c>
      <c r="X149" s="53">
        <f t="shared" si="53"/>
        <v>0</v>
      </c>
      <c r="Y149" s="53" t="str">
        <f t="shared" si="64"/>
        <v>0</v>
      </c>
      <c r="Z149" s="53">
        <f t="shared" si="54"/>
        <v>0</v>
      </c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92">
        <f>Parâmetros!A139</f>
        <v>44171.708333333336</v>
      </c>
      <c r="B150" s="59">
        <f>Parâmetros!G139*0.04*46.0055</f>
        <v>1.8034155999999999</v>
      </c>
      <c r="C150" s="87">
        <f t="shared" si="65"/>
        <v>1.8034155999999999</v>
      </c>
      <c r="D150" s="91">
        <f t="shared" si="44"/>
        <v>0.36068311999999997</v>
      </c>
      <c r="E150" s="42" t="str">
        <f t="shared" si="55"/>
        <v>1</v>
      </c>
      <c r="F150" s="51">
        <f t="shared" si="45"/>
        <v>-152.24166979</v>
      </c>
      <c r="G150" s="42" t="str">
        <f t="shared" si="56"/>
        <v>0</v>
      </c>
      <c r="H150" s="51">
        <f t="shared" si="46"/>
        <v>-35.120834895000002</v>
      </c>
      <c r="I150" s="42" t="str">
        <f t="shared" si="57"/>
        <v>0</v>
      </c>
      <c r="J150" s="51">
        <f t="shared" si="47"/>
        <v>89.966012138765436</v>
      </c>
      <c r="K150" s="42" t="str">
        <f t="shared" si="58"/>
        <v>0</v>
      </c>
      <c r="L150" s="51">
        <f t="shared" si="48"/>
        <v>81.543891063529429</v>
      </c>
      <c r="M150" s="55" t="str">
        <f t="shared" si="59"/>
        <v>0</v>
      </c>
      <c r="N150" s="58">
        <f t="shared" si="49"/>
        <v>0.36068311999999997</v>
      </c>
      <c r="O150" s="59">
        <v>260</v>
      </c>
      <c r="Q150" s="53" t="str">
        <f t="shared" si="60"/>
        <v>1</v>
      </c>
      <c r="R150" s="53">
        <f t="shared" si="50"/>
        <v>1</v>
      </c>
      <c r="S150" s="53" t="str">
        <f t="shared" si="61"/>
        <v>0</v>
      </c>
      <c r="T150" s="53">
        <f t="shared" si="51"/>
        <v>0</v>
      </c>
      <c r="U150" s="53" t="str">
        <f t="shared" si="62"/>
        <v>0</v>
      </c>
      <c r="V150" s="53">
        <f t="shared" si="52"/>
        <v>0</v>
      </c>
      <c r="W150" s="53" t="str">
        <f t="shared" si="63"/>
        <v>0</v>
      </c>
      <c r="X150" s="53">
        <f t="shared" si="53"/>
        <v>0</v>
      </c>
      <c r="Y150" s="53" t="str">
        <f t="shared" si="64"/>
        <v>0</v>
      </c>
      <c r="Z150" s="53">
        <f t="shared" si="54"/>
        <v>0</v>
      </c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92">
        <f>Parâmetros!A140</f>
        <v>44171.75</v>
      </c>
      <c r="B151" s="59">
        <f>Parâmetros!G140*0.04*46.0055</f>
        <v>2.8339387999999999</v>
      </c>
      <c r="C151" s="87">
        <f t="shared" si="65"/>
        <v>2.8339387999999999</v>
      </c>
      <c r="D151" s="91">
        <f t="shared" si="44"/>
        <v>0.56678775999999997</v>
      </c>
      <c r="E151" s="42" t="str">
        <f t="shared" si="55"/>
        <v>1</v>
      </c>
      <c r="F151" s="51">
        <f t="shared" si="45"/>
        <v>-151.23690967000002</v>
      </c>
      <c r="G151" s="42" t="str">
        <f t="shared" si="56"/>
        <v>0</v>
      </c>
      <c r="H151" s="51">
        <f t="shared" si="46"/>
        <v>-34.618454835000009</v>
      </c>
      <c r="I151" s="42" t="str">
        <f t="shared" si="57"/>
        <v>0</v>
      </c>
      <c r="J151" s="51">
        <f t="shared" si="47"/>
        <v>90.066519957037031</v>
      </c>
      <c r="K151" s="42" t="str">
        <f t="shared" si="58"/>
        <v>0</v>
      </c>
      <c r="L151" s="51">
        <f t="shared" si="48"/>
        <v>81.65300528470587</v>
      </c>
      <c r="M151" s="55" t="str">
        <f t="shared" si="59"/>
        <v>0</v>
      </c>
      <c r="N151" s="58">
        <f t="shared" si="49"/>
        <v>0.56678775999999997</v>
      </c>
      <c r="O151" s="59">
        <v>260</v>
      </c>
      <c r="Q151" s="53" t="str">
        <f t="shared" si="60"/>
        <v>1</v>
      </c>
      <c r="R151" s="53">
        <f t="shared" si="50"/>
        <v>1</v>
      </c>
      <c r="S151" s="53" t="str">
        <f t="shared" si="61"/>
        <v>0</v>
      </c>
      <c r="T151" s="53">
        <f t="shared" si="51"/>
        <v>0</v>
      </c>
      <c r="U151" s="53" t="str">
        <f t="shared" si="62"/>
        <v>0</v>
      </c>
      <c r="V151" s="53">
        <f t="shared" si="52"/>
        <v>0</v>
      </c>
      <c r="W151" s="53" t="str">
        <f t="shared" si="63"/>
        <v>0</v>
      </c>
      <c r="X151" s="53">
        <f t="shared" si="53"/>
        <v>0</v>
      </c>
      <c r="Y151" s="53" t="str">
        <f t="shared" si="64"/>
        <v>0</v>
      </c>
      <c r="Z151" s="53">
        <f t="shared" si="54"/>
        <v>0</v>
      </c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92">
        <f>Parâmetros!A141</f>
        <v>44171.791666666664</v>
      </c>
      <c r="B152" s="59">
        <f>Parâmetros!G141*0.04*46.0055</f>
        <v>2.7419278</v>
      </c>
      <c r="C152" s="87">
        <f t="shared" si="65"/>
        <v>2.7419278</v>
      </c>
      <c r="D152" s="91">
        <f t="shared" si="44"/>
        <v>0.54838556000000005</v>
      </c>
      <c r="E152" s="42" t="str">
        <f t="shared" si="55"/>
        <v>1</v>
      </c>
      <c r="F152" s="51">
        <f t="shared" si="45"/>
        <v>-151.32662039499999</v>
      </c>
      <c r="G152" s="42" t="str">
        <f t="shared" si="56"/>
        <v>0</v>
      </c>
      <c r="H152" s="51">
        <f t="shared" si="46"/>
        <v>-34.663310197499996</v>
      </c>
      <c r="I152" s="42" t="str">
        <f t="shared" si="57"/>
        <v>0</v>
      </c>
      <c r="J152" s="51">
        <f t="shared" si="47"/>
        <v>90.05754604469135</v>
      </c>
      <c r="K152" s="42" t="str">
        <f t="shared" si="58"/>
        <v>0</v>
      </c>
      <c r="L152" s="51">
        <f t="shared" si="48"/>
        <v>81.643262943529422</v>
      </c>
      <c r="M152" s="55" t="str">
        <f t="shared" si="59"/>
        <v>0</v>
      </c>
      <c r="N152" s="58">
        <f t="shared" si="49"/>
        <v>0.54838556000000005</v>
      </c>
      <c r="O152" s="59">
        <v>260</v>
      </c>
      <c r="Q152" s="53" t="str">
        <f t="shared" si="60"/>
        <v>1</v>
      </c>
      <c r="R152" s="53">
        <f t="shared" si="50"/>
        <v>1</v>
      </c>
      <c r="S152" s="53" t="str">
        <f t="shared" si="61"/>
        <v>0</v>
      </c>
      <c r="T152" s="53">
        <f t="shared" si="51"/>
        <v>0</v>
      </c>
      <c r="U152" s="53" t="str">
        <f t="shared" si="62"/>
        <v>0</v>
      </c>
      <c r="V152" s="53">
        <f t="shared" si="52"/>
        <v>0</v>
      </c>
      <c r="W152" s="53" t="str">
        <f t="shared" si="63"/>
        <v>0</v>
      </c>
      <c r="X152" s="53">
        <f t="shared" si="53"/>
        <v>0</v>
      </c>
      <c r="Y152" s="53" t="str">
        <f t="shared" si="64"/>
        <v>0</v>
      </c>
      <c r="Z152" s="53">
        <f t="shared" si="54"/>
        <v>0</v>
      </c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92">
        <f>Parâmetros!A142</f>
        <v>44171.833333333336</v>
      </c>
      <c r="B153" s="59">
        <f>Parâmetros!G142*0.04*46.0055</f>
        <v>2.8891454000000003</v>
      </c>
      <c r="C153" s="87">
        <f t="shared" si="65"/>
        <v>2.8891454000000003</v>
      </c>
      <c r="D153" s="91">
        <f t="shared" si="44"/>
        <v>0.57782908000000011</v>
      </c>
      <c r="E153" s="42" t="str">
        <f t="shared" si="55"/>
        <v>1</v>
      </c>
      <c r="F153" s="51">
        <f t="shared" si="45"/>
        <v>-151.183083235</v>
      </c>
      <c r="G153" s="42" t="str">
        <f t="shared" si="56"/>
        <v>0</v>
      </c>
      <c r="H153" s="51">
        <f t="shared" si="46"/>
        <v>-34.591541617499999</v>
      </c>
      <c r="I153" s="42" t="str">
        <f t="shared" si="57"/>
        <v>0</v>
      </c>
      <c r="J153" s="51">
        <f t="shared" si="47"/>
        <v>90.071904304444445</v>
      </c>
      <c r="K153" s="42" t="str">
        <f t="shared" si="58"/>
        <v>0</v>
      </c>
      <c r="L153" s="51">
        <f t="shared" si="48"/>
        <v>81.658850689411764</v>
      </c>
      <c r="M153" s="55" t="str">
        <f t="shared" si="59"/>
        <v>0</v>
      </c>
      <c r="N153" s="58">
        <f t="shared" si="49"/>
        <v>0.57782908000000011</v>
      </c>
      <c r="O153" s="59">
        <v>260</v>
      </c>
      <c r="Q153" s="53" t="str">
        <f t="shared" si="60"/>
        <v>1</v>
      </c>
      <c r="R153" s="53">
        <f t="shared" si="50"/>
        <v>1</v>
      </c>
      <c r="S153" s="53" t="str">
        <f t="shared" si="61"/>
        <v>0</v>
      </c>
      <c r="T153" s="53">
        <f t="shared" si="51"/>
        <v>0</v>
      </c>
      <c r="U153" s="53" t="str">
        <f t="shared" si="62"/>
        <v>0</v>
      </c>
      <c r="V153" s="53">
        <f t="shared" si="52"/>
        <v>0</v>
      </c>
      <c r="W153" s="53" t="str">
        <f t="shared" si="63"/>
        <v>0</v>
      </c>
      <c r="X153" s="53">
        <f t="shared" si="53"/>
        <v>0</v>
      </c>
      <c r="Y153" s="53" t="str">
        <f t="shared" si="64"/>
        <v>0</v>
      </c>
      <c r="Z153" s="53">
        <f t="shared" si="54"/>
        <v>0</v>
      </c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92">
        <f>Parâmetros!A143</f>
        <v>44171.875</v>
      </c>
      <c r="B154" s="59">
        <f>Parâmetros!G143*0.04*46.0055</f>
        <v>2.3370793999999999</v>
      </c>
      <c r="C154" s="87">
        <f t="shared" si="65"/>
        <v>2.3370793999999999</v>
      </c>
      <c r="D154" s="91">
        <f t="shared" si="44"/>
        <v>0.46741588000000001</v>
      </c>
      <c r="E154" s="42" t="str">
        <f t="shared" si="55"/>
        <v>1</v>
      </c>
      <c r="F154" s="51">
        <f t="shared" si="45"/>
        <v>-151.72134758500002</v>
      </c>
      <c r="G154" s="42" t="str">
        <f t="shared" si="56"/>
        <v>0</v>
      </c>
      <c r="H154" s="51">
        <f t="shared" si="46"/>
        <v>-34.860673792500009</v>
      </c>
      <c r="I154" s="42" t="str">
        <f t="shared" si="57"/>
        <v>0</v>
      </c>
      <c r="J154" s="51">
        <f t="shared" si="47"/>
        <v>90.018060830370374</v>
      </c>
      <c r="K154" s="42" t="str">
        <f t="shared" si="58"/>
        <v>0</v>
      </c>
      <c r="L154" s="51">
        <f t="shared" si="48"/>
        <v>81.600396642352933</v>
      </c>
      <c r="M154" s="55" t="str">
        <f t="shared" si="59"/>
        <v>0</v>
      </c>
      <c r="N154" s="58">
        <f t="shared" si="49"/>
        <v>0.46741588000000001</v>
      </c>
      <c r="O154" s="59">
        <v>260</v>
      </c>
      <c r="Q154" s="53" t="str">
        <f t="shared" si="60"/>
        <v>1</v>
      </c>
      <c r="R154" s="53">
        <f t="shared" si="50"/>
        <v>1</v>
      </c>
      <c r="S154" s="53" t="str">
        <f t="shared" si="61"/>
        <v>0</v>
      </c>
      <c r="T154" s="53">
        <f t="shared" si="51"/>
        <v>0</v>
      </c>
      <c r="U154" s="53" t="str">
        <f t="shared" si="62"/>
        <v>0</v>
      </c>
      <c r="V154" s="53">
        <f t="shared" si="52"/>
        <v>0</v>
      </c>
      <c r="W154" s="53" t="str">
        <f t="shared" si="63"/>
        <v>0</v>
      </c>
      <c r="X154" s="53">
        <f t="shared" si="53"/>
        <v>0</v>
      </c>
      <c r="Y154" s="53" t="str">
        <f t="shared" si="64"/>
        <v>0</v>
      </c>
      <c r="Z154" s="53">
        <f t="shared" si="54"/>
        <v>0</v>
      </c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92">
        <f>Parâmetros!A144</f>
        <v>44171.916666666664</v>
      </c>
      <c r="B155" s="59">
        <f>Parâmetros!G144*0.04*46.0055</f>
        <v>1.8954266</v>
      </c>
      <c r="C155" s="87">
        <f t="shared" si="65"/>
        <v>1.8954266</v>
      </c>
      <c r="D155" s="91">
        <f t="shared" si="44"/>
        <v>0.37908532</v>
      </c>
      <c r="E155" s="42" t="str">
        <f t="shared" si="55"/>
        <v>1</v>
      </c>
      <c r="F155" s="51">
        <f t="shared" si="45"/>
        <v>-152.151959065</v>
      </c>
      <c r="G155" s="42" t="str">
        <f t="shared" si="56"/>
        <v>0</v>
      </c>
      <c r="H155" s="51">
        <f t="shared" si="46"/>
        <v>-35.0759795325</v>
      </c>
      <c r="I155" s="42" t="str">
        <f t="shared" si="57"/>
        <v>0</v>
      </c>
      <c r="J155" s="51">
        <f t="shared" si="47"/>
        <v>89.974986051111117</v>
      </c>
      <c r="K155" s="42" t="str">
        <f t="shared" si="58"/>
        <v>0</v>
      </c>
      <c r="L155" s="51">
        <f t="shared" si="48"/>
        <v>81.553633404705877</v>
      </c>
      <c r="M155" s="55" t="str">
        <f t="shared" si="59"/>
        <v>0</v>
      </c>
      <c r="N155" s="58">
        <f t="shared" si="49"/>
        <v>0.37908532</v>
      </c>
      <c r="O155" s="59">
        <v>260</v>
      </c>
      <c r="Q155" s="53" t="str">
        <f t="shared" si="60"/>
        <v>1</v>
      </c>
      <c r="R155" s="53">
        <f t="shared" si="50"/>
        <v>1</v>
      </c>
      <c r="S155" s="53" t="str">
        <f t="shared" si="61"/>
        <v>0</v>
      </c>
      <c r="T155" s="53">
        <f t="shared" si="51"/>
        <v>0</v>
      </c>
      <c r="U155" s="53" t="str">
        <f t="shared" si="62"/>
        <v>0</v>
      </c>
      <c r="V155" s="53">
        <f t="shared" si="52"/>
        <v>0</v>
      </c>
      <c r="W155" s="53" t="str">
        <f t="shared" si="63"/>
        <v>0</v>
      </c>
      <c r="X155" s="53">
        <f t="shared" si="53"/>
        <v>0</v>
      </c>
      <c r="Y155" s="53" t="str">
        <f t="shared" si="64"/>
        <v>0</v>
      </c>
      <c r="Z155" s="53">
        <f t="shared" si="54"/>
        <v>0</v>
      </c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92">
        <f>Parâmetros!A145</f>
        <v>44171.958333333336</v>
      </c>
      <c r="B156" s="59">
        <f>Parâmetros!G145*0.04*46.0055</f>
        <v>2.8339387999999999</v>
      </c>
      <c r="C156" s="87">
        <f t="shared" si="65"/>
        <v>2.8339387999999999</v>
      </c>
      <c r="D156" s="91">
        <f t="shared" si="44"/>
        <v>0.56678775999999997</v>
      </c>
      <c r="E156" s="42" t="str">
        <f t="shared" si="55"/>
        <v>1</v>
      </c>
      <c r="F156" s="51">
        <f t="shared" si="45"/>
        <v>-151.23690967000002</v>
      </c>
      <c r="G156" s="42" t="str">
        <f t="shared" si="56"/>
        <v>0</v>
      </c>
      <c r="H156" s="51">
        <f t="shared" si="46"/>
        <v>-34.618454835000009</v>
      </c>
      <c r="I156" s="42" t="str">
        <f t="shared" si="57"/>
        <v>0</v>
      </c>
      <c r="J156" s="51">
        <f t="shared" si="47"/>
        <v>90.066519957037031</v>
      </c>
      <c r="K156" s="42" t="str">
        <f t="shared" si="58"/>
        <v>0</v>
      </c>
      <c r="L156" s="51">
        <f t="shared" si="48"/>
        <v>81.65300528470587</v>
      </c>
      <c r="M156" s="55" t="str">
        <f t="shared" si="59"/>
        <v>0</v>
      </c>
      <c r="N156" s="58">
        <f t="shared" si="49"/>
        <v>0.56678775999999997</v>
      </c>
      <c r="O156" s="59">
        <v>260</v>
      </c>
      <c r="Q156" s="53" t="str">
        <f t="shared" si="60"/>
        <v>1</v>
      </c>
      <c r="R156" s="53">
        <f t="shared" si="50"/>
        <v>1</v>
      </c>
      <c r="S156" s="53" t="str">
        <f t="shared" si="61"/>
        <v>0</v>
      </c>
      <c r="T156" s="53">
        <f t="shared" si="51"/>
        <v>0</v>
      </c>
      <c r="U156" s="53" t="str">
        <f t="shared" si="62"/>
        <v>0</v>
      </c>
      <c r="V156" s="53">
        <f t="shared" si="52"/>
        <v>0</v>
      </c>
      <c r="W156" s="53" t="str">
        <f t="shared" si="63"/>
        <v>0</v>
      </c>
      <c r="X156" s="53">
        <f t="shared" si="53"/>
        <v>0</v>
      </c>
      <c r="Y156" s="53" t="str">
        <f t="shared" si="64"/>
        <v>0</v>
      </c>
      <c r="Z156" s="53">
        <f t="shared" si="54"/>
        <v>0</v>
      </c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92">
        <f>Parâmetros!A146</f>
        <v>44172</v>
      </c>
      <c r="B157" s="59">
        <f>Parâmetros!G146*0.04*46.0055</f>
        <v>1.8218178</v>
      </c>
      <c r="C157" s="87">
        <f t="shared" si="65"/>
        <v>1.8218178</v>
      </c>
      <c r="D157" s="91">
        <f t="shared" si="44"/>
        <v>0.36436356000000003</v>
      </c>
      <c r="E157" s="42" t="str">
        <f t="shared" si="55"/>
        <v>1</v>
      </c>
      <c r="F157" s="51">
        <f t="shared" si="45"/>
        <v>-152.223727645</v>
      </c>
      <c r="G157" s="42" t="str">
        <f t="shared" si="56"/>
        <v>0</v>
      </c>
      <c r="H157" s="51">
        <f t="shared" si="46"/>
        <v>-35.111863822499998</v>
      </c>
      <c r="I157" s="42" t="str">
        <f t="shared" si="57"/>
        <v>0</v>
      </c>
      <c r="J157" s="51">
        <f t="shared" si="47"/>
        <v>89.967806921234569</v>
      </c>
      <c r="K157" s="42" t="str">
        <f t="shared" si="58"/>
        <v>0</v>
      </c>
      <c r="L157" s="51">
        <f t="shared" si="48"/>
        <v>81.545839531764699</v>
      </c>
      <c r="M157" s="55" t="str">
        <f t="shared" si="59"/>
        <v>0</v>
      </c>
      <c r="N157" s="58">
        <f t="shared" si="49"/>
        <v>0.36436356000000003</v>
      </c>
      <c r="O157" s="59">
        <v>260</v>
      </c>
      <c r="Q157" s="53" t="str">
        <f t="shared" si="60"/>
        <v>1</v>
      </c>
      <c r="R157" s="53">
        <f t="shared" si="50"/>
        <v>1</v>
      </c>
      <c r="S157" s="53" t="str">
        <f t="shared" si="61"/>
        <v>0</v>
      </c>
      <c r="T157" s="53">
        <f t="shared" si="51"/>
        <v>0</v>
      </c>
      <c r="U157" s="53" t="str">
        <f t="shared" si="62"/>
        <v>0</v>
      </c>
      <c r="V157" s="53">
        <f t="shared" si="52"/>
        <v>0</v>
      </c>
      <c r="W157" s="53" t="str">
        <f t="shared" si="63"/>
        <v>0</v>
      </c>
      <c r="X157" s="53">
        <f t="shared" si="53"/>
        <v>0</v>
      </c>
      <c r="Y157" s="53" t="str">
        <f t="shared" si="64"/>
        <v>0</v>
      </c>
      <c r="Z157" s="53">
        <f t="shared" si="54"/>
        <v>0</v>
      </c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92">
        <f>Parâmetros!A147</f>
        <v>44172.041666666664</v>
      </c>
      <c r="B158" s="59">
        <f>Parâmetros!G147*0.04*46.0055</f>
        <v>0.99371880000000001</v>
      </c>
      <c r="C158" s="87">
        <f t="shared" si="65"/>
        <v>0.99371880000000001</v>
      </c>
      <c r="D158" s="91">
        <f t="shared" si="44"/>
        <v>0.19874375999999999</v>
      </c>
      <c r="E158" s="42" t="str">
        <f t="shared" si="55"/>
        <v>1</v>
      </c>
      <c r="F158" s="51">
        <f t="shared" si="45"/>
        <v>-153.03112417</v>
      </c>
      <c r="G158" s="42" t="str">
        <f t="shared" si="56"/>
        <v>0</v>
      </c>
      <c r="H158" s="51">
        <f t="shared" si="46"/>
        <v>-35.515562084999999</v>
      </c>
      <c r="I158" s="42" t="str">
        <f t="shared" si="57"/>
        <v>0</v>
      </c>
      <c r="J158" s="51">
        <f t="shared" si="47"/>
        <v>89.887041710123455</v>
      </c>
      <c r="K158" s="42" t="str">
        <f t="shared" si="58"/>
        <v>0</v>
      </c>
      <c r="L158" s="51">
        <f t="shared" si="48"/>
        <v>81.458158461176467</v>
      </c>
      <c r="M158" s="55" t="str">
        <f t="shared" si="59"/>
        <v>0</v>
      </c>
      <c r="N158" s="58">
        <f t="shared" si="49"/>
        <v>0.19874375999999999</v>
      </c>
      <c r="O158" s="59">
        <v>260</v>
      </c>
      <c r="Q158" s="53" t="str">
        <f t="shared" si="60"/>
        <v>1</v>
      </c>
      <c r="R158" s="53">
        <f t="shared" si="50"/>
        <v>1</v>
      </c>
      <c r="S158" s="53" t="str">
        <f t="shared" si="61"/>
        <v>0</v>
      </c>
      <c r="T158" s="53">
        <f t="shared" si="51"/>
        <v>0</v>
      </c>
      <c r="U158" s="53" t="str">
        <f t="shared" si="62"/>
        <v>0</v>
      </c>
      <c r="V158" s="53">
        <f t="shared" si="52"/>
        <v>0</v>
      </c>
      <c r="W158" s="53" t="str">
        <f t="shared" si="63"/>
        <v>0</v>
      </c>
      <c r="X158" s="53">
        <f t="shared" si="53"/>
        <v>0</v>
      </c>
      <c r="Y158" s="53" t="str">
        <f t="shared" si="64"/>
        <v>0</v>
      </c>
      <c r="Z158" s="53">
        <f t="shared" si="54"/>
        <v>0</v>
      </c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92">
        <f>Parâmetros!A148</f>
        <v>44172.083333333336</v>
      </c>
      <c r="B159" s="59">
        <f>Parâmetros!G148*0.04*46.0055</f>
        <v>0.46005499999999999</v>
      </c>
      <c r="C159" s="87">
        <f t="shared" si="65"/>
        <v>0.46005499999999999</v>
      </c>
      <c r="D159" s="91">
        <f t="shared" si="44"/>
        <v>9.2011000000000009E-2</v>
      </c>
      <c r="E159" s="42" t="str">
        <f t="shared" si="55"/>
        <v>1</v>
      </c>
      <c r="F159" s="51">
        <f t="shared" si="45"/>
        <v>-153.55144637500001</v>
      </c>
      <c r="G159" s="42" t="str">
        <f t="shared" si="56"/>
        <v>0</v>
      </c>
      <c r="H159" s="51">
        <f t="shared" si="46"/>
        <v>-35.775723187500006</v>
      </c>
      <c r="I159" s="42" t="str">
        <f t="shared" si="57"/>
        <v>0</v>
      </c>
      <c r="J159" s="51">
        <f t="shared" si="47"/>
        <v>89.834993018518517</v>
      </c>
      <c r="K159" s="42" t="str">
        <f t="shared" si="58"/>
        <v>0</v>
      </c>
      <c r="L159" s="51">
        <f t="shared" si="48"/>
        <v>81.401652882352934</v>
      </c>
      <c r="M159" s="55" t="str">
        <f t="shared" si="59"/>
        <v>0</v>
      </c>
      <c r="N159" s="58">
        <f t="shared" si="49"/>
        <v>9.2011000000000009E-2</v>
      </c>
      <c r="O159" s="59">
        <v>260</v>
      </c>
      <c r="Q159" s="53" t="str">
        <f t="shared" si="60"/>
        <v>1</v>
      </c>
      <c r="R159" s="53">
        <f t="shared" si="50"/>
        <v>1</v>
      </c>
      <c r="S159" s="53" t="str">
        <f t="shared" si="61"/>
        <v>0</v>
      </c>
      <c r="T159" s="53">
        <f t="shared" si="51"/>
        <v>0</v>
      </c>
      <c r="U159" s="53" t="str">
        <f t="shared" si="62"/>
        <v>0</v>
      </c>
      <c r="V159" s="53">
        <f t="shared" si="52"/>
        <v>0</v>
      </c>
      <c r="W159" s="53" t="str">
        <f t="shared" si="63"/>
        <v>0</v>
      </c>
      <c r="X159" s="53">
        <f t="shared" si="53"/>
        <v>0</v>
      </c>
      <c r="Y159" s="53" t="str">
        <f t="shared" si="64"/>
        <v>0</v>
      </c>
      <c r="Z159" s="53">
        <f t="shared" si="54"/>
        <v>0</v>
      </c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92">
        <f>Parâmetros!A149</f>
        <v>44172.125</v>
      </c>
      <c r="B160" s="59">
        <f>Parâmetros!G149*0.04*46.0055</f>
        <v>0.16561979999999998</v>
      </c>
      <c r="C160" s="87">
        <f t="shared" si="65"/>
        <v>0.16561979999999998</v>
      </c>
      <c r="D160" s="91">
        <f t="shared" si="44"/>
        <v>3.3123959999999994E-2</v>
      </c>
      <c r="E160" s="42" t="str">
        <f t="shared" si="55"/>
        <v>1</v>
      </c>
      <c r="F160" s="51">
        <f t="shared" si="45"/>
        <v>-153.838520695</v>
      </c>
      <c r="G160" s="42" t="str">
        <f t="shared" si="56"/>
        <v>0</v>
      </c>
      <c r="H160" s="51">
        <f t="shared" si="46"/>
        <v>-35.9192603475</v>
      </c>
      <c r="I160" s="42" t="str">
        <f t="shared" si="57"/>
        <v>0</v>
      </c>
      <c r="J160" s="51">
        <f t="shared" si="47"/>
        <v>89.806276499012341</v>
      </c>
      <c r="K160" s="42" t="str">
        <f t="shared" si="58"/>
        <v>0</v>
      </c>
      <c r="L160" s="51">
        <f t="shared" si="48"/>
        <v>81.370477390588235</v>
      </c>
      <c r="M160" s="55" t="str">
        <f t="shared" si="59"/>
        <v>0</v>
      </c>
      <c r="N160" s="58">
        <f t="shared" si="49"/>
        <v>3.3123959999999994E-2</v>
      </c>
      <c r="O160" s="59">
        <v>260</v>
      </c>
      <c r="Q160" s="53" t="str">
        <f t="shared" si="60"/>
        <v>1</v>
      </c>
      <c r="R160" s="53">
        <f t="shared" si="50"/>
        <v>1</v>
      </c>
      <c r="S160" s="53" t="str">
        <f t="shared" si="61"/>
        <v>0</v>
      </c>
      <c r="T160" s="53">
        <f t="shared" si="51"/>
        <v>0</v>
      </c>
      <c r="U160" s="53" t="str">
        <f t="shared" si="62"/>
        <v>0</v>
      </c>
      <c r="V160" s="53">
        <f t="shared" si="52"/>
        <v>0</v>
      </c>
      <c r="W160" s="53" t="str">
        <f t="shared" si="63"/>
        <v>0</v>
      </c>
      <c r="X160" s="53">
        <f t="shared" si="53"/>
        <v>0</v>
      </c>
      <c r="Y160" s="53" t="str">
        <f t="shared" si="64"/>
        <v>0</v>
      </c>
      <c r="Z160" s="53">
        <f t="shared" si="54"/>
        <v>0</v>
      </c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92">
        <f>Parâmetros!A150</f>
        <v>44172.166666666664</v>
      </c>
      <c r="B161" s="59">
        <f>Parâmetros!G150*0.04*46.0055</f>
        <v>0.12881540000000002</v>
      </c>
      <c r="C161" s="87">
        <f t="shared" si="65"/>
        <v>0.12881540000000002</v>
      </c>
      <c r="D161" s="91">
        <f t="shared" si="44"/>
        <v>2.5763080000000008E-2</v>
      </c>
      <c r="E161" s="42" t="str">
        <f t="shared" si="55"/>
        <v>1</v>
      </c>
      <c r="F161" s="51">
        <f t="shared" si="45"/>
        <v>-153.87440498499998</v>
      </c>
      <c r="G161" s="42" t="str">
        <f t="shared" si="56"/>
        <v>0</v>
      </c>
      <c r="H161" s="51">
        <f t="shared" si="46"/>
        <v>-35.937202492499992</v>
      </c>
      <c r="I161" s="42" t="str">
        <f t="shared" si="57"/>
        <v>0</v>
      </c>
      <c r="J161" s="51">
        <f t="shared" si="47"/>
        <v>89.802686934074075</v>
      </c>
      <c r="K161" s="42" t="str">
        <f t="shared" si="58"/>
        <v>0</v>
      </c>
      <c r="L161" s="51">
        <f t="shared" si="48"/>
        <v>81.366580454117639</v>
      </c>
      <c r="M161" s="55" t="str">
        <f t="shared" si="59"/>
        <v>0</v>
      </c>
      <c r="N161" s="58">
        <f t="shared" si="49"/>
        <v>2.5763080000000008E-2</v>
      </c>
      <c r="O161" s="59">
        <v>260</v>
      </c>
      <c r="Q161" s="53" t="str">
        <f t="shared" si="60"/>
        <v>1</v>
      </c>
      <c r="R161" s="53">
        <f t="shared" si="50"/>
        <v>1</v>
      </c>
      <c r="S161" s="53" t="str">
        <f t="shared" si="61"/>
        <v>0</v>
      </c>
      <c r="T161" s="53">
        <f t="shared" si="51"/>
        <v>0</v>
      </c>
      <c r="U161" s="53" t="str">
        <f t="shared" si="62"/>
        <v>0</v>
      </c>
      <c r="V161" s="53">
        <f t="shared" si="52"/>
        <v>0</v>
      </c>
      <c r="W161" s="53" t="str">
        <f t="shared" si="63"/>
        <v>0</v>
      </c>
      <c r="X161" s="53">
        <f t="shared" si="53"/>
        <v>0</v>
      </c>
      <c r="Y161" s="53" t="str">
        <f t="shared" si="64"/>
        <v>0</v>
      </c>
      <c r="Z161" s="53">
        <f t="shared" si="54"/>
        <v>0</v>
      </c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92">
        <f>Parâmetros!A151</f>
        <v>44172.208333333336</v>
      </c>
      <c r="B162" s="59">
        <f>Parâmetros!G151*0.04*46.0055</f>
        <v>2.0426441999999998</v>
      </c>
      <c r="C162" s="87">
        <f t="shared" si="65"/>
        <v>2.0426441999999998</v>
      </c>
      <c r="D162" s="91">
        <f t="shared" si="44"/>
        <v>0.40852884</v>
      </c>
      <c r="E162" s="42" t="str">
        <f t="shared" si="55"/>
        <v>1</v>
      </c>
      <c r="F162" s="51">
        <f t="shared" si="45"/>
        <v>-152.00842190499998</v>
      </c>
      <c r="G162" s="42" t="str">
        <f t="shared" si="56"/>
        <v>0</v>
      </c>
      <c r="H162" s="51">
        <f t="shared" si="46"/>
        <v>-35.004210952499989</v>
      </c>
      <c r="I162" s="42" t="str">
        <f t="shared" si="57"/>
        <v>0</v>
      </c>
      <c r="J162" s="51">
        <f t="shared" si="47"/>
        <v>89.989344310864197</v>
      </c>
      <c r="K162" s="42" t="str">
        <f t="shared" si="58"/>
        <v>0</v>
      </c>
      <c r="L162" s="51">
        <f t="shared" si="48"/>
        <v>81.569221150588234</v>
      </c>
      <c r="M162" s="55" t="str">
        <f t="shared" si="59"/>
        <v>0</v>
      </c>
      <c r="N162" s="58">
        <f t="shared" si="49"/>
        <v>0.40852884</v>
      </c>
      <c r="O162" s="59">
        <v>260</v>
      </c>
      <c r="Q162" s="53" t="str">
        <f t="shared" si="60"/>
        <v>1</v>
      </c>
      <c r="R162" s="53">
        <f t="shared" si="50"/>
        <v>1</v>
      </c>
      <c r="S162" s="53" t="str">
        <f t="shared" si="61"/>
        <v>0</v>
      </c>
      <c r="T162" s="53">
        <f t="shared" si="51"/>
        <v>0</v>
      </c>
      <c r="U162" s="53" t="str">
        <f t="shared" si="62"/>
        <v>0</v>
      </c>
      <c r="V162" s="53">
        <f t="shared" si="52"/>
        <v>0</v>
      </c>
      <c r="W162" s="53" t="str">
        <f t="shared" si="63"/>
        <v>0</v>
      </c>
      <c r="X162" s="53">
        <f t="shared" si="53"/>
        <v>0</v>
      </c>
      <c r="Y162" s="53" t="str">
        <f t="shared" si="64"/>
        <v>0</v>
      </c>
      <c r="Z162" s="53">
        <f t="shared" si="54"/>
        <v>0</v>
      </c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92">
        <f>Parâmetros!A152</f>
        <v>44172.25</v>
      </c>
      <c r="B163" s="59">
        <f>Parâmetros!G152*0.04*46.0055</f>
        <v>4.1036906000000002</v>
      </c>
      <c r="C163" s="87">
        <f t="shared" si="65"/>
        <v>4.1036906000000002</v>
      </c>
      <c r="D163" s="91">
        <f t="shared" si="44"/>
        <v>0.82073812000000013</v>
      </c>
      <c r="E163" s="42" t="str">
        <f t="shared" si="55"/>
        <v>1</v>
      </c>
      <c r="F163" s="51">
        <f t="shared" si="45"/>
        <v>-149.99890166500001</v>
      </c>
      <c r="G163" s="42" t="str">
        <f t="shared" si="56"/>
        <v>0</v>
      </c>
      <c r="H163" s="51">
        <f t="shared" si="46"/>
        <v>-33.999450832500003</v>
      </c>
      <c r="I163" s="42" t="str">
        <f t="shared" si="57"/>
        <v>0</v>
      </c>
      <c r="J163" s="51">
        <f t="shared" si="47"/>
        <v>90.190359947407416</v>
      </c>
      <c r="K163" s="42" t="str">
        <f t="shared" si="58"/>
        <v>0</v>
      </c>
      <c r="L163" s="51">
        <f t="shared" si="48"/>
        <v>81.787449592941172</v>
      </c>
      <c r="M163" s="55" t="str">
        <f t="shared" si="59"/>
        <v>0</v>
      </c>
      <c r="N163" s="58">
        <f t="shared" si="49"/>
        <v>0.82073812000000013</v>
      </c>
      <c r="O163" s="59">
        <v>260</v>
      </c>
      <c r="Q163" s="53" t="str">
        <f t="shared" si="60"/>
        <v>1</v>
      </c>
      <c r="R163" s="53">
        <f t="shared" si="50"/>
        <v>1</v>
      </c>
      <c r="S163" s="53" t="str">
        <f t="shared" si="61"/>
        <v>0</v>
      </c>
      <c r="T163" s="53">
        <f t="shared" si="51"/>
        <v>0</v>
      </c>
      <c r="U163" s="53" t="str">
        <f t="shared" si="62"/>
        <v>0</v>
      </c>
      <c r="V163" s="53">
        <f t="shared" si="52"/>
        <v>0</v>
      </c>
      <c r="W163" s="53" t="str">
        <f t="shared" si="63"/>
        <v>0</v>
      </c>
      <c r="X163" s="53">
        <f t="shared" si="53"/>
        <v>0</v>
      </c>
      <c r="Y163" s="53" t="str">
        <f t="shared" si="64"/>
        <v>0</v>
      </c>
      <c r="Z163" s="53">
        <f t="shared" si="54"/>
        <v>0</v>
      </c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92">
        <f>Parâmetros!A153</f>
        <v>44172.291666666664</v>
      </c>
      <c r="B164" s="59">
        <f>Parâmetros!G153*0.04*46.0055</f>
        <v>7.7105218000000004</v>
      </c>
      <c r="C164" s="87">
        <f t="shared" si="65"/>
        <v>7.7105218000000004</v>
      </c>
      <c r="D164" s="91">
        <f t="shared" si="44"/>
        <v>1.5421043600000002</v>
      </c>
      <c r="E164" s="42" t="str">
        <f t="shared" si="55"/>
        <v>1</v>
      </c>
      <c r="F164" s="51">
        <f t="shared" si="45"/>
        <v>-146.48224124499998</v>
      </c>
      <c r="G164" s="42" t="str">
        <f t="shared" si="56"/>
        <v>0</v>
      </c>
      <c r="H164" s="51">
        <f t="shared" si="46"/>
        <v>-32.241120622499992</v>
      </c>
      <c r="I164" s="42" t="str">
        <f t="shared" si="57"/>
        <v>0</v>
      </c>
      <c r="J164" s="51">
        <f t="shared" si="47"/>
        <v>90.542137311358033</v>
      </c>
      <c r="K164" s="42" t="str">
        <f t="shared" si="58"/>
        <v>0</v>
      </c>
      <c r="L164" s="51">
        <f t="shared" si="48"/>
        <v>82.169349367058828</v>
      </c>
      <c r="M164" s="55" t="str">
        <f t="shared" si="59"/>
        <v>0</v>
      </c>
      <c r="N164" s="58">
        <f t="shared" si="49"/>
        <v>1.5421043600000002</v>
      </c>
      <c r="O164" s="59">
        <v>260</v>
      </c>
      <c r="Q164" s="53" t="str">
        <f t="shared" si="60"/>
        <v>1</v>
      </c>
      <c r="R164" s="53">
        <f t="shared" si="50"/>
        <v>1</v>
      </c>
      <c r="S164" s="53" t="str">
        <f t="shared" si="61"/>
        <v>0</v>
      </c>
      <c r="T164" s="53">
        <f t="shared" si="51"/>
        <v>0</v>
      </c>
      <c r="U164" s="53" t="str">
        <f t="shared" si="62"/>
        <v>0</v>
      </c>
      <c r="V164" s="53">
        <f t="shared" si="52"/>
        <v>0</v>
      </c>
      <c r="W164" s="53" t="str">
        <f t="shared" si="63"/>
        <v>0</v>
      </c>
      <c r="X164" s="53">
        <f t="shared" si="53"/>
        <v>0</v>
      </c>
      <c r="Y164" s="53" t="str">
        <f t="shared" si="64"/>
        <v>0</v>
      </c>
      <c r="Z164" s="53">
        <f t="shared" si="54"/>
        <v>0</v>
      </c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92">
        <f>Parâmetros!A154</f>
        <v>44172.333333333336</v>
      </c>
      <c r="B165" s="59">
        <f>Parâmetros!G154*0.04*46.0055</f>
        <v>4.2141038000000002</v>
      </c>
      <c r="C165" s="87">
        <f t="shared" si="65"/>
        <v>4.2141038000000002</v>
      </c>
      <c r="D165" s="91">
        <f t="shared" si="44"/>
        <v>0.84282075999999995</v>
      </c>
      <c r="E165" s="42" t="str">
        <f t="shared" si="55"/>
        <v>1</v>
      </c>
      <c r="F165" s="51">
        <f t="shared" si="45"/>
        <v>-149.891248795</v>
      </c>
      <c r="G165" s="42" t="str">
        <f t="shared" si="56"/>
        <v>0</v>
      </c>
      <c r="H165" s="51">
        <f t="shared" si="46"/>
        <v>-33.945624397499998</v>
      </c>
      <c r="I165" s="42" t="str">
        <f t="shared" si="57"/>
        <v>0</v>
      </c>
      <c r="J165" s="51">
        <f t="shared" si="47"/>
        <v>90.201128642222216</v>
      </c>
      <c r="K165" s="42" t="str">
        <f t="shared" si="58"/>
        <v>0</v>
      </c>
      <c r="L165" s="51">
        <f t="shared" si="48"/>
        <v>81.799140402352933</v>
      </c>
      <c r="M165" s="55" t="str">
        <f t="shared" si="59"/>
        <v>0</v>
      </c>
      <c r="N165" s="58">
        <f t="shared" si="49"/>
        <v>0.84282075999999995</v>
      </c>
      <c r="O165" s="59">
        <v>260</v>
      </c>
      <c r="Q165" s="53" t="str">
        <f t="shared" si="60"/>
        <v>1</v>
      </c>
      <c r="R165" s="53">
        <f t="shared" si="50"/>
        <v>1</v>
      </c>
      <c r="S165" s="53" t="str">
        <f t="shared" si="61"/>
        <v>0</v>
      </c>
      <c r="T165" s="53">
        <f t="shared" si="51"/>
        <v>0</v>
      </c>
      <c r="U165" s="53" t="str">
        <f t="shared" si="62"/>
        <v>0</v>
      </c>
      <c r="V165" s="53">
        <f t="shared" si="52"/>
        <v>0</v>
      </c>
      <c r="W165" s="53" t="str">
        <f t="shared" si="63"/>
        <v>0</v>
      </c>
      <c r="X165" s="53">
        <f t="shared" si="53"/>
        <v>0</v>
      </c>
      <c r="Y165" s="53" t="str">
        <f t="shared" si="64"/>
        <v>0</v>
      </c>
      <c r="Z165" s="53">
        <f t="shared" si="54"/>
        <v>0</v>
      </c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92">
        <f>Parâmetros!A155</f>
        <v>44172.375</v>
      </c>
      <c r="B166" s="59">
        <f>Parâmetros!G155*0.04*46.0055</f>
        <v>3.3860047999999998</v>
      </c>
      <c r="C166" s="87">
        <f t="shared" si="65"/>
        <v>3.3860047999999998</v>
      </c>
      <c r="D166" s="91">
        <f t="shared" si="44"/>
        <v>0.67720095999999996</v>
      </c>
      <c r="E166" s="42" t="str">
        <f t="shared" si="55"/>
        <v>1</v>
      </c>
      <c r="F166" s="51">
        <f t="shared" si="45"/>
        <v>-150.69864532</v>
      </c>
      <c r="G166" s="42" t="str">
        <f t="shared" si="56"/>
        <v>0</v>
      </c>
      <c r="H166" s="51">
        <f t="shared" si="46"/>
        <v>-34.349322659999999</v>
      </c>
      <c r="I166" s="42" t="str">
        <f t="shared" si="57"/>
        <v>0</v>
      </c>
      <c r="J166" s="51">
        <f t="shared" si="47"/>
        <v>90.120363431111116</v>
      </c>
      <c r="K166" s="42" t="str">
        <f t="shared" si="58"/>
        <v>0</v>
      </c>
      <c r="L166" s="51">
        <f t="shared" si="48"/>
        <v>81.711459331764701</v>
      </c>
      <c r="M166" s="55" t="str">
        <f t="shared" si="59"/>
        <v>0</v>
      </c>
      <c r="N166" s="58">
        <f t="shared" si="49"/>
        <v>0.67720095999999996</v>
      </c>
      <c r="O166" s="59">
        <v>260</v>
      </c>
      <c r="Q166" s="53" t="str">
        <f t="shared" si="60"/>
        <v>1</v>
      </c>
      <c r="R166" s="53">
        <f t="shared" si="50"/>
        <v>1</v>
      </c>
      <c r="S166" s="53" t="str">
        <f t="shared" si="61"/>
        <v>0</v>
      </c>
      <c r="T166" s="53">
        <f t="shared" si="51"/>
        <v>0</v>
      </c>
      <c r="U166" s="53" t="str">
        <f t="shared" si="62"/>
        <v>0</v>
      </c>
      <c r="V166" s="53">
        <f t="shared" si="52"/>
        <v>0</v>
      </c>
      <c r="W166" s="53" t="str">
        <f t="shared" si="63"/>
        <v>0</v>
      </c>
      <c r="X166" s="53">
        <f t="shared" si="53"/>
        <v>0</v>
      </c>
      <c r="Y166" s="53" t="str">
        <f t="shared" si="64"/>
        <v>0</v>
      </c>
      <c r="Z166" s="53">
        <f t="shared" si="54"/>
        <v>0</v>
      </c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92">
        <f>Parâmetros!A156</f>
        <v>44172.416666666664</v>
      </c>
      <c r="B167" s="59">
        <f>Parâmetros!G156*0.04*46.0055</f>
        <v>3.3676026000000001</v>
      </c>
      <c r="C167" s="87">
        <f t="shared" si="65"/>
        <v>3.3676026000000001</v>
      </c>
      <c r="D167" s="91">
        <f t="shared" si="44"/>
        <v>0.67352051999999996</v>
      </c>
      <c r="E167" s="42" t="str">
        <f t="shared" si="55"/>
        <v>1</v>
      </c>
      <c r="F167" s="51">
        <f t="shared" si="45"/>
        <v>-150.716587465</v>
      </c>
      <c r="G167" s="42" t="str">
        <f t="shared" si="56"/>
        <v>0</v>
      </c>
      <c r="H167" s="51">
        <f t="shared" si="46"/>
        <v>-34.358293732500002</v>
      </c>
      <c r="I167" s="42" t="str">
        <f t="shared" si="57"/>
        <v>0</v>
      </c>
      <c r="J167" s="51">
        <f t="shared" si="47"/>
        <v>90.118568648641968</v>
      </c>
      <c r="K167" s="42" t="str">
        <f t="shared" si="58"/>
        <v>0</v>
      </c>
      <c r="L167" s="51">
        <f t="shared" si="48"/>
        <v>81.709510863529417</v>
      </c>
      <c r="M167" s="55" t="str">
        <f t="shared" si="59"/>
        <v>0</v>
      </c>
      <c r="N167" s="58">
        <f t="shared" si="49"/>
        <v>0.67352051999999996</v>
      </c>
      <c r="O167" s="59">
        <v>260</v>
      </c>
      <c r="Q167" s="53" t="str">
        <f t="shared" si="60"/>
        <v>1</v>
      </c>
      <c r="R167" s="53">
        <f t="shared" si="50"/>
        <v>1</v>
      </c>
      <c r="S167" s="53" t="str">
        <f t="shared" si="61"/>
        <v>0</v>
      </c>
      <c r="T167" s="53">
        <f t="shared" si="51"/>
        <v>0</v>
      </c>
      <c r="U167" s="53" t="str">
        <f t="shared" si="62"/>
        <v>0</v>
      </c>
      <c r="V167" s="53">
        <f t="shared" si="52"/>
        <v>0</v>
      </c>
      <c r="W167" s="53" t="str">
        <f t="shared" si="63"/>
        <v>0</v>
      </c>
      <c r="X167" s="53">
        <f t="shared" si="53"/>
        <v>0</v>
      </c>
      <c r="Y167" s="53" t="str">
        <f t="shared" si="64"/>
        <v>0</v>
      </c>
      <c r="Z167" s="53">
        <f t="shared" si="54"/>
        <v>0</v>
      </c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92">
        <f>Parâmetros!A157</f>
        <v>44172.458333333336</v>
      </c>
      <c r="B168" s="59">
        <f>Parâmetros!G157*0.04*46.0055</f>
        <v>3.6252333999999995</v>
      </c>
      <c r="C168" s="87">
        <f t="shared" si="65"/>
        <v>3.6252333999999995</v>
      </c>
      <c r="D168" s="91">
        <f t="shared" si="44"/>
        <v>0.72504667999999994</v>
      </c>
      <c r="E168" s="42" t="str">
        <f t="shared" si="55"/>
        <v>1</v>
      </c>
      <c r="F168" s="51">
        <f t="shared" si="45"/>
        <v>-150.46539743499997</v>
      </c>
      <c r="G168" s="42" t="str">
        <f t="shared" si="56"/>
        <v>0</v>
      </c>
      <c r="H168" s="51">
        <f t="shared" si="46"/>
        <v>-34.232698717499986</v>
      </c>
      <c r="I168" s="42" t="str">
        <f t="shared" si="57"/>
        <v>0</v>
      </c>
      <c r="J168" s="51">
        <f t="shared" si="47"/>
        <v>90.143695603209878</v>
      </c>
      <c r="K168" s="42" t="str">
        <f t="shared" si="58"/>
        <v>0</v>
      </c>
      <c r="L168" s="51">
        <f t="shared" si="48"/>
        <v>81.736789418823534</v>
      </c>
      <c r="M168" s="55" t="str">
        <f t="shared" si="59"/>
        <v>0</v>
      </c>
      <c r="N168" s="58">
        <f t="shared" si="49"/>
        <v>0.72504667999999994</v>
      </c>
      <c r="O168" s="59">
        <v>260</v>
      </c>
      <c r="Q168" s="53" t="str">
        <f t="shared" si="60"/>
        <v>1</v>
      </c>
      <c r="R168" s="53">
        <f t="shared" si="50"/>
        <v>1</v>
      </c>
      <c r="S168" s="53" t="str">
        <f t="shared" si="61"/>
        <v>0</v>
      </c>
      <c r="T168" s="53">
        <f t="shared" si="51"/>
        <v>0</v>
      </c>
      <c r="U168" s="53" t="str">
        <f t="shared" si="62"/>
        <v>0</v>
      </c>
      <c r="V168" s="53">
        <f t="shared" si="52"/>
        <v>0</v>
      </c>
      <c r="W168" s="53" t="str">
        <f t="shared" si="63"/>
        <v>0</v>
      </c>
      <c r="X168" s="53">
        <f t="shared" si="53"/>
        <v>0</v>
      </c>
      <c r="Y168" s="53" t="str">
        <f t="shared" si="64"/>
        <v>0</v>
      </c>
      <c r="Z168" s="53">
        <f t="shared" si="54"/>
        <v>0</v>
      </c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92">
        <f>Parâmetros!A158</f>
        <v>44172.5</v>
      </c>
      <c r="B169" s="59">
        <f>Parâmetros!G158*0.04*46.0055</f>
        <v>3.0363630000000001</v>
      </c>
      <c r="C169" s="87">
        <f t="shared" si="65"/>
        <v>3.0363630000000001</v>
      </c>
      <c r="D169" s="91">
        <f t="shared" si="44"/>
        <v>0.60727260000000005</v>
      </c>
      <c r="E169" s="42" t="str">
        <f t="shared" si="55"/>
        <v>1</v>
      </c>
      <c r="F169" s="51">
        <f t="shared" si="45"/>
        <v>-151.039546075</v>
      </c>
      <c r="G169" s="42" t="str">
        <f t="shared" si="56"/>
        <v>0</v>
      </c>
      <c r="H169" s="51">
        <f t="shared" si="46"/>
        <v>-34.519773037500002</v>
      </c>
      <c r="I169" s="42" t="str">
        <f t="shared" si="57"/>
        <v>0</v>
      </c>
      <c r="J169" s="51">
        <f t="shared" si="47"/>
        <v>90.086262564197526</v>
      </c>
      <c r="K169" s="42" t="str">
        <f t="shared" si="58"/>
        <v>0</v>
      </c>
      <c r="L169" s="51">
        <f t="shared" si="48"/>
        <v>81.674438435294121</v>
      </c>
      <c r="M169" s="55" t="str">
        <f t="shared" si="59"/>
        <v>0</v>
      </c>
      <c r="N169" s="58">
        <f t="shared" si="49"/>
        <v>0.60727260000000005</v>
      </c>
      <c r="O169" s="59">
        <v>260</v>
      </c>
      <c r="Q169" s="53" t="str">
        <f t="shared" si="60"/>
        <v>1</v>
      </c>
      <c r="R169" s="53">
        <f t="shared" si="50"/>
        <v>1</v>
      </c>
      <c r="S169" s="53" t="str">
        <f t="shared" si="61"/>
        <v>0</v>
      </c>
      <c r="T169" s="53">
        <f t="shared" si="51"/>
        <v>0</v>
      </c>
      <c r="U169" s="53" t="str">
        <f t="shared" si="62"/>
        <v>0</v>
      </c>
      <c r="V169" s="53">
        <f t="shared" si="52"/>
        <v>0</v>
      </c>
      <c r="W169" s="53" t="str">
        <f t="shared" si="63"/>
        <v>0</v>
      </c>
      <c r="X169" s="53">
        <f t="shared" si="53"/>
        <v>0</v>
      </c>
      <c r="Y169" s="53" t="str">
        <f t="shared" si="64"/>
        <v>0</v>
      </c>
      <c r="Z169" s="53">
        <f t="shared" si="54"/>
        <v>0</v>
      </c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92">
        <f>Parâmetros!A159</f>
        <v>44172.541666666664</v>
      </c>
      <c r="B170" s="59">
        <f>Parâmetros!G159*0.04*46.0055</f>
        <v>2.6315146</v>
      </c>
      <c r="C170" s="87">
        <f t="shared" si="65"/>
        <v>2.6315146</v>
      </c>
      <c r="D170" s="91">
        <f t="shared" si="44"/>
        <v>0.52630292000000001</v>
      </c>
      <c r="E170" s="42" t="str">
        <f t="shared" si="55"/>
        <v>1</v>
      </c>
      <c r="F170" s="51">
        <f t="shared" si="45"/>
        <v>-151.434273265</v>
      </c>
      <c r="G170" s="42" t="str">
        <f t="shared" si="56"/>
        <v>0</v>
      </c>
      <c r="H170" s="51">
        <f t="shared" si="46"/>
        <v>-34.717136632500001</v>
      </c>
      <c r="I170" s="42" t="str">
        <f t="shared" si="57"/>
        <v>0</v>
      </c>
      <c r="J170" s="51">
        <f t="shared" si="47"/>
        <v>90.04677734987655</v>
      </c>
      <c r="K170" s="42" t="str">
        <f t="shared" si="58"/>
        <v>0</v>
      </c>
      <c r="L170" s="51">
        <f t="shared" si="48"/>
        <v>81.631572134117633</v>
      </c>
      <c r="M170" s="55" t="str">
        <f t="shared" si="59"/>
        <v>0</v>
      </c>
      <c r="N170" s="58">
        <f t="shared" si="49"/>
        <v>0.52630292000000001</v>
      </c>
      <c r="O170" s="59">
        <v>260</v>
      </c>
      <c r="Q170" s="53" t="str">
        <f t="shared" si="60"/>
        <v>1</v>
      </c>
      <c r="R170" s="53">
        <f t="shared" si="50"/>
        <v>1</v>
      </c>
      <c r="S170" s="53" t="str">
        <f t="shared" si="61"/>
        <v>0</v>
      </c>
      <c r="T170" s="53">
        <f t="shared" si="51"/>
        <v>0</v>
      </c>
      <c r="U170" s="53" t="str">
        <f t="shared" si="62"/>
        <v>0</v>
      </c>
      <c r="V170" s="53">
        <f t="shared" si="52"/>
        <v>0</v>
      </c>
      <c r="W170" s="53" t="str">
        <f t="shared" si="63"/>
        <v>0</v>
      </c>
      <c r="X170" s="53">
        <f t="shared" si="53"/>
        <v>0</v>
      </c>
      <c r="Y170" s="53" t="str">
        <f t="shared" si="64"/>
        <v>0</v>
      </c>
      <c r="Z170" s="53">
        <f t="shared" si="54"/>
        <v>0</v>
      </c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92">
        <f>Parâmetros!A160</f>
        <v>44172.583333333336</v>
      </c>
      <c r="B171" s="59">
        <f>Parâmetros!G160*0.04*46.0055</f>
        <v>2.8707432000000002</v>
      </c>
      <c r="C171" s="87">
        <f t="shared" si="65"/>
        <v>2.8707432000000002</v>
      </c>
      <c r="D171" s="91">
        <f t="shared" si="44"/>
        <v>0.57414863999999999</v>
      </c>
      <c r="E171" s="42" t="str">
        <f t="shared" si="55"/>
        <v>1</v>
      </c>
      <c r="F171" s="51">
        <f t="shared" si="45"/>
        <v>-151.20102538</v>
      </c>
      <c r="G171" s="42" t="str">
        <f t="shared" si="56"/>
        <v>0</v>
      </c>
      <c r="H171" s="51">
        <f t="shared" si="46"/>
        <v>-34.600512690000002</v>
      </c>
      <c r="I171" s="42" t="str">
        <f t="shared" si="57"/>
        <v>0</v>
      </c>
      <c r="J171" s="51">
        <f t="shared" si="47"/>
        <v>90.070109521975311</v>
      </c>
      <c r="K171" s="42" t="str">
        <f t="shared" si="58"/>
        <v>0</v>
      </c>
      <c r="L171" s="51">
        <f t="shared" si="48"/>
        <v>81.65690222117648</v>
      </c>
      <c r="M171" s="55" t="str">
        <f t="shared" si="59"/>
        <v>0</v>
      </c>
      <c r="N171" s="58">
        <f t="shared" si="49"/>
        <v>0.57414863999999999</v>
      </c>
      <c r="O171" s="59">
        <v>260</v>
      </c>
      <c r="Q171" s="53" t="str">
        <f t="shared" si="60"/>
        <v>1</v>
      </c>
      <c r="R171" s="53">
        <f t="shared" si="50"/>
        <v>1</v>
      </c>
      <c r="S171" s="53" t="str">
        <f t="shared" si="61"/>
        <v>0</v>
      </c>
      <c r="T171" s="53">
        <f t="shared" si="51"/>
        <v>0</v>
      </c>
      <c r="U171" s="53" t="str">
        <f t="shared" si="62"/>
        <v>0</v>
      </c>
      <c r="V171" s="53">
        <f t="shared" si="52"/>
        <v>0</v>
      </c>
      <c r="W171" s="53" t="str">
        <f t="shared" si="63"/>
        <v>0</v>
      </c>
      <c r="X171" s="53">
        <f t="shared" si="53"/>
        <v>0</v>
      </c>
      <c r="Y171" s="53" t="str">
        <f t="shared" si="64"/>
        <v>0</v>
      </c>
      <c r="Z171" s="53">
        <f t="shared" si="54"/>
        <v>0</v>
      </c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92">
        <f>Parâmetros!A161</f>
        <v>44172.625</v>
      </c>
      <c r="B172" s="59">
        <f>Parâmetros!G161*0.04*46.0055</f>
        <v>2.4842970000000002</v>
      </c>
      <c r="C172" s="87">
        <f t="shared" si="65"/>
        <v>2.4842970000000002</v>
      </c>
      <c r="D172" s="91">
        <f t="shared" si="44"/>
        <v>0.49685940000000006</v>
      </c>
      <c r="E172" s="42" t="str">
        <f t="shared" si="55"/>
        <v>1</v>
      </c>
      <c r="F172" s="51">
        <f t="shared" si="45"/>
        <v>-151.577810425</v>
      </c>
      <c r="G172" s="42" t="str">
        <f t="shared" si="56"/>
        <v>0</v>
      </c>
      <c r="H172" s="51">
        <f t="shared" si="46"/>
        <v>-34.788905212499998</v>
      </c>
      <c r="I172" s="42" t="str">
        <f t="shared" si="57"/>
        <v>0</v>
      </c>
      <c r="J172" s="51">
        <f t="shared" si="47"/>
        <v>90.032419090123454</v>
      </c>
      <c r="K172" s="42" t="str">
        <f t="shared" si="58"/>
        <v>0</v>
      </c>
      <c r="L172" s="51">
        <f t="shared" si="48"/>
        <v>81.61598438823529</v>
      </c>
      <c r="M172" s="55" t="str">
        <f t="shared" si="59"/>
        <v>0</v>
      </c>
      <c r="N172" s="58">
        <f t="shared" si="49"/>
        <v>0.49685940000000006</v>
      </c>
      <c r="O172" s="59">
        <v>260</v>
      </c>
      <c r="Q172" s="53" t="str">
        <f t="shared" si="60"/>
        <v>1</v>
      </c>
      <c r="R172" s="53">
        <f t="shared" si="50"/>
        <v>1</v>
      </c>
      <c r="S172" s="53" t="str">
        <f t="shared" si="61"/>
        <v>0</v>
      </c>
      <c r="T172" s="53">
        <f t="shared" si="51"/>
        <v>0</v>
      </c>
      <c r="U172" s="53" t="str">
        <f t="shared" si="62"/>
        <v>0</v>
      </c>
      <c r="V172" s="53">
        <f t="shared" si="52"/>
        <v>0</v>
      </c>
      <c r="W172" s="53" t="str">
        <f t="shared" si="63"/>
        <v>0</v>
      </c>
      <c r="X172" s="53">
        <f t="shared" si="53"/>
        <v>0</v>
      </c>
      <c r="Y172" s="53" t="str">
        <f t="shared" si="64"/>
        <v>0</v>
      </c>
      <c r="Z172" s="53">
        <f t="shared" si="54"/>
        <v>0</v>
      </c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92">
        <f>Parâmetros!A162</f>
        <v>44172.666666666664</v>
      </c>
      <c r="B173" s="59">
        <f>Parâmetros!G162*0.04*46.0055</f>
        <v>2.3922859999999999</v>
      </c>
      <c r="C173" s="87">
        <f t="shared" si="65"/>
        <v>2.3922859999999999</v>
      </c>
      <c r="D173" s="91">
        <f t="shared" si="44"/>
        <v>0.47845720000000003</v>
      </c>
      <c r="E173" s="42" t="str">
        <f t="shared" si="55"/>
        <v>1</v>
      </c>
      <c r="F173" s="51">
        <f t="shared" si="45"/>
        <v>-151.66752115</v>
      </c>
      <c r="G173" s="42" t="str">
        <f t="shared" si="56"/>
        <v>0</v>
      </c>
      <c r="H173" s="51">
        <f t="shared" si="46"/>
        <v>-34.833760574999999</v>
      </c>
      <c r="I173" s="42" t="str">
        <f t="shared" si="57"/>
        <v>0</v>
      </c>
      <c r="J173" s="51">
        <f t="shared" si="47"/>
        <v>90.023445177777774</v>
      </c>
      <c r="K173" s="42" t="str">
        <f t="shared" si="58"/>
        <v>0</v>
      </c>
      <c r="L173" s="51">
        <f t="shared" si="48"/>
        <v>81.606242047058814</v>
      </c>
      <c r="M173" s="55" t="str">
        <f t="shared" si="59"/>
        <v>0</v>
      </c>
      <c r="N173" s="58">
        <f t="shared" si="49"/>
        <v>0.47845720000000003</v>
      </c>
      <c r="O173" s="59">
        <v>260</v>
      </c>
      <c r="Q173" s="53" t="str">
        <f t="shared" si="60"/>
        <v>1</v>
      </c>
      <c r="R173" s="53">
        <f t="shared" si="50"/>
        <v>1</v>
      </c>
      <c r="S173" s="53" t="str">
        <f t="shared" si="61"/>
        <v>0</v>
      </c>
      <c r="T173" s="53">
        <f t="shared" si="51"/>
        <v>0</v>
      </c>
      <c r="U173" s="53" t="str">
        <f t="shared" si="62"/>
        <v>0</v>
      </c>
      <c r="V173" s="53">
        <f t="shared" si="52"/>
        <v>0</v>
      </c>
      <c r="W173" s="53" t="str">
        <f t="shared" si="63"/>
        <v>0</v>
      </c>
      <c r="X173" s="53">
        <f t="shared" si="53"/>
        <v>0</v>
      </c>
      <c r="Y173" s="53" t="str">
        <f t="shared" si="64"/>
        <v>0</v>
      </c>
      <c r="Z173" s="53">
        <f t="shared" si="54"/>
        <v>0</v>
      </c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92">
        <f>Parâmetros!A163</f>
        <v>44172.708333333336</v>
      </c>
      <c r="B174" s="59">
        <f>Parâmetros!G163*0.04*46.0055</f>
        <v>2.6683189999999999</v>
      </c>
      <c r="C174" s="87">
        <f t="shared" si="65"/>
        <v>2.6683189999999999</v>
      </c>
      <c r="D174" s="91">
        <f t="shared" si="44"/>
        <v>0.53366380000000002</v>
      </c>
      <c r="E174" s="42" t="str">
        <f t="shared" si="55"/>
        <v>1</v>
      </c>
      <c r="F174" s="51">
        <f t="shared" si="45"/>
        <v>-151.39838897499999</v>
      </c>
      <c r="G174" s="42" t="str">
        <f t="shared" si="56"/>
        <v>0</v>
      </c>
      <c r="H174" s="51">
        <f t="shared" si="46"/>
        <v>-34.699194487499994</v>
      </c>
      <c r="I174" s="42" t="str">
        <f t="shared" si="57"/>
        <v>0</v>
      </c>
      <c r="J174" s="51">
        <f t="shared" si="47"/>
        <v>90.050366914814816</v>
      </c>
      <c r="K174" s="42" t="str">
        <f t="shared" si="58"/>
        <v>0</v>
      </c>
      <c r="L174" s="51">
        <f t="shared" si="48"/>
        <v>81.635469070588258</v>
      </c>
      <c r="M174" s="55" t="str">
        <f t="shared" si="59"/>
        <v>0</v>
      </c>
      <c r="N174" s="58">
        <f t="shared" si="49"/>
        <v>0.53366380000000002</v>
      </c>
      <c r="O174" s="59">
        <v>260</v>
      </c>
      <c r="Q174" s="53" t="str">
        <f t="shared" si="60"/>
        <v>1</v>
      </c>
      <c r="R174" s="53">
        <f t="shared" si="50"/>
        <v>1</v>
      </c>
      <c r="S174" s="53" t="str">
        <f t="shared" si="61"/>
        <v>0</v>
      </c>
      <c r="T174" s="53">
        <f t="shared" si="51"/>
        <v>0</v>
      </c>
      <c r="U174" s="53" t="str">
        <f t="shared" si="62"/>
        <v>0</v>
      </c>
      <c r="V174" s="53">
        <f t="shared" si="52"/>
        <v>0</v>
      </c>
      <c r="W174" s="53" t="str">
        <f t="shared" si="63"/>
        <v>0</v>
      </c>
      <c r="X174" s="53">
        <f t="shared" si="53"/>
        <v>0</v>
      </c>
      <c r="Y174" s="53" t="str">
        <f t="shared" si="64"/>
        <v>0</v>
      </c>
      <c r="Z174" s="53">
        <f t="shared" si="54"/>
        <v>0</v>
      </c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92">
        <f>Parâmetros!A164</f>
        <v>44172.75</v>
      </c>
      <c r="B175" s="59">
        <f>Parâmetros!G164*0.04*46.0055</f>
        <v>7.8393371999999992</v>
      </c>
      <c r="C175" s="87">
        <f t="shared" si="65"/>
        <v>7.8393371999999992</v>
      </c>
      <c r="D175" s="91">
        <f t="shared" si="44"/>
        <v>1.5678674399999997</v>
      </c>
      <c r="E175" s="42" t="str">
        <f t="shared" si="55"/>
        <v>1</v>
      </c>
      <c r="F175" s="51">
        <f t="shared" si="45"/>
        <v>-146.35664623</v>
      </c>
      <c r="G175" s="42" t="str">
        <f t="shared" si="56"/>
        <v>0</v>
      </c>
      <c r="H175" s="51">
        <f t="shared" si="46"/>
        <v>-32.178323114999998</v>
      </c>
      <c r="I175" s="42" t="str">
        <f t="shared" si="57"/>
        <v>0</v>
      </c>
      <c r="J175" s="51">
        <f t="shared" si="47"/>
        <v>90.554700788641981</v>
      </c>
      <c r="K175" s="42" t="str">
        <f t="shared" si="58"/>
        <v>0</v>
      </c>
      <c r="L175" s="51">
        <f t="shared" si="48"/>
        <v>82.182988644705887</v>
      </c>
      <c r="M175" s="55" t="str">
        <f t="shared" si="59"/>
        <v>0</v>
      </c>
      <c r="N175" s="58">
        <f t="shared" si="49"/>
        <v>1.5678674399999997</v>
      </c>
      <c r="O175" s="59">
        <v>260</v>
      </c>
      <c r="Q175" s="53" t="str">
        <f t="shared" si="60"/>
        <v>1</v>
      </c>
      <c r="R175" s="53">
        <f t="shared" si="50"/>
        <v>1</v>
      </c>
      <c r="S175" s="53" t="str">
        <f t="shared" si="61"/>
        <v>0</v>
      </c>
      <c r="T175" s="53">
        <f t="shared" si="51"/>
        <v>0</v>
      </c>
      <c r="U175" s="53" t="str">
        <f t="shared" si="62"/>
        <v>0</v>
      </c>
      <c r="V175" s="53">
        <f t="shared" si="52"/>
        <v>0</v>
      </c>
      <c r="W175" s="53" t="str">
        <f t="shared" si="63"/>
        <v>0</v>
      </c>
      <c r="X175" s="53">
        <f t="shared" si="53"/>
        <v>0</v>
      </c>
      <c r="Y175" s="53" t="str">
        <f t="shared" si="64"/>
        <v>0</v>
      </c>
      <c r="Z175" s="53">
        <f t="shared" si="54"/>
        <v>0</v>
      </c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92">
        <f>Parâmetros!A165</f>
        <v>44172.791666666664</v>
      </c>
      <c r="B176" s="59">
        <f>Parâmetros!G165*0.04*46.0055</f>
        <v>6.9192271999999999</v>
      </c>
      <c r="C176" s="87">
        <f t="shared" si="65"/>
        <v>6.9192271999999999</v>
      </c>
      <c r="D176" s="91">
        <f t="shared" si="44"/>
        <v>1.38384544</v>
      </c>
      <c r="E176" s="42" t="str">
        <f t="shared" si="55"/>
        <v>1</v>
      </c>
      <c r="F176" s="51">
        <f t="shared" si="45"/>
        <v>-147.25375348</v>
      </c>
      <c r="G176" s="42" t="str">
        <f t="shared" si="56"/>
        <v>0</v>
      </c>
      <c r="H176" s="51">
        <f t="shared" si="46"/>
        <v>-32.62687674</v>
      </c>
      <c r="I176" s="42" t="str">
        <f t="shared" si="57"/>
        <v>0</v>
      </c>
      <c r="J176" s="51">
        <f t="shared" si="47"/>
        <v>90.464961665185186</v>
      </c>
      <c r="K176" s="42" t="str">
        <f t="shared" si="58"/>
        <v>0</v>
      </c>
      <c r="L176" s="51">
        <f t="shared" si="48"/>
        <v>82.085565232941192</v>
      </c>
      <c r="M176" s="55" t="str">
        <f t="shared" si="59"/>
        <v>0</v>
      </c>
      <c r="N176" s="58">
        <f t="shared" si="49"/>
        <v>1.38384544</v>
      </c>
      <c r="O176" s="59">
        <v>260</v>
      </c>
      <c r="Q176" s="53" t="str">
        <f t="shared" si="60"/>
        <v>1</v>
      </c>
      <c r="R176" s="53">
        <f t="shared" si="50"/>
        <v>1</v>
      </c>
      <c r="S176" s="53" t="str">
        <f t="shared" si="61"/>
        <v>0</v>
      </c>
      <c r="T176" s="53">
        <f t="shared" si="51"/>
        <v>0</v>
      </c>
      <c r="U176" s="53" t="str">
        <f t="shared" si="62"/>
        <v>0</v>
      </c>
      <c r="V176" s="53">
        <f t="shared" si="52"/>
        <v>0</v>
      </c>
      <c r="W176" s="53" t="str">
        <f t="shared" si="63"/>
        <v>0</v>
      </c>
      <c r="X176" s="53">
        <f t="shared" si="53"/>
        <v>0</v>
      </c>
      <c r="Y176" s="53" t="str">
        <f t="shared" si="64"/>
        <v>0</v>
      </c>
      <c r="Z176" s="53">
        <f t="shared" si="54"/>
        <v>0</v>
      </c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92">
        <f>Parâmetros!A166</f>
        <v>44172.833333333336</v>
      </c>
      <c r="B177" s="59">
        <f>Parâmetros!G166*0.04*46.0055</f>
        <v>6.2199435999999988</v>
      </c>
      <c r="C177" s="87">
        <f t="shared" si="65"/>
        <v>6.2199435999999988</v>
      </c>
      <c r="D177" s="91">
        <f t="shared" si="44"/>
        <v>1.2439887199999997</v>
      </c>
      <c r="E177" s="42" t="str">
        <f t="shared" si="55"/>
        <v>1</v>
      </c>
      <c r="F177" s="51">
        <f t="shared" si="45"/>
        <v>-147.93555499000001</v>
      </c>
      <c r="G177" s="42" t="str">
        <f t="shared" si="56"/>
        <v>0</v>
      </c>
      <c r="H177" s="51">
        <f t="shared" si="46"/>
        <v>-32.967777495000007</v>
      </c>
      <c r="I177" s="42" t="str">
        <f t="shared" si="57"/>
        <v>0</v>
      </c>
      <c r="J177" s="51">
        <f t="shared" si="47"/>
        <v>90.396759931358034</v>
      </c>
      <c r="K177" s="42" t="str">
        <f t="shared" si="58"/>
        <v>0</v>
      </c>
      <c r="L177" s="51">
        <f t="shared" si="48"/>
        <v>82.011523440000005</v>
      </c>
      <c r="M177" s="55" t="str">
        <f t="shared" si="59"/>
        <v>0</v>
      </c>
      <c r="N177" s="58">
        <f t="shared" si="49"/>
        <v>1.2439887199999997</v>
      </c>
      <c r="O177" s="59">
        <v>260</v>
      </c>
      <c r="Q177" s="53" t="str">
        <f t="shared" si="60"/>
        <v>1</v>
      </c>
      <c r="R177" s="53">
        <f t="shared" si="50"/>
        <v>1</v>
      </c>
      <c r="S177" s="53" t="str">
        <f t="shared" si="61"/>
        <v>0</v>
      </c>
      <c r="T177" s="53">
        <f t="shared" si="51"/>
        <v>0</v>
      </c>
      <c r="U177" s="53" t="str">
        <f t="shared" si="62"/>
        <v>0</v>
      </c>
      <c r="V177" s="53">
        <f t="shared" si="52"/>
        <v>0</v>
      </c>
      <c r="W177" s="53" t="str">
        <f t="shared" si="63"/>
        <v>0</v>
      </c>
      <c r="X177" s="53">
        <f t="shared" si="53"/>
        <v>0</v>
      </c>
      <c r="Y177" s="53" t="str">
        <f t="shared" si="64"/>
        <v>0</v>
      </c>
      <c r="Z177" s="53">
        <f t="shared" si="54"/>
        <v>0</v>
      </c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92">
        <f>Parâmetros!A167</f>
        <v>44172.875</v>
      </c>
      <c r="B178" s="59">
        <f>Parâmetros!G167*0.04*46.0055</f>
        <v>3.9380708000000002</v>
      </c>
      <c r="C178" s="87">
        <f t="shared" si="65"/>
        <v>3.9380708000000002</v>
      </c>
      <c r="D178" s="91">
        <f t="shared" si="44"/>
        <v>0.78761415999999995</v>
      </c>
      <c r="E178" s="42" t="str">
        <f t="shared" si="55"/>
        <v>1</v>
      </c>
      <c r="F178" s="51">
        <f t="shared" si="45"/>
        <v>-150.16038097000001</v>
      </c>
      <c r="G178" s="42" t="str">
        <f t="shared" si="56"/>
        <v>0</v>
      </c>
      <c r="H178" s="51">
        <f t="shared" si="46"/>
        <v>-34.080190485000003</v>
      </c>
      <c r="I178" s="42" t="str">
        <f t="shared" si="57"/>
        <v>0</v>
      </c>
      <c r="J178" s="51">
        <f t="shared" si="47"/>
        <v>90.174206905185187</v>
      </c>
      <c r="K178" s="42" t="str">
        <f t="shared" si="58"/>
        <v>0</v>
      </c>
      <c r="L178" s="51">
        <f t="shared" si="48"/>
        <v>81.769913378823546</v>
      </c>
      <c r="M178" s="55" t="str">
        <f t="shared" si="59"/>
        <v>0</v>
      </c>
      <c r="N178" s="58">
        <f t="shared" si="49"/>
        <v>0.78761415999999995</v>
      </c>
      <c r="O178" s="59">
        <v>260</v>
      </c>
      <c r="Q178" s="53" t="str">
        <f t="shared" si="60"/>
        <v>1</v>
      </c>
      <c r="R178" s="53">
        <f t="shared" si="50"/>
        <v>1</v>
      </c>
      <c r="S178" s="53" t="str">
        <f t="shared" si="61"/>
        <v>0</v>
      </c>
      <c r="T178" s="53">
        <f t="shared" si="51"/>
        <v>0</v>
      </c>
      <c r="U178" s="53" t="str">
        <f t="shared" si="62"/>
        <v>0</v>
      </c>
      <c r="V178" s="53">
        <f t="shared" si="52"/>
        <v>0</v>
      </c>
      <c r="W178" s="53" t="str">
        <f t="shared" si="63"/>
        <v>0</v>
      </c>
      <c r="X178" s="53">
        <f t="shared" si="53"/>
        <v>0</v>
      </c>
      <c r="Y178" s="53" t="str">
        <f t="shared" si="64"/>
        <v>0</v>
      </c>
      <c r="Z178" s="53">
        <f t="shared" si="54"/>
        <v>0</v>
      </c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92">
        <f>Parâmetros!A168</f>
        <v>44172.916666666664</v>
      </c>
      <c r="B179" s="59">
        <f>Parâmetros!G168*0.04*46.0055</f>
        <v>2.4842970000000002</v>
      </c>
      <c r="C179" s="87">
        <f t="shared" si="65"/>
        <v>2.4842970000000002</v>
      </c>
      <c r="D179" s="91">
        <f t="shared" si="44"/>
        <v>0.49685940000000006</v>
      </c>
      <c r="E179" s="42" t="str">
        <f t="shared" si="55"/>
        <v>1</v>
      </c>
      <c r="F179" s="51">
        <f t="shared" si="45"/>
        <v>-151.577810425</v>
      </c>
      <c r="G179" s="42" t="str">
        <f t="shared" si="56"/>
        <v>0</v>
      </c>
      <c r="H179" s="51">
        <f t="shared" si="46"/>
        <v>-34.788905212499998</v>
      </c>
      <c r="I179" s="42" t="str">
        <f t="shared" si="57"/>
        <v>0</v>
      </c>
      <c r="J179" s="51">
        <f t="shared" si="47"/>
        <v>90.032419090123454</v>
      </c>
      <c r="K179" s="42" t="str">
        <f t="shared" si="58"/>
        <v>0</v>
      </c>
      <c r="L179" s="51">
        <f t="shared" si="48"/>
        <v>81.61598438823529</v>
      </c>
      <c r="M179" s="55" t="str">
        <f t="shared" si="59"/>
        <v>0</v>
      </c>
      <c r="N179" s="58">
        <f t="shared" si="49"/>
        <v>0.49685940000000006</v>
      </c>
      <c r="O179" s="59">
        <v>260</v>
      </c>
      <c r="Q179" s="53" t="str">
        <f t="shared" si="60"/>
        <v>1</v>
      </c>
      <c r="R179" s="53">
        <f t="shared" si="50"/>
        <v>1</v>
      </c>
      <c r="S179" s="53" t="str">
        <f t="shared" si="61"/>
        <v>0</v>
      </c>
      <c r="T179" s="53">
        <f t="shared" si="51"/>
        <v>0</v>
      </c>
      <c r="U179" s="53" t="str">
        <f t="shared" si="62"/>
        <v>0</v>
      </c>
      <c r="V179" s="53">
        <f t="shared" si="52"/>
        <v>0</v>
      </c>
      <c r="W179" s="53" t="str">
        <f t="shared" si="63"/>
        <v>0</v>
      </c>
      <c r="X179" s="53">
        <f t="shared" si="53"/>
        <v>0</v>
      </c>
      <c r="Y179" s="53" t="str">
        <f t="shared" si="64"/>
        <v>0</v>
      </c>
      <c r="Z179" s="53">
        <f t="shared" si="54"/>
        <v>0</v>
      </c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92">
        <f>Parâmetros!A169</f>
        <v>44172.958333333336</v>
      </c>
      <c r="B180" s="59">
        <f>Parâmetros!G169*0.04*46.0055</f>
        <v>1.3065561999999999</v>
      </c>
      <c r="C180" s="87">
        <f t="shared" si="65"/>
        <v>1.3065561999999999</v>
      </c>
      <c r="D180" s="91">
        <f t="shared" si="44"/>
        <v>0.26131124</v>
      </c>
      <c r="E180" s="42" t="str">
        <f t="shared" si="55"/>
        <v>1</v>
      </c>
      <c r="F180" s="51">
        <f t="shared" si="45"/>
        <v>-152.726107705</v>
      </c>
      <c r="G180" s="42" t="str">
        <f t="shared" si="56"/>
        <v>0</v>
      </c>
      <c r="H180" s="51">
        <f t="shared" si="46"/>
        <v>-35.363053852500002</v>
      </c>
      <c r="I180" s="42" t="str">
        <f t="shared" si="57"/>
        <v>0</v>
      </c>
      <c r="J180" s="51">
        <f t="shared" si="47"/>
        <v>89.917553012098764</v>
      </c>
      <c r="K180" s="42" t="str">
        <f t="shared" si="58"/>
        <v>0</v>
      </c>
      <c r="L180" s="51">
        <f t="shared" si="48"/>
        <v>81.491282421176479</v>
      </c>
      <c r="M180" s="55" t="str">
        <f t="shared" si="59"/>
        <v>0</v>
      </c>
      <c r="N180" s="58">
        <f t="shared" si="49"/>
        <v>0.26131124</v>
      </c>
      <c r="O180" s="59">
        <v>260</v>
      </c>
      <c r="Q180" s="53" t="str">
        <f t="shared" si="60"/>
        <v>1</v>
      </c>
      <c r="R180" s="53">
        <f t="shared" si="50"/>
        <v>1</v>
      </c>
      <c r="S180" s="53" t="str">
        <f t="shared" si="61"/>
        <v>0</v>
      </c>
      <c r="T180" s="53">
        <f t="shared" si="51"/>
        <v>0</v>
      </c>
      <c r="U180" s="53" t="str">
        <f t="shared" si="62"/>
        <v>0</v>
      </c>
      <c r="V180" s="53">
        <f t="shared" si="52"/>
        <v>0</v>
      </c>
      <c r="W180" s="53" t="str">
        <f t="shared" si="63"/>
        <v>0</v>
      </c>
      <c r="X180" s="53">
        <f t="shared" si="53"/>
        <v>0</v>
      </c>
      <c r="Y180" s="53" t="str">
        <f t="shared" si="64"/>
        <v>0</v>
      </c>
      <c r="Z180" s="53">
        <f t="shared" si="54"/>
        <v>0</v>
      </c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92">
        <f>Parâmetros!A170</f>
        <v>44173</v>
      </c>
      <c r="B181" s="59">
        <f>Parâmetros!G170*0.04*46.0055</f>
        <v>0.82809900000000003</v>
      </c>
      <c r="C181" s="87">
        <f t="shared" si="65"/>
        <v>0.82809900000000003</v>
      </c>
      <c r="D181" s="91">
        <f t="shared" si="44"/>
        <v>0.16561980000000001</v>
      </c>
      <c r="E181" s="42" t="str">
        <f t="shared" si="55"/>
        <v>1</v>
      </c>
      <c r="F181" s="51">
        <f t="shared" si="45"/>
        <v>-153.192603475</v>
      </c>
      <c r="G181" s="42" t="str">
        <f t="shared" si="56"/>
        <v>0</v>
      </c>
      <c r="H181" s="51">
        <f t="shared" si="46"/>
        <v>-35.596301737499999</v>
      </c>
      <c r="I181" s="42" t="str">
        <f t="shared" si="57"/>
        <v>0</v>
      </c>
      <c r="J181" s="51">
        <f t="shared" si="47"/>
        <v>89.870888667901227</v>
      </c>
      <c r="K181" s="42" t="str">
        <f t="shared" si="58"/>
        <v>0</v>
      </c>
      <c r="L181" s="51">
        <f t="shared" si="48"/>
        <v>81.440622247058826</v>
      </c>
      <c r="M181" s="55" t="str">
        <f t="shared" si="59"/>
        <v>0</v>
      </c>
      <c r="N181" s="58">
        <f t="shared" si="49"/>
        <v>0.16561980000000001</v>
      </c>
      <c r="O181" s="59">
        <v>260</v>
      </c>
      <c r="Q181" s="53" t="str">
        <f t="shared" si="60"/>
        <v>1</v>
      </c>
      <c r="R181" s="53">
        <f t="shared" si="50"/>
        <v>1</v>
      </c>
      <c r="S181" s="53" t="str">
        <f t="shared" si="61"/>
        <v>0</v>
      </c>
      <c r="T181" s="53">
        <f t="shared" si="51"/>
        <v>0</v>
      </c>
      <c r="U181" s="53" t="str">
        <f t="shared" si="62"/>
        <v>0</v>
      </c>
      <c r="V181" s="53">
        <f t="shared" si="52"/>
        <v>0</v>
      </c>
      <c r="W181" s="53" t="str">
        <f t="shared" si="63"/>
        <v>0</v>
      </c>
      <c r="X181" s="53">
        <f t="shared" si="53"/>
        <v>0</v>
      </c>
      <c r="Y181" s="53" t="str">
        <f t="shared" si="64"/>
        <v>0</v>
      </c>
      <c r="Z181" s="53">
        <f t="shared" si="54"/>
        <v>0</v>
      </c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92">
        <f>Parâmetros!A171</f>
        <v>44173.041666666664</v>
      </c>
      <c r="B182" s="59">
        <f>Parâmetros!G171*0.04*46.0055</f>
        <v>0.55206599999999995</v>
      </c>
      <c r="C182" s="87">
        <f t="shared" si="65"/>
        <v>0.55206599999999995</v>
      </c>
      <c r="D182" s="91">
        <f t="shared" si="44"/>
        <v>0.11041319999999999</v>
      </c>
      <c r="E182" s="42" t="str">
        <f t="shared" si="55"/>
        <v>1</v>
      </c>
      <c r="F182" s="51">
        <f t="shared" si="45"/>
        <v>-153.46173565000001</v>
      </c>
      <c r="G182" s="42" t="str">
        <f t="shared" si="56"/>
        <v>0</v>
      </c>
      <c r="H182" s="51">
        <f t="shared" si="46"/>
        <v>-35.730867825000004</v>
      </c>
      <c r="I182" s="42" t="str">
        <f t="shared" si="57"/>
        <v>0</v>
      </c>
      <c r="J182" s="51">
        <f t="shared" si="47"/>
        <v>89.843966930864198</v>
      </c>
      <c r="K182" s="42" t="str">
        <f t="shared" si="58"/>
        <v>0</v>
      </c>
      <c r="L182" s="51">
        <f t="shared" si="48"/>
        <v>81.411395223529411</v>
      </c>
      <c r="M182" s="55" t="str">
        <f t="shared" si="59"/>
        <v>0</v>
      </c>
      <c r="N182" s="58">
        <f t="shared" si="49"/>
        <v>0.11041319999999999</v>
      </c>
      <c r="O182" s="59">
        <v>260</v>
      </c>
      <c r="Q182" s="53" t="str">
        <f t="shared" si="60"/>
        <v>1</v>
      </c>
      <c r="R182" s="53">
        <f t="shared" si="50"/>
        <v>1</v>
      </c>
      <c r="S182" s="53" t="str">
        <f t="shared" si="61"/>
        <v>0</v>
      </c>
      <c r="T182" s="53">
        <f t="shared" si="51"/>
        <v>0</v>
      </c>
      <c r="U182" s="53" t="str">
        <f t="shared" si="62"/>
        <v>0</v>
      </c>
      <c r="V182" s="53">
        <f t="shared" si="52"/>
        <v>0</v>
      </c>
      <c r="W182" s="53" t="str">
        <f t="shared" si="63"/>
        <v>0</v>
      </c>
      <c r="X182" s="53">
        <f t="shared" si="53"/>
        <v>0</v>
      </c>
      <c r="Y182" s="53" t="str">
        <f t="shared" si="64"/>
        <v>0</v>
      </c>
      <c r="Z182" s="53">
        <f t="shared" si="54"/>
        <v>0</v>
      </c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92">
        <f>Parâmetros!A172</f>
        <v>44173.083333333336</v>
      </c>
      <c r="B183" s="146"/>
      <c r="C183" s="147"/>
      <c r="D183" s="148"/>
      <c r="E183" s="149"/>
      <c r="F183" s="150"/>
      <c r="G183" s="149"/>
      <c r="H183" s="150"/>
      <c r="I183" s="149"/>
      <c r="J183" s="150"/>
      <c r="K183" s="149"/>
      <c r="L183" s="150"/>
      <c r="M183" s="151"/>
      <c r="N183" s="152"/>
      <c r="O183" s="59">
        <v>260</v>
      </c>
      <c r="Q183" s="53" t="str">
        <f t="shared" si="60"/>
        <v>1</v>
      </c>
      <c r="R183" s="53">
        <f t="shared" si="50"/>
        <v>1</v>
      </c>
      <c r="S183" s="53" t="str">
        <f t="shared" si="61"/>
        <v>0</v>
      </c>
      <c r="T183" s="53">
        <f t="shared" si="51"/>
        <v>0</v>
      </c>
      <c r="U183" s="53" t="str">
        <f t="shared" si="62"/>
        <v>0</v>
      </c>
      <c r="V183" s="53">
        <f t="shared" si="52"/>
        <v>0</v>
      </c>
      <c r="W183" s="53" t="str">
        <f t="shared" si="63"/>
        <v>0</v>
      </c>
      <c r="X183" s="53">
        <f t="shared" si="53"/>
        <v>0</v>
      </c>
      <c r="Y183" s="53" t="str">
        <f t="shared" si="64"/>
        <v>0</v>
      </c>
      <c r="Z183" s="53">
        <f t="shared" si="54"/>
        <v>0</v>
      </c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92">
        <f>Parâmetros!A173</f>
        <v>44173.125</v>
      </c>
      <c r="B184" s="146"/>
      <c r="C184" s="147"/>
      <c r="D184" s="148"/>
      <c r="E184" s="149"/>
      <c r="F184" s="150"/>
      <c r="G184" s="149"/>
      <c r="H184" s="150"/>
      <c r="I184" s="149"/>
      <c r="J184" s="150"/>
      <c r="K184" s="149"/>
      <c r="L184" s="150"/>
      <c r="M184" s="151"/>
      <c r="N184" s="152"/>
      <c r="O184" s="59">
        <v>260</v>
      </c>
      <c r="Q184" s="53" t="str">
        <f t="shared" si="60"/>
        <v>1</v>
      </c>
      <c r="R184" s="53">
        <f t="shared" si="50"/>
        <v>1</v>
      </c>
      <c r="S184" s="53" t="str">
        <f t="shared" si="61"/>
        <v>0</v>
      </c>
      <c r="T184" s="53">
        <f t="shared" si="51"/>
        <v>0</v>
      </c>
      <c r="U184" s="53" t="str">
        <f t="shared" si="62"/>
        <v>0</v>
      </c>
      <c r="V184" s="53">
        <f t="shared" si="52"/>
        <v>0</v>
      </c>
      <c r="W184" s="53" t="str">
        <f t="shared" si="63"/>
        <v>0</v>
      </c>
      <c r="X184" s="53">
        <f t="shared" si="53"/>
        <v>0</v>
      </c>
      <c r="Y184" s="53" t="str">
        <f t="shared" si="64"/>
        <v>0</v>
      </c>
      <c r="Z184" s="53">
        <f t="shared" si="54"/>
        <v>0</v>
      </c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92">
        <f>Parâmetros!A174</f>
        <v>44173.166666666664</v>
      </c>
      <c r="B185" s="59">
        <f>Parâmetros!G174*0.04*46.0055</f>
        <v>0.12881540000000002</v>
      </c>
      <c r="C185" s="87">
        <f t="shared" si="65"/>
        <v>0.12881540000000002</v>
      </c>
      <c r="D185" s="91">
        <f t="shared" si="44"/>
        <v>2.5763080000000008E-2</v>
      </c>
      <c r="E185" s="42" t="str">
        <f t="shared" si="55"/>
        <v>1</v>
      </c>
      <c r="F185" s="51">
        <f t="shared" si="45"/>
        <v>-153.87440498499998</v>
      </c>
      <c r="G185" s="42" t="str">
        <f t="shared" si="56"/>
        <v>0</v>
      </c>
      <c r="H185" s="51">
        <f t="shared" si="46"/>
        <v>-35.937202492499992</v>
      </c>
      <c r="I185" s="42" t="str">
        <f t="shared" si="57"/>
        <v>0</v>
      </c>
      <c r="J185" s="51">
        <f t="shared" si="47"/>
        <v>89.802686934074075</v>
      </c>
      <c r="K185" s="42" t="str">
        <f t="shared" si="58"/>
        <v>0</v>
      </c>
      <c r="L185" s="51">
        <f t="shared" si="48"/>
        <v>81.366580454117639</v>
      </c>
      <c r="M185" s="55" t="str">
        <f t="shared" si="59"/>
        <v>0</v>
      </c>
      <c r="N185" s="58">
        <f t="shared" si="49"/>
        <v>2.5763080000000008E-2</v>
      </c>
      <c r="O185" s="59">
        <v>260</v>
      </c>
      <c r="Q185" s="53" t="str">
        <f t="shared" si="60"/>
        <v>1</v>
      </c>
      <c r="R185" s="53">
        <f t="shared" si="50"/>
        <v>1</v>
      </c>
      <c r="S185" s="53" t="str">
        <f t="shared" si="61"/>
        <v>0</v>
      </c>
      <c r="T185" s="53">
        <f t="shared" si="51"/>
        <v>0</v>
      </c>
      <c r="U185" s="53" t="str">
        <f t="shared" si="62"/>
        <v>0</v>
      </c>
      <c r="V185" s="53">
        <f t="shared" si="52"/>
        <v>0</v>
      </c>
      <c r="W185" s="53" t="str">
        <f t="shared" si="63"/>
        <v>0</v>
      </c>
      <c r="X185" s="53">
        <f t="shared" si="53"/>
        <v>0</v>
      </c>
      <c r="Y185" s="53" t="str">
        <f t="shared" si="64"/>
        <v>0</v>
      </c>
      <c r="Z185" s="53">
        <f t="shared" si="54"/>
        <v>0</v>
      </c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92">
        <f>Parâmetros!A175</f>
        <v>44173.208333333336</v>
      </c>
      <c r="B186" s="59">
        <f>Parâmetros!G175*0.04*46.0055</f>
        <v>0.79129459999999996</v>
      </c>
      <c r="C186" s="87">
        <f t="shared" si="65"/>
        <v>0.79129459999999996</v>
      </c>
      <c r="D186" s="91">
        <f t="shared" si="44"/>
        <v>0.15825891999999997</v>
      </c>
      <c r="E186" s="42" t="str">
        <f t="shared" si="55"/>
        <v>1</v>
      </c>
      <c r="F186" s="51">
        <f t="shared" si="45"/>
        <v>-153.22848776500004</v>
      </c>
      <c r="G186" s="42" t="str">
        <f t="shared" si="56"/>
        <v>0</v>
      </c>
      <c r="H186" s="51">
        <f t="shared" si="46"/>
        <v>-35.61424388250002</v>
      </c>
      <c r="I186" s="42" t="str">
        <f t="shared" si="57"/>
        <v>0</v>
      </c>
      <c r="J186" s="51">
        <f t="shared" si="47"/>
        <v>89.86729910296296</v>
      </c>
      <c r="K186" s="42" t="str">
        <f t="shared" si="58"/>
        <v>0</v>
      </c>
      <c r="L186" s="51">
        <f t="shared" si="48"/>
        <v>81.43672531058823</v>
      </c>
      <c r="M186" s="55" t="str">
        <f t="shared" si="59"/>
        <v>0</v>
      </c>
      <c r="N186" s="58">
        <f t="shared" si="49"/>
        <v>0.15825891999999997</v>
      </c>
      <c r="O186" s="59">
        <v>260</v>
      </c>
      <c r="Q186" s="53" t="str">
        <f t="shared" si="60"/>
        <v>1</v>
      </c>
      <c r="R186" s="53">
        <f t="shared" si="50"/>
        <v>1</v>
      </c>
      <c r="S186" s="53" t="str">
        <f t="shared" si="61"/>
        <v>0</v>
      </c>
      <c r="T186" s="53">
        <f t="shared" si="51"/>
        <v>0</v>
      </c>
      <c r="U186" s="53" t="str">
        <f t="shared" si="62"/>
        <v>0</v>
      </c>
      <c r="V186" s="53">
        <f t="shared" si="52"/>
        <v>0</v>
      </c>
      <c r="W186" s="53" t="str">
        <f t="shared" si="63"/>
        <v>0</v>
      </c>
      <c r="X186" s="53">
        <f t="shared" si="53"/>
        <v>0</v>
      </c>
      <c r="Y186" s="53" t="str">
        <f t="shared" si="64"/>
        <v>0</v>
      </c>
      <c r="Z186" s="53">
        <f t="shared" si="54"/>
        <v>0</v>
      </c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92">
        <f>Parâmetros!A176</f>
        <v>44173.25</v>
      </c>
      <c r="B187" s="59">
        <f>Parâmetros!G176*0.04*46.0055</f>
        <v>22.826188251880001</v>
      </c>
      <c r="C187" s="87">
        <f t="shared" si="65"/>
        <v>22.826188251880001</v>
      </c>
      <c r="D187" s="91">
        <f t="shared" si="44"/>
        <v>4.5652376503759999</v>
      </c>
      <c r="E187" s="42" t="str">
        <f t="shared" si="55"/>
        <v>1</v>
      </c>
      <c r="F187" s="51">
        <f t="shared" si="45"/>
        <v>-131.74446645441697</v>
      </c>
      <c r="G187" s="42" t="str">
        <f t="shared" si="56"/>
        <v>0</v>
      </c>
      <c r="H187" s="51">
        <f t="shared" si="46"/>
        <v>-24.872233227208483</v>
      </c>
      <c r="I187" s="42" t="str">
        <f t="shared" si="57"/>
        <v>0</v>
      </c>
      <c r="J187" s="51">
        <f t="shared" si="47"/>
        <v>92.016381323331501</v>
      </c>
      <c r="K187" s="42" t="str">
        <f t="shared" si="58"/>
        <v>0</v>
      </c>
      <c r="L187" s="51">
        <f t="shared" si="48"/>
        <v>83.769831697257885</v>
      </c>
      <c r="M187" s="55" t="str">
        <f t="shared" si="59"/>
        <v>0</v>
      </c>
      <c r="N187" s="58">
        <f t="shared" si="49"/>
        <v>4.5652376503759999</v>
      </c>
      <c r="O187" s="59">
        <v>260</v>
      </c>
      <c r="Q187" s="53" t="str">
        <f t="shared" si="60"/>
        <v>1</v>
      </c>
      <c r="R187" s="53">
        <f t="shared" si="50"/>
        <v>1</v>
      </c>
      <c r="S187" s="53" t="str">
        <f t="shared" si="61"/>
        <v>0</v>
      </c>
      <c r="T187" s="53">
        <f t="shared" si="51"/>
        <v>0</v>
      </c>
      <c r="U187" s="53" t="str">
        <f t="shared" si="62"/>
        <v>0</v>
      </c>
      <c r="V187" s="53">
        <f t="shared" si="52"/>
        <v>0</v>
      </c>
      <c r="W187" s="53" t="str">
        <f t="shared" si="63"/>
        <v>0</v>
      </c>
      <c r="X187" s="53">
        <f t="shared" si="53"/>
        <v>0</v>
      </c>
      <c r="Y187" s="53" t="str">
        <f t="shared" si="64"/>
        <v>0</v>
      </c>
      <c r="Z187" s="53">
        <f t="shared" si="54"/>
        <v>0</v>
      </c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92">
        <f>Parâmetros!A177</f>
        <v>44173.291666666664</v>
      </c>
      <c r="B188" s="59">
        <f>Parâmetros!G177*0.04*46.0055</f>
        <v>12.985385454820001</v>
      </c>
      <c r="C188" s="87">
        <f t="shared" si="65"/>
        <v>12.985385454820001</v>
      </c>
      <c r="D188" s="91">
        <f t="shared" si="44"/>
        <v>2.597077090964</v>
      </c>
      <c r="E188" s="42" t="str">
        <f t="shared" si="55"/>
        <v>1</v>
      </c>
      <c r="F188" s="51">
        <f t="shared" si="45"/>
        <v>-141.33924918155051</v>
      </c>
      <c r="G188" s="42" t="str">
        <f t="shared" si="56"/>
        <v>0</v>
      </c>
      <c r="H188" s="51">
        <f t="shared" si="46"/>
        <v>-29.669624590775257</v>
      </c>
      <c r="I188" s="42" t="str">
        <f t="shared" si="57"/>
        <v>0</v>
      </c>
      <c r="J188" s="51">
        <f t="shared" si="47"/>
        <v>91.056599322136762</v>
      </c>
      <c r="K188" s="42" t="str">
        <f t="shared" si="58"/>
        <v>0</v>
      </c>
      <c r="L188" s="51">
        <f t="shared" si="48"/>
        <v>82.727864342275069</v>
      </c>
      <c r="M188" s="55" t="str">
        <f t="shared" si="59"/>
        <v>0</v>
      </c>
      <c r="N188" s="58">
        <f t="shared" si="49"/>
        <v>2.597077090964</v>
      </c>
      <c r="O188" s="59">
        <v>260</v>
      </c>
      <c r="Q188" s="53" t="str">
        <f t="shared" si="60"/>
        <v>1</v>
      </c>
      <c r="R188" s="53">
        <f t="shared" si="50"/>
        <v>1</v>
      </c>
      <c r="S188" s="53" t="str">
        <f t="shared" si="61"/>
        <v>0</v>
      </c>
      <c r="T188" s="53">
        <f t="shared" si="51"/>
        <v>0</v>
      </c>
      <c r="U188" s="53" t="str">
        <f t="shared" si="62"/>
        <v>0</v>
      </c>
      <c r="V188" s="53">
        <f t="shared" si="52"/>
        <v>0</v>
      </c>
      <c r="W188" s="53" t="str">
        <f t="shared" si="63"/>
        <v>0</v>
      </c>
      <c r="X188" s="53">
        <f t="shared" si="53"/>
        <v>0</v>
      </c>
      <c r="Y188" s="53" t="str">
        <f t="shared" si="64"/>
        <v>0</v>
      </c>
      <c r="Z188" s="53">
        <f t="shared" si="54"/>
        <v>0</v>
      </c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92">
        <f>Parâmetros!A178</f>
        <v>44173.333333333336</v>
      </c>
      <c r="B189" s="59">
        <f>Parâmetros!G178*0.04*46.0055</f>
        <v>5.11783216156</v>
      </c>
      <c r="C189" s="87">
        <f t="shared" si="65"/>
        <v>5.11783216156</v>
      </c>
      <c r="D189" s="91">
        <f t="shared" si="44"/>
        <v>1.023566432312</v>
      </c>
      <c r="E189" s="42" t="str">
        <f t="shared" si="55"/>
        <v>1</v>
      </c>
      <c r="F189" s="51">
        <f t="shared" si="45"/>
        <v>-149.01011364247901</v>
      </c>
      <c r="G189" s="42" t="str">
        <f t="shared" si="56"/>
        <v>0</v>
      </c>
      <c r="H189" s="51">
        <f t="shared" si="46"/>
        <v>-33.505056821239506</v>
      </c>
      <c r="I189" s="42" t="str">
        <f t="shared" si="57"/>
        <v>0</v>
      </c>
      <c r="J189" s="51">
        <f t="shared" si="47"/>
        <v>90.289270050324987</v>
      </c>
      <c r="K189" s="42" t="str">
        <f t="shared" si="58"/>
        <v>0</v>
      </c>
      <c r="L189" s="51">
        <f t="shared" si="48"/>
        <v>81.894829287694591</v>
      </c>
      <c r="M189" s="55" t="str">
        <f t="shared" si="59"/>
        <v>0</v>
      </c>
      <c r="N189" s="58">
        <f t="shared" si="49"/>
        <v>1.023566432312</v>
      </c>
      <c r="O189" s="59">
        <v>260</v>
      </c>
      <c r="Q189" s="53" t="str">
        <f t="shared" si="60"/>
        <v>1</v>
      </c>
      <c r="R189" s="53">
        <f t="shared" si="50"/>
        <v>1</v>
      </c>
      <c r="S189" s="53" t="str">
        <f t="shared" si="61"/>
        <v>0</v>
      </c>
      <c r="T189" s="53">
        <f t="shared" si="51"/>
        <v>0</v>
      </c>
      <c r="U189" s="53" t="str">
        <f t="shared" si="62"/>
        <v>0</v>
      </c>
      <c r="V189" s="53">
        <f t="shared" si="52"/>
        <v>0</v>
      </c>
      <c r="W189" s="53" t="str">
        <f t="shared" si="63"/>
        <v>0</v>
      </c>
      <c r="X189" s="53">
        <f t="shared" si="53"/>
        <v>0</v>
      </c>
      <c r="Y189" s="53" t="str">
        <f t="shared" si="64"/>
        <v>0</v>
      </c>
      <c r="Z189" s="53">
        <f t="shared" si="54"/>
        <v>0</v>
      </c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92">
        <f>Parâmetros!A179</f>
        <v>44173.375</v>
      </c>
      <c r="B190" s="59">
        <f>Parâmetros!G179*0.04*46.0055</f>
        <v>5.8339188103800002</v>
      </c>
      <c r="C190" s="87">
        <f t="shared" si="65"/>
        <v>5.8339188103800002</v>
      </c>
      <c r="D190" s="91">
        <f t="shared" si="44"/>
        <v>1.166783762076</v>
      </c>
      <c r="E190" s="42" t="str">
        <f t="shared" si="55"/>
        <v>1</v>
      </c>
      <c r="F190" s="51">
        <f t="shared" si="45"/>
        <v>-148.3119291598795</v>
      </c>
      <c r="G190" s="42" t="str">
        <f t="shared" si="56"/>
        <v>0</v>
      </c>
      <c r="H190" s="51">
        <f t="shared" si="46"/>
        <v>-33.155964579939749</v>
      </c>
      <c r="I190" s="42" t="str">
        <f t="shared" si="57"/>
        <v>0</v>
      </c>
      <c r="J190" s="51">
        <f t="shared" si="47"/>
        <v>90.359110600024707</v>
      </c>
      <c r="K190" s="42" t="str">
        <f t="shared" si="58"/>
        <v>0</v>
      </c>
      <c r="L190" s="51">
        <f t="shared" si="48"/>
        <v>81.970650226981405</v>
      </c>
      <c r="M190" s="55" t="str">
        <f t="shared" si="59"/>
        <v>0</v>
      </c>
      <c r="N190" s="58">
        <f t="shared" si="49"/>
        <v>1.166783762076</v>
      </c>
      <c r="O190" s="59">
        <v>260</v>
      </c>
      <c r="Q190" s="53" t="str">
        <f t="shared" si="60"/>
        <v>1</v>
      </c>
      <c r="R190" s="53">
        <f t="shared" si="50"/>
        <v>1</v>
      </c>
      <c r="S190" s="53" t="str">
        <f t="shared" si="61"/>
        <v>0</v>
      </c>
      <c r="T190" s="53">
        <f t="shared" si="51"/>
        <v>0</v>
      </c>
      <c r="U190" s="53" t="str">
        <f t="shared" si="62"/>
        <v>0</v>
      </c>
      <c r="V190" s="53">
        <f t="shared" si="52"/>
        <v>0</v>
      </c>
      <c r="W190" s="53" t="str">
        <f t="shared" si="63"/>
        <v>0</v>
      </c>
      <c r="X190" s="53">
        <f t="shared" si="53"/>
        <v>0</v>
      </c>
      <c r="Y190" s="53" t="str">
        <f t="shared" si="64"/>
        <v>0</v>
      </c>
      <c r="Z190" s="53">
        <f t="shared" si="54"/>
        <v>0</v>
      </c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92">
        <f>Parâmetros!A180</f>
        <v>44173.416666666664</v>
      </c>
      <c r="B191" s="59">
        <f>Parâmetros!G180*0.04*46.0055</f>
        <v>3.3860047999999998</v>
      </c>
      <c r="C191" s="87">
        <f t="shared" si="65"/>
        <v>3.3860047999999998</v>
      </c>
      <c r="D191" s="91">
        <f t="shared" si="44"/>
        <v>0.67720095999999996</v>
      </c>
      <c r="E191" s="42" t="str">
        <f t="shared" si="55"/>
        <v>1</v>
      </c>
      <c r="F191" s="51">
        <f t="shared" si="45"/>
        <v>-150.69864532</v>
      </c>
      <c r="G191" s="42" t="str">
        <f t="shared" si="56"/>
        <v>0</v>
      </c>
      <c r="H191" s="51">
        <f t="shared" si="46"/>
        <v>-34.349322659999999</v>
      </c>
      <c r="I191" s="42" t="str">
        <f t="shared" si="57"/>
        <v>0</v>
      </c>
      <c r="J191" s="51">
        <f t="shared" si="47"/>
        <v>90.120363431111116</v>
      </c>
      <c r="K191" s="42" t="str">
        <f t="shared" si="58"/>
        <v>0</v>
      </c>
      <c r="L191" s="51">
        <f t="shared" si="48"/>
        <v>81.711459331764701</v>
      </c>
      <c r="M191" s="55" t="str">
        <f t="shared" si="59"/>
        <v>0</v>
      </c>
      <c r="N191" s="58">
        <f t="shared" si="49"/>
        <v>0.67720095999999996</v>
      </c>
      <c r="O191" s="59">
        <v>260</v>
      </c>
      <c r="Q191" s="53" t="str">
        <f t="shared" si="60"/>
        <v>1</v>
      </c>
      <c r="R191" s="53">
        <f t="shared" si="50"/>
        <v>1</v>
      </c>
      <c r="S191" s="53" t="str">
        <f t="shared" si="61"/>
        <v>0</v>
      </c>
      <c r="T191" s="53">
        <f t="shared" si="51"/>
        <v>0</v>
      </c>
      <c r="U191" s="53" t="str">
        <f t="shared" si="62"/>
        <v>0</v>
      </c>
      <c r="V191" s="53">
        <f t="shared" si="52"/>
        <v>0</v>
      </c>
      <c r="W191" s="53" t="str">
        <f t="shared" si="63"/>
        <v>0</v>
      </c>
      <c r="X191" s="53">
        <f t="shared" si="53"/>
        <v>0</v>
      </c>
      <c r="Y191" s="53" t="str">
        <f t="shared" si="64"/>
        <v>0</v>
      </c>
      <c r="Z191" s="53">
        <f t="shared" si="54"/>
        <v>0</v>
      </c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92">
        <f>Parâmetros!A181</f>
        <v>44173.458333333336</v>
      </c>
      <c r="B192" s="59">
        <f>Parâmetros!G181*0.04*46.0055</f>
        <v>3.1099717999999994</v>
      </c>
      <c r="C192" s="87">
        <f t="shared" si="65"/>
        <v>3.1099717999999994</v>
      </c>
      <c r="D192" s="91">
        <f t="shared" si="44"/>
        <v>0.62199435999999986</v>
      </c>
      <c r="E192" s="42" t="str">
        <f t="shared" si="55"/>
        <v>1</v>
      </c>
      <c r="F192" s="51">
        <f t="shared" si="45"/>
        <v>-150.96777749499998</v>
      </c>
      <c r="G192" s="42" t="str">
        <f t="shared" si="56"/>
        <v>0</v>
      </c>
      <c r="H192" s="51">
        <f t="shared" si="46"/>
        <v>-34.483888747499989</v>
      </c>
      <c r="I192" s="42" t="str">
        <f t="shared" si="57"/>
        <v>0</v>
      </c>
      <c r="J192" s="51">
        <f t="shared" si="47"/>
        <v>90.093441694074073</v>
      </c>
      <c r="K192" s="42" t="str">
        <f t="shared" si="58"/>
        <v>0</v>
      </c>
      <c r="L192" s="51">
        <f t="shared" si="48"/>
        <v>81.682232308235314</v>
      </c>
      <c r="M192" s="55" t="str">
        <f t="shared" si="59"/>
        <v>0</v>
      </c>
      <c r="N192" s="58">
        <f t="shared" si="49"/>
        <v>0.62199435999999986</v>
      </c>
      <c r="O192" s="59">
        <v>260</v>
      </c>
      <c r="Q192" s="53" t="str">
        <f t="shared" si="60"/>
        <v>1</v>
      </c>
      <c r="R192" s="53">
        <f t="shared" si="50"/>
        <v>1</v>
      </c>
      <c r="S192" s="53" t="str">
        <f t="shared" si="61"/>
        <v>0</v>
      </c>
      <c r="T192" s="53">
        <f t="shared" si="51"/>
        <v>0</v>
      </c>
      <c r="U192" s="53" t="str">
        <f t="shared" si="62"/>
        <v>0</v>
      </c>
      <c r="V192" s="53">
        <f t="shared" si="52"/>
        <v>0</v>
      </c>
      <c r="W192" s="53" t="str">
        <f t="shared" si="63"/>
        <v>0</v>
      </c>
      <c r="X192" s="53">
        <f t="shared" si="53"/>
        <v>0</v>
      </c>
      <c r="Y192" s="53" t="str">
        <f t="shared" si="64"/>
        <v>0</v>
      </c>
      <c r="Z192" s="53">
        <f t="shared" si="54"/>
        <v>0</v>
      </c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92">
        <f>Parâmetros!A182</f>
        <v>44173.5</v>
      </c>
      <c r="B193" s="59">
        <f>Parâmetros!G182*0.04*46.0055</f>
        <v>3.1099717999999994</v>
      </c>
      <c r="C193" s="87">
        <f t="shared" si="65"/>
        <v>3.1099717999999994</v>
      </c>
      <c r="D193" s="91">
        <f t="shared" si="44"/>
        <v>0.62199435999999986</v>
      </c>
      <c r="E193" s="42" t="str">
        <f t="shared" si="55"/>
        <v>1</v>
      </c>
      <c r="F193" s="51">
        <f t="shared" si="45"/>
        <v>-150.96777749499998</v>
      </c>
      <c r="G193" s="42" t="str">
        <f t="shared" si="56"/>
        <v>0</v>
      </c>
      <c r="H193" s="51">
        <f t="shared" si="46"/>
        <v>-34.483888747499989</v>
      </c>
      <c r="I193" s="42" t="str">
        <f t="shared" si="57"/>
        <v>0</v>
      </c>
      <c r="J193" s="51">
        <f t="shared" si="47"/>
        <v>90.093441694074073</v>
      </c>
      <c r="K193" s="42" t="str">
        <f t="shared" si="58"/>
        <v>0</v>
      </c>
      <c r="L193" s="51">
        <f t="shared" si="48"/>
        <v>81.682232308235314</v>
      </c>
      <c r="M193" s="55" t="str">
        <f t="shared" si="59"/>
        <v>0</v>
      </c>
      <c r="N193" s="58">
        <f t="shared" si="49"/>
        <v>0.62199435999999986</v>
      </c>
      <c r="O193" s="59">
        <v>260</v>
      </c>
      <c r="Q193" s="53" t="str">
        <f t="shared" si="60"/>
        <v>1</v>
      </c>
      <c r="R193" s="53">
        <f t="shared" si="50"/>
        <v>1</v>
      </c>
      <c r="S193" s="53" t="str">
        <f t="shared" si="61"/>
        <v>0</v>
      </c>
      <c r="T193" s="53">
        <f t="shared" si="51"/>
        <v>0</v>
      </c>
      <c r="U193" s="53" t="str">
        <f t="shared" si="62"/>
        <v>0</v>
      </c>
      <c r="V193" s="53">
        <f t="shared" si="52"/>
        <v>0</v>
      </c>
      <c r="W193" s="53" t="str">
        <f t="shared" si="63"/>
        <v>0</v>
      </c>
      <c r="X193" s="53">
        <f t="shared" si="53"/>
        <v>0</v>
      </c>
      <c r="Y193" s="53" t="str">
        <f t="shared" si="64"/>
        <v>0</v>
      </c>
      <c r="Z193" s="53">
        <f t="shared" si="54"/>
        <v>0</v>
      </c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92">
        <f>Parâmetros!A183</f>
        <v>44173.541666666664</v>
      </c>
      <c r="B194" s="59">
        <f>Parâmetros!G183*0.04*46.0055</f>
        <v>3.3860047999999998</v>
      </c>
      <c r="C194" s="87">
        <f t="shared" si="65"/>
        <v>3.3860047999999998</v>
      </c>
      <c r="D194" s="91">
        <f t="shared" si="44"/>
        <v>0.67720095999999996</v>
      </c>
      <c r="E194" s="42" t="str">
        <f t="shared" si="55"/>
        <v>1</v>
      </c>
      <c r="F194" s="51">
        <f t="shared" si="45"/>
        <v>-150.69864532</v>
      </c>
      <c r="G194" s="42" t="str">
        <f t="shared" si="56"/>
        <v>0</v>
      </c>
      <c r="H194" s="51">
        <f t="shared" si="46"/>
        <v>-34.349322659999999</v>
      </c>
      <c r="I194" s="42" t="str">
        <f t="shared" si="57"/>
        <v>0</v>
      </c>
      <c r="J194" s="51">
        <f t="shared" si="47"/>
        <v>90.120363431111116</v>
      </c>
      <c r="K194" s="42" t="str">
        <f t="shared" si="58"/>
        <v>0</v>
      </c>
      <c r="L194" s="51">
        <f t="shared" si="48"/>
        <v>81.711459331764701</v>
      </c>
      <c r="M194" s="55" t="str">
        <f t="shared" si="59"/>
        <v>0</v>
      </c>
      <c r="N194" s="58">
        <f t="shared" si="49"/>
        <v>0.67720095999999996</v>
      </c>
      <c r="O194" s="59">
        <v>260</v>
      </c>
      <c r="Q194" s="53" t="str">
        <f t="shared" si="60"/>
        <v>1</v>
      </c>
      <c r="R194" s="53">
        <f t="shared" si="50"/>
        <v>1</v>
      </c>
      <c r="S194" s="53" t="str">
        <f t="shared" si="61"/>
        <v>0</v>
      </c>
      <c r="T194" s="53">
        <f t="shared" si="51"/>
        <v>0</v>
      </c>
      <c r="U194" s="53" t="str">
        <f t="shared" si="62"/>
        <v>0</v>
      </c>
      <c r="V194" s="53">
        <f t="shared" si="52"/>
        <v>0</v>
      </c>
      <c r="W194" s="53" t="str">
        <f t="shared" si="63"/>
        <v>0</v>
      </c>
      <c r="X194" s="53">
        <f t="shared" si="53"/>
        <v>0</v>
      </c>
      <c r="Y194" s="53" t="str">
        <f t="shared" si="64"/>
        <v>0</v>
      </c>
      <c r="Z194" s="53">
        <f t="shared" si="54"/>
        <v>0</v>
      </c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92">
        <f>Parâmetros!A184</f>
        <v>44173.583333333336</v>
      </c>
      <c r="B195" s="59">
        <f>Parâmetros!G184*0.04*46.0055</f>
        <v>3.1099717999999994</v>
      </c>
      <c r="C195" s="87">
        <f t="shared" si="65"/>
        <v>3.1099717999999994</v>
      </c>
      <c r="D195" s="91">
        <f t="shared" si="44"/>
        <v>0.62199435999999986</v>
      </c>
      <c r="E195" s="42" t="str">
        <f t="shared" si="55"/>
        <v>1</v>
      </c>
      <c r="F195" s="51">
        <f t="shared" si="45"/>
        <v>-150.96777749499998</v>
      </c>
      <c r="G195" s="42" t="str">
        <f t="shared" si="56"/>
        <v>0</v>
      </c>
      <c r="H195" s="51">
        <f t="shared" si="46"/>
        <v>-34.483888747499989</v>
      </c>
      <c r="I195" s="42" t="str">
        <f t="shared" si="57"/>
        <v>0</v>
      </c>
      <c r="J195" s="51">
        <f t="shared" si="47"/>
        <v>90.093441694074073</v>
      </c>
      <c r="K195" s="42" t="str">
        <f t="shared" si="58"/>
        <v>0</v>
      </c>
      <c r="L195" s="51">
        <f t="shared" si="48"/>
        <v>81.682232308235314</v>
      </c>
      <c r="M195" s="55" t="str">
        <f t="shared" si="59"/>
        <v>0</v>
      </c>
      <c r="N195" s="58">
        <f t="shared" si="49"/>
        <v>0.62199435999999986</v>
      </c>
      <c r="O195" s="59">
        <v>260</v>
      </c>
      <c r="Q195" s="53" t="str">
        <f t="shared" si="60"/>
        <v>1</v>
      </c>
      <c r="R195" s="53">
        <f t="shared" si="50"/>
        <v>1</v>
      </c>
      <c r="S195" s="53" t="str">
        <f t="shared" si="61"/>
        <v>0</v>
      </c>
      <c r="T195" s="53">
        <f t="shared" si="51"/>
        <v>0</v>
      </c>
      <c r="U195" s="53" t="str">
        <f t="shared" si="62"/>
        <v>0</v>
      </c>
      <c r="V195" s="53">
        <f t="shared" si="52"/>
        <v>0</v>
      </c>
      <c r="W195" s="53" t="str">
        <f t="shared" si="63"/>
        <v>0</v>
      </c>
      <c r="X195" s="53">
        <f t="shared" si="53"/>
        <v>0</v>
      </c>
      <c r="Y195" s="53" t="str">
        <f t="shared" si="64"/>
        <v>0</v>
      </c>
      <c r="Z195" s="53">
        <f t="shared" si="54"/>
        <v>0</v>
      </c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92">
        <f>Parâmetros!A185</f>
        <v>44173.625</v>
      </c>
      <c r="B196" s="59">
        <f>Parâmetros!G185*0.04*46.0055</f>
        <v>3.3307982000000003</v>
      </c>
      <c r="C196" s="87">
        <f t="shared" si="65"/>
        <v>3.3307982000000003</v>
      </c>
      <c r="D196" s="91">
        <f t="shared" si="44"/>
        <v>0.66615964000000005</v>
      </c>
      <c r="E196" s="42" t="str">
        <f t="shared" si="55"/>
        <v>1</v>
      </c>
      <c r="F196" s="51">
        <f t="shared" si="45"/>
        <v>-150.75247175499999</v>
      </c>
      <c r="G196" s="42" t="str">
        <f t="shared" si="56"/>
        <v>0</v>
      </c>
      <c r="H196" s="51">
        <f t="shared" si="46"/>
        <v>-34.376235877499994</v>
      </c>
      <c r="I196" s="42" t="str">
        <f t="shared" si="57"/>
        <v>0</v>
      </c>
      <c r="J196" s="51">
        <f t="shared" si="47"/>
        <v>90.114979083703702</v>
      </c>
      <c r="K196" s="42" t="str">
        <f t="shared" si="58"/>
        <v>0</v>
      </c>
      <c r="L196" s="51">
        <f t="shared" si="48"/>
        <v>81.705613927058806</v>
      </c>
      <c r="M196" s="55" t="str">
        <f t="shared" si="59"/>
        <v>0</v>
      </c>
      <c r="N196" s="58">
        <f t="shared" si="49"/>
        <v>0.66615964000000005</v>
      </c>
      <c r="O196" s="59">
        <v>260</v>
      </c>
      <c r="Q196" s="53" t="str">
        <f t="shared" si="60"/>
        <v>1</v>
      </c>
      <c r="R196" s="53">
        <f t="shared" si="50"/>
        <v>1</v>
      </c>
      <c r="S196" s="53" t="str">
        <f t="shared" si="61"/>
        <v>0</v>
      </c>
      <c r="T196" s="53">
        <f t="shared" si="51"/>
        <v>0</v>
      </c>
      <c r="U196" s="53" t="str">
        <f t="shared" si="62"/>
        <v>0</v>
      </c>
      <c r="V196" s="53">
        <f t="shared" si="52"/>
        <v>0</v>
      </c>
      <c r="W196" s="53" t="str">
        <f t="shared" si="63"/>
        <v>0</v>
      </c>
      <c r="X196" s="53">
        <f t="shared" si="53"/>
        <v>0</v>
      </c>
      <c r="Y196" s="53" t="str">
        <f t="shared" si="64"/>
        <v>0</v>
      </c>
      <c r="Z196" s="53">
        <f t="shared" si="54"/>
        <v>0</v>
      </c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92">
        <f>Parâmetros!A186</f>
        <v>44173.666666666664</v>
      </c>
      <c r="B197" s="59">
        <f>Parâmetros!G186*0.04*46.0055</f>
        <v>3.4412114000000003</v>
      </c>
      <c r="C197" s="87">
        <f t="shared" si="65"/>
        <v>3.4412114000000003</v>
      </c>
      <c r="D197" s="91">
        <f t="shared" si="44"/>
        <v>0.68824227999999998</v>
      </c>
      <c r="E197" s="42" t="str">
        <f t="shared" si="55"/>
        <v>1</v>
      </c>
      <c r="F197" s="51">
        <f t="shared" si="45"/>
        <v>-150.64481888500001</v>
      </c>
      <c r="G197" s="42" t="str">
        <f t="shared" si="56"/>
        <v>0</v>
      </c>
      <c r="H197" s="51">
        <f t="shared" si="46"/>
        <v>-34.322409442500003</v>
      </c>
      <c r="I197" s="42" t="str">
        <f t="shared" si="57"/>
        <v>0</v>
      </c>
      <c r="J197" s="51">
        <f t="shared" si="47"/>
        <v>90.125747778518516</v>
      </c>
      <c r="K197" s="42" t="str">
        <f t="shared" si="58"/>
        <v>0</v>
      </c>
      <c r="L197" s="51">
        <f t="shared" si="48"/>
        <v>81.717304736470581</v>
      </c>
      <c r="M197" s="55" t="str">
        <f t="shared" si="59"/>
        <v>0</v>
      </c>
      <c r="N197" s="58">
        <f t="shared" si="49"/>
        <v>0.68824227999999998</v>
      </c>
      <c r="O197" s="59">
        <v>260</v>
      </c>
      <c r="Q197" s="53" t="str">
        <f t="shared" si="60"/>
        <v>1</v>
      </c>
      <c r="R197" s="53">
        <f t="shared" si="50"/>
        <v>1</v>
      </c>
      <c r="S197" s="53" t="str">
        <f t="shared" si="61"/>
        <v>0</v>
      </c>
      <c r="T197" s="53">
        <f t="shared" si="51"/>
        <v>0</v>
      </c>
      <c r="U197" s="53" t="str">
        <f t="shared" si="62"/>
        <v>0</v>
      </c>
      <c r="V197" s="53">
        <f t="shared" si="52"/>
        <v>0</v>
      </c>
      <c r="W197" s="53" t="str">
        <f t="shared" si="63"/>
        <v>0</v>
      </c>
      <c r="X197" s="53">
        <f t="shared" si="53"/>
        <v>0</v>
      </c>
      <c r="Y197" s="53" t="str">
        <f t="shared" si="64"/>
        <v>0</v>
      </c>
      <c r="Z197" s="53">
        <f t="shared" si="54"/>
        <v>0</v>
      </c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92">
        <f>Parâmetros!A187</f>
        <v>44173.708333333336</v>
      </c>
      <c r="B198" s="59">
        <f>Parâmetros!G187*0.04*46.0055</f>
        <v>4.1404949999999996</v>
      </c>
      <c r="C198" s="87">
        <f t="shared" si="65"/>
        <v>4.1404949999999996</v>
      </c>
      <c r="D198" s="91">
        <f t="shared" si="44"/>
        <v>0.82809899999999992</v>
      </c>
      <c r="E198" s="42" t="str">
        <f t="shared" si="55"/>
        <v>1</v>
      </c>
      <c r="F198" s="51">
        <f t="shared" si="45"/>
        <v>-149.96301737500002</v>
      </c>
      <c r="G198" s="42" t="str">
        <f t="shared" si="56"/>
        <v>0</v>
      </c>
      <c r="H198" s="51">
        <f t="shared" si="46"/>
        <v>-33.981508687500011</v>
      </c>
      <c r="I198" s="42" t="str">
        <f t="shared" si="57"/>
        <v>0</v>
      </c>
      <c r="J198" s="51">
        <f t="shared" si="47"/>
        <v>90.193949512345682</v>
      </c>
      <c r="K198" s="42" t="str">
        <f t="shared" si="58"/>
        <v>0</v>
      </c>
      <c r="L198" s="51">
        <f t="shared" si="48"/>
        <v>81.791346529411769</v>
      </c>
      <c r="M198" s="55" t="str">
        <f t="shared" si="59"/>
        <v>0</v>
      </c>
      <c r="N198" s="58">
        <f t="shared" si="49"/>
        <v>0.82809899999999992</v>
      </c>
      <c r="O198" s="59">
        <v>260</v>
      </c>
      <c r="Q198" s="53" t="str">
        <f t="shared" si="60"/>
        <v>1</v>
      </c>
      <c r="R198" s="53">
        <f t="shared" si="50"/>
        <v>1</v>
      </c>
      <c r="S198" s="53" t="str">
        <f t="shared" si="61"/>
        <v>0</v>
      </c>
      <c r="T198" s="53">
        <f t="shared" si="51"/>
        <v>0</v>
      </c>
      <c r="U198" s="53" t="str">
        <f t="shared" si="62"/>
        <v>0</v>
      </c>
      <c r="V198" s="53">
        <f t="shared" si="52"/>
        <v>0</v>
      </c>
      <c r="W198" s="53" t="str">
        <f t="shared" si="63"/>
        <v>0</v>
      </c>
      <c r="X198" s="53">
        <f t="shared" si="53"/>
        <v>0</v>
      </c>
      <c r="Y198" s="53" t="str">
        <f t="shared" si="64"/>
        <v>0</v>
      </c>
      <c r="Z198" s="53">
        <f t="shared" si="54"/>
        <v>0</v>
      </c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92">
        <f>Parâmetros!A188</f>
        <v>44173.75</v>
      </c>
      <c r="B199" s="59">
        <f>Parâmetros!G188*0.04*46.0055</f>
        <v>8.2993921999999998</v>
      </c>
      <c r="C199" s="87">
        <f t="shared" si="65"/>
        <v>8.2993921999999998</v>
      </c>
      <c r="D199" s="91">
        <f t="shared" si="44"/>
        <v>1.65987844</v>
      </c>
      <c r="E199" s="42" t="str">
        <f t="shared" si="55"/>
        <v>1</v>
      </c>
      <c r="F199" s="51">
        <f t="shared" si="45"/>
        <v>-145.90809260500001</v>
      </c>
      <c r="G199" s="42" t="str">
        <f t="shared" si="56"/>
        <v>0</v>
      </c>
      <c r="H199" s="51">
        <f t="shared" si="46"/>
        <v>-31.954046302500004</v>
      </c>
      <c r="I199" s="42" t="str">
        <f t="shared" si="57"/>
        <v>0</v>
      </c>
      <c r="J199" s="51">
        <f t="shared" si="47"/>
        <v>90.599570350370371</v>
      </c>
      <c r="K199" s="42" t="str">
        <f t="shared" si="58"/>
        <v>0</v>
      </c>
      <c r="L199" s="51">
        <f t="shared" si="48"/>
        <v>82.231700350588227</v>
      </c>
      <c r="M199" s="55" t="str">
        <f t="shared" si="59"/>
        <v>0</v>
      </c>
      <c r="N199" s="58">
        <f t="shared" si="49"/>
        <v>1.65987844</v>
      </c>
      <c r="O199" s="59">
        <v>260</v>
      </c>
      <c r="Q199" s="53" t="str">
        <f t="shared" si="60"/>
        <v>1</v>
      </c>
      <c r="R199" s="53">
        <f t="shared" si="50"/>
        <v>1</v>
      </c>
      <c r="S199" s="53" t="str">
        <f t="shared" si="61"/>
        <v>0</v>
      </c>
      <c r="T199" s="53">
        <f t="shared" si="51"/>
        <v>0</v>
      </c>
      <c r="U199" s="53" t="str">
        <f t="shared" si="62"/>
        <v>0</v>
      </c>
      <c r="V199" s="53">
        <f t="shared" si="52"/>
        <v>0</v>
      </c>
      <c r="W199" s="53" t="str">
        <f t="shared" si="63"/>
        <v>0</v>
      </c>
      <c r="X199" s="53">
        <f t="shared" si="53"/>
        <v>0</v>
      </c>
      <c r="Y199" s="53" t="str">
        <f t="shared" si="64"/>
        <v>0</v>
      </c>
      <c r="Z199" s="53">
        <f t="shared" si="54"/>
        <v>0</v>
      </c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92">
        <f>Parâmetros!A189</f>
        <v>44173.791666666664</v>
      </c>
      <c r="B200" s="59">
        <f>Parâmetros!G189*0.04*46.0055</f>
        <v>5.2078226000000001</v>
      </c>
      <c r="C200" s="87">
        <f t="shared" si="65"/>
        <v>5.2078226000000001</v>
      </c>
      <c r="D200" s="91">
        <f t="shared" si="44"/>
        <v>1.0415645199999999</v>
      </c>
      <c r="E200" s="42" t="str">
        <f t="shared" si="55"/>
        <v>1</v>
      </c>
      <c r="F200" s="51">
        <f t="shared" si="45"/>
        <v>-148.92237296500002</v>
      </c>
      <c r="G200" s="42" t="str">
        <f t="shared" si="56"/>
        <v>0</v>
      </c>
      <c r="H200" s="51">
        <f t="shared" si="46"/>
        <v>-33.461186482500011</v>
      </c>
      <c r="I200" s="42" t="str">
        <f t="shared" si="57"/>
        <v>0</v>
      </c>
      <c r="J200" s="51">
        <f t="shared" si="47"/>
        <v>90.298046895555558</v>
      </c>
      <c r="K200" s="42" t="str">
        <f t="shared" si="58"/>
        <v>0</v>
      </c>
      <c r="L200" s="51">
        <f t="shared" si="48"/>
        <v>81.90435768705882</v>
      </c>
      <c r="M200" s="55" t="str">
        <f t="shared" si="59"/>
        <v>0</v>
      </c>
      <c r="N200" s="58">
        <f t="shared" si="49"/>
        <v>1.0415645199999999</v>
      </c>
      <c r="O200" s="59">
        <v>260</v>
      </c>
      <c r="Q200" s="53" t="str">
        <f t="shared" si="60"/>
        <v>1</v>
      </c>
      <c r="R200" s="53">
        <f t="shared" si="50"/>
        <v>1</v>
      </c>
      <c r="S200" s="53" t="str">
        <f t="shared" si="61"/>
        <v>0</v>
      </c>
      <c r="T200" s="53">
        <f t="shared" si="51"/>
        <v>0</v>
      </c>
      <c r="U200" s="53" t="str">
        <f t="shared" si="62"/>
        <v>0</v>
      </c>
      <c r="V200" s="53">
        <f t="shared" si="52"/>
        <v>0</v>
      </c>
      <c r="W200" s="53" t="str">
        <f t="shared" si="63"/>
        <v>0</v>
      </c>
      <c r="X200" s="53">
        <f t="shared" si="53"/>
        <v>0</v>
      </c>
      <c r="Y200" s="53" t="str">
        <f t="shared" si="64"/>
        <v>0</v>
      </c>
      <c r="Z200" s="53">
        <f t="shared" si="54"/>
        <v>0</v>
      </c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92">
        <f>Parâmetros!A190</f>
        <v>44173.833333333336</v>
      </c>
      <c r="B201" s="59">
        <f>Parâmetros!G190*0.04*46.0055</f>
        <v>5.0606049999999998</v>
      </c>
      <c r="C201" s="87">
        <f t="shared" si="65"/>
        <v>5.0606049999999998</v>
      </c>
      <c r="D201" s="91">
        <f t="shared" si="44"/>
        <v>1.012121</v>
      </c>
      <c r="E201" s="42" t="str">
        <f t="shared" si="55"/>
        <v>1</v>
      </c>
      <c r="F201" s="51">
        <f t="shared" si="45"/>
        <v>-149.06591012499999</v>
      </c>
      <c r="G201" s="42" t="str">
        <f t="shared" si="56"/>
        <v>0</v>
      </c>
      <c r="H201" s="51">
        <f t="shared" si="46"/>
        <v>-33.532955062499994</v>
      </c>
      <c r="I201" s="42" t="str">
        <f t="shared" si="57"/>
        <v>0</v>
      </c>
      <c r="J201" s="51">
        <f t="shared" si="47"/>
        <v>90.283688635802463</v>
      </c>
      <c r="K201" s="42" t="str">
        <f t="shared" si="58"/>
        <v>0</v>
      </c>
      <c r="L201" s="51">
        <f t="shared" si="48"/>
        <v>81.888769941176449</v>
      </c>
      <c r="M201" s="55" t="str">
        <f t="shared" si="59"/>
        <v>0</v>
      </c>
      <c r="N201" s="58">
        <f t="shared" si="49"/>
        <v>1.012121</v>
      </c>
      <c r="O201" s="59">
        <v>260</v>
      </c>
      <c r="Q201" s="53" t="str">
        <f t="shared" si="60"/>
        <v>1</v>
      </c>
      <c r="R201" s="53">
        <f t="shared" si="50"/>
        <v>1</v>
      </c>
      <c r="S201" s="53" t="str">
        <f t="shared" si="61"/>
        <v>0</v>
      </c>
      <c r="T201" s="53">
        <f t="shared" si="51"/>
        <v>0</v>
      </c>
      <c r="U201" s="53" t="str">
        <f t="shared" si="62"/>
        <v>0</v>
      </c>
      <c r="V201" s="53">
        <f t="shared" si="52"/>
        <v>0</v>
      </c>
      <c r="W201" s="53" t="str">
        <f t="shared" si="63"/>
        <v>0</v>
      </c>
      <c r="X201" s="53">
        <f t="shared" si="53"/>
        <v>0</v>
      </c>
      <c r="Y201" s="53" t="str">
        <f t="shared" si="64"/>
        <v>0</v>
      </c>
      <c r="Z201" s="53">
        <f t="shared" si="54"/>
        <v>0</v>
      </c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92">
        <f>Parâmetros!A191</f>
        <v>44173.875</v>
      </c>
      <c r="B202" s="59">
        <f>Parâmetros!G191*0.04*46.0055</f>
        <v>3.8092553999999996</v>
      </c>
      <c r="C202" s="87">
        <f t="shared" si="65"/>
        <v>3.8092553999999996</v>
      </c>
      <c r="D202" s="91">
        <f t="shared" si="44"/>
        <v>0.7618510799999999</v>
      </c>
      <c r="E202" s="42" t="str">
        <f t="shared" si="55"/>
        <v>1</v>
      </c>
      <c r="F202" s="51">
        <f t="shared" si="45"/>
        <v>-150.28597598499999</v>
      </c>
      <c r="G202" s="42" t="str">
        <f t="shared" si="56"/>
        <v>0</v>
      </c>
      <c r="H202" s="51">
        <f t="shared" si="46"/>
        <v>-34.142987992499997</v>
      </c>
      <c r="I202" s="42" t="str">
        <f t="shared" si="57"/>
        <v>0</v>
      </c>
      <c r="J202" s="51">
        <f t="shared" si="47"/>
        <v>90.161643427901225</v>
      </c>
      <c r="K202" s="42" t="str">
        <f t="shared" si="58"/>
        <v>0</v>
      </c>
      <c r="L202" s="51">
        <f t="shared" si="48"/>
        <v>81.756274101176473</v>
      </c>
      <c r="M202" s="55" t="str">
        <f t="shared" si="59"/>
        <v>0</v>
      </c>
      <c r="N202" s="58">
        <f t="shared" si="49"/>
        <v>0.7618510799999999</v>
      </c>
      <c r="O202" s="59">
        <v>260</v>
      </c>
      <c r="Q202" s="53" t="str">
        <f t="shared" si="60"/>
        <v>1</v>
      </c>
      <c r="R202" s="53">
        <f t="shared" si="50"/>
        <v>1</v>
      </c>
      <c r="S202" s="53" t="str">
        <f t="shared" si="61"/>
        <v>0</v>
      </c>
      <c r="T202" s="53">
        <f t="shared" si="51"/>
        <v>0</v>
      </c>
      <c r="U202" s="53" t="str">
        <f t="shared" si="62"/>
        <v>0</v>
      </c>
      <c r="V202" s="53">
        <f t="shared" si="52"/>
        <v>0</v>
      </c>
      <c r="W202" s="53" t="str">
        <f t="shared" si="63"/>
        <v>0</v>
      </c>
      <c r="X202" s="53">
        <f t="shared" si="53"/>
        <v>0</v>
      </c>
      <c r="Y202" s="53" t="str">
        <f t="shared" si="64"/>
        <v>0</v>
      </c>
      <c r="Z202" s="53">
        <f t="shared" si="54"/>
        <v>0</v>
      </c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92">
        <f>Parâmetros!A192</f>
        <v>44173.916666666664</v>
      </c>
      <c r="B203" s="59">
        <f>Parâmetros!G192*0.04*46.0055</f>
        <v>3.4780157999999997</v>
      </c>
      <c r="C203" s="87">
        <f t="shared" si="65"/>
        <v>3.4780157999999997</v>
      </c>
      <c r="D203" s="91">
        <f t="shared" si="44"/>
        <v>0.69560316</v>
      </c>
      <c r="E203" s="42" t="str">
        <f t="shared" si="55"/>
        <v>1</v>
      </c>
      <c r="F203" s="51">
        <f t="shared" si="45"/>
        <v>-150.60893459499997</v>
      </c>
      <c r="G203" s="42" t="str">
        <f t="shared" si="56"/>
        <v>0</v>
      </c>
      <c r="H203" s="51">
        <f t="shared" si="46"/>
        <v>-34.304467297499983</v>
      </c>
      <c r="I203" s="42" t="str">
        <f t="shared" si="57"/>
        <v>0</v>
      </c>
      <c r="J203" s="51">
        <f t="shared" si="47"/>
        <v>90.129337343456783</v>
      </c>
      <c r="K203" s="42" t="str">
        <f t="shared" si="58"/>
        <v>0</v>
      </c>
      <c r="L203" s="51">
        <f t="shared" si="48"/>
        <v>81.721201672941177</v>
      </c>
      <c r="M203" s="55" t="str">
        <f t="shared" si="59"/>
        <v>0</v>
      </c>
      <c r="N203" s="58">
        <f t="shared" si="49"/>
        <v>0.69560316</v>
      </c>
      <c r="O203" s="59">
        <v>260</v>
      </c>
      <c r="Q203" s="53" t="str">
        <f t="shared" si="60"/>
        <v>1</v>
      </c>
      <c r="R203" s="53">
        <f t="shared" si="50"/>
        <v>1</v>
      </c>
      <c r="S203" s="53" t="str">
        <f t="shared" si="61"/>
        <v>0</v>
      </c>
      <c r="T203" s="53">
        <f t="shared" si="51"/>
        <v>0</v>
      </c>
      <c r="U203" s="53" t="str">
        <f t="shared" si="62"/>
        <v>0</v>
      </c>
      <c r="V203" s="53">
        <f t="shared" si="52"/>
        <v>0</v>
      </c>
      <c r="W203" s="53" t="str">
        <f t="shared" si="63"/>
        <v>0</v>
      </c>
      <c r="X203" s="53">
        <f t="shared" si="53"/>
        <v>0</v>
      </c>
      <c r="Y203" s="53" t="str">
        <f t="shared" si="64"/>
        <v>0</v>
      </c>
      <c r="Z203" s="53">
        <f t="shared" si="54"/>
        <v>0</v>
      </c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92">
        <f>Parâmetros!A193</f>
        <v>44173.958333333336</v>
      </c>
      <c r="B204" s="59">
        <f>Parâmetros!G193*0.04*46.0055</f>
        <v>2.7787321999999999</v>
      </c>
      <c r="C204" s="87">
        <f t="shared" si="65"/>
        <v>2.7787321999999999</v>
      </c>
      <c r="D204" s="91">
        <f t="shared" si="44"/>
        <v>0.55574643999999995</v>
      </c>
      <c r="E204" s="42" t="str">
        <f t="shared" si="55"/>
        <v>1</v>
      </c>
      <c r="F204" s="51">
        <f t="shared" si="45"/>
        <v>-151.29073610500001</v>
      </c>
      <c r="G204" s="42" t="str">
        <f t="shared" si="56"/>
        <v>0</v>
      </c>
      <c r="H204" s="51">
        <f t="shared" si="46"/>
        <v>-34.645368052500004</v>
      </c>
      <c r="I204" s="42" t="str">
        <f t="shared" si="57"/>
        <v>0</v>
      </c>
      <c r="J204" s="51">
        <f t="shared" si="47"/>
        <v>90.06113560962963</v>
      </c>
      <c r="K204" s="42" t="str">
        <f t="shared" si="58"/>
        <v>0</v>
      </c>
      <c r="L204" s="51">
        <f t="shared" si="48"/>
        <v>81.64715987999999</v>
      </c>
      <c r="M204" s="55" t="str">
        <f t="shared" si="59"/>
        <v>0</v>
      </c>
      <c r="N204" s="58">
        <f t="shared" si="49"/>
        <v>0.55574643999999995</v>
      </c>
      <c r="O204" s="59">
        <v>260</v>
      </c>
      <c r="Q204" s="53" t="str">
        <f t="shared" si="60"/>
        <v>1</v>
      </c>
      <c r="R204" s="53">
        <f t="shared" si="50"/>
        <v>1</v>
      </c>
      <c r="S204" s="53" t="str">
        <f t="shared" si="61"/>
        <v>0</v>
      </c>
      <c r="T204" s="53">
        <f t="shared" si="51"/>
        <v>0</v>
      </c>
      <c r="U204" s="53" t="str">
        <f t="shared" si="62"/>
        <v>0</v>
      </c>
      <c r="V204" s="53">
        <f t="shared" si="52"/>
        <v>0</v>
      </c>
      <c r="W204" s="53" t="str">
        <f t="shared" si="63"/>
        <v>0</v>
      </c>
      <c r="X204" s="53">
        <f t="shared" si="53"/>
        <v>0</v>
      </c>
      <c r="Y204" s="53" t="str">
        <f t="shared" si="64"/>
        <v>0</v>
      </c>
      <c r="Z204" s="53">
        <f t="shared" si="54"/>
        <v>0</v>
      </c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92">
        <f>Parâmetros!A194</f>
        <v>44174</v>
      </c>
      <c r="B205" s="59">
        <f>Parâmetros!G194*0.04*46.0055</f>
        <v>2.8891454000000003</v>
      </c>
      <c r="C205" s="87">
        <f t="shared" si="65"/>
        <v>2.8891454000000003</v>
      </c>
      <c r="D205" s="91">
        <f t="shared" ref="D205:D268" si="66">(((C205-$B$4)/($B$5-$B$4))*($B$7-$B$6))+$B$6</f>
        <v>0.57782908000000011</v>
      </c>
      <c r="E205" s="42" t="str">
        <f t="shared" si="55"/>
        <v>1</v>
      </c>
      <c r="F205" s="51">
        <f t="shared" ref="F205:F268" si="67">(((C205-$C$4)/($C$5-$C$4))*($C$7-$C$6))+$C$6</f>
        <v>-151.183083235</v>
      </c>
      <c r="G205" s="42" t="str">
        <f t="shared" si="56"/>
        <v>0</v>
      </c>
      <c r="H205" s="51">
        <f t="shared" ref="H205:H268" si="68">(((C205-$D$4)/($D$5-$D$4))*($D$7-$D$6))+$D$6</f>
        <v>-34.591541617499999</v>
      </c>
      <c r="I205" s="42" t="str">
        <f t="shared" si="57"/>
        <v>0</v>
      </c>
      <c r="J205" s="51">
        <f t="shared" ref="J205:J268" si="69">(((C205-$E$4)/($E$5-$E$4))*($E$7-$E$6))+$E$6</f>
        <v>90.071904304444445</v>
      </c>
      <c r="K205" s="42" t="str">
        <f t="shared" si="58"/>
        <v>0</v>
      </c>
      <c r="L205" s="51">
        <f t="shared" ref="L205:L268" si="70">(((C205-$F$4)/($F$5-$F$4))*($F$7-$F$6))+$F$6</f>
        <v>81.658850689411764</v>
      </c>
      <c r="M205" s="55" t="str">
        <f t="shared" si="59"/>
        <v>0</v>
      </c>
      <c r="N205" s="58">
        <f t="shared" ref="N205:N268" si="71">(D205*E205)+(F205*G205)+(H205*I205)+(J205*K205)+(L205*M205)</f>
        <v>0.57782908000000011</v>
      </c>
      <c r="O205" s="59">
        <v>260</v>
      </c>
      <c r="Q205" s="53" t="str">
        <f t="shared" si="60"/>
        <v>1</v>
      </c>
      <c r="R205" s="53">
        <f t="shared" ref="R205:R268" si="72">Q205*1</f>
        <v>1</v>
      </c>
      <c r="S205" s="53" t="str">
        <f t="shared" si="61"/>
        <v>0</v>
      </c>
      <c r="T205" s="53">
        <f t="shared" ref="T205:T268" si="73">S205*1</f>
        <v>0</v>
      </c>
      <c r="U205" s="53" t="str">
        <f t="shared" si="62"/>
        <v>0</v>
      </c>
      <c r="V205" s="53">
        <f t="shared" ref="V205:V268" si="74">U205*1</f>
        <v>0</v>
      </c>
      <c r="W205" s="53" t="str">
        <f t="shared" si="63"/>
        <v>0</v>
      </c>
      <c r="X205" s="53">
        <f t="shared" ref="X205:X268" si="75">W205*1</f>
        <v>0</v>
      </c>
      <c r="Y205" s="53" t="str">
        <f t="shared" si="64"/>
        <v>0</v>
      </c>
      <c r="Z205" s="53">
        <f t="shared" ref="Z205:Z268" si="76">Y205*1</f>
        <v>0</v>
      </c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92">
        <f>Parâmetros!A195</f>
        <v>44174.041666666664</v>
      </c>
      <c r="B206" s="59">
        <f>Parâmetros!G195*0.04*46.0055</f>
        <v>2.5026991999999999</v>
      </c>
      <c r="C206" s="87">
        <f t="shared" si="65"/>
        <v>2.5026991999999999</v>
      </c>
      <c r="D206" s="91">
        <f t="shared" si="66"/>
        <v>0.50053983999999996</v>
      </c>
      <c r="E206" s="42" t="str">
        <f t="shared" ref="E206:E269" si="77">IF(AND(D206&lt;=40,D206&gt;=0),"1","0")</f>
        <v>1</v>
      </c>
      <c r="F206" s="51">
        <f t="shared" si="67"/>
        <v>-151.55986827999999</v>
      </c>
      <c r="G206" s="42" t="str">
        <f t="shared" ref="G206:G269" si="78">IF(AND(F206&lt;=80,F206&gt;41),"1","0")</f>
        <v>0</v>
      </c>
      <c r="H206" s="51">
        <f t="shared" si="68"/>
        <v>-34.779934139999995</v>
      </c>
      <c r="I206" s="42" t="str">
        <f t="shared" ref="I206:I269" si="79">IF(AND(H206&lt;=120,H206&gt;81),"1","0")</f>
        <v>0</v>
      </c>
      <c r="J206" s="51">
        <f t="shared" si="69"/>
        <v>90.034213872592588</v>
      </c>
      <c r="K206" s="42" t="str">
        <f t="shared" ref="K206:K269" si="80">IF(AND(J206&lt;=200,J206&gt;121),"1","0")</f>
        <v>0</v>
      </c>
      <c r="L206" s="51">
        <f t="shared" si="70"/>
        <v>81.617932856470588</v>
      </c>
      <c r="M206" s="55" t="str">
        <f t="shared" ref="M206:M269" si="81">IF(AND(L206&lt;999,L206&gt;201),"1","0")</f>
        <v>0</v>
      </c>
      <c r="N206" s="58">
        <f t="shared" si="71"/>
        <v>0.50053983999999996</v>
      </c>
      <c r="O206" s="59">
        <v>260</v>
      </c>
      <c r="Q206" s="53" t="str">
        <f t="shared" ref="Q206:Q269" si="82">IF(AND(N206&lt;40.5,N206&gt;=0),"1","0")</f>
        <v>1</v>
      </c>
      <c r="R206" s="53">
        <f t="shared" si="72"/>
        <v>1</v>
      </c>
      <c r="S206" s="53" t="str">
        <f t="shared" ref="S206:S269" si="83">IF(AND(N206&lt;80.5,N206&gt;=40.5),"1","0")</f>
        <v>0</v>
      </c>
      <c r="T206" s="53">
        <f t="shared" si="73"/>
        <v>0</v>
      </c>
      <c r="U206" s="53" t="str">
        <f t="shared" ref="U206:U269" si="84">IF(AND(N206&lt;120.5,N206&gt;=80.5),"1","0")</f>
        <v>0</v>
      </c>
      <c r="V206" s="53">
        <f t="shared" si="74"/>
        <v>0</v>
      </c>
      <c r="W206" s="53" t="str">
        <f t="shared" ref="W206:W269" si="85">IF(AND(N206&lt;200.5,N206&gt;=120.5),"1","0")</f>
        <v>0</v>
      </c>
      <c r="X206" s="53">
        <f t="shared" si="75"/>
        <v>0</v>
      </c>
      <c r="Y206" s="53" t="str">
        <f t="shared" ref="Y206:Y269" si="86">IF(AND(N206&lt;999,N206&gt;=200.5),"1","0")</f>
        <v>0</v>
      </c>
      <c r="Z206" s="53">
        <f t="shared" si="76"/>
        <v>0</v>
      </c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92">
        <f>Parâmetros!A196</f>
        <v>44174.083333333336</v>
      </c>
      <c r="B207" s="59">
        <f>Parâmetros!G196*0.04*46.0055</f>
        <v>1.8034155999999999</v>
      </c>
      <c r="C207" s="87">
        <f t="shared" ref="C207:C270" si="87">B207</f>
        <v>1.8034155999999999</v>
      </c>
      <c r="D207" s="91">
        <f t="shared" si="66"/>
        <v>0.36068311999999997</v>
      </c>
      <c r="E207" s="42" t="str">
        <f t="shared" si="77"/>
        <v>1</v>
      </c>
      <c r="F207" s="51">
        <f t="shared" si="67"/>
        <v>-152.24166979</v>
      </c>
      <c r="G207" s="42" t="str">
        <f t="shared" si="78"/>
        <v>0</v>
      </c>
      <c r="H207" s="51">
        <f t="shared" si="68"/>
        <v>-35.120834895000002</v>
      </c>
      <c r="I207" s="42" t="str">
        <f t="shared" si="79"/>
        <v>0</v>
      </c>
      <c r="J207" s="51">
        <f t="shared" si="69"/>
        <v>89.966012138765436</v>
      </c>
      <c r="K207" s="42" t="str">
        <f t="shared" si="80"/>
        <v>0</v>
      </c>
      <c r="L207" s="51">
        <f t="shared" si="70"/>
        <v>81.543891063529429</v>
      </c>
      <c r="M207" s="55" t="str">
        <f t="shared" si="81"/>
        <v>0</v>
      </c>
      <c r="N207" s="58">
        <f t="shared" si="71"/>
        <v>0.36068311999999997</v>
      </c>
      <c r="O207" s="59">
        <v>260</v>
      </c>
      <c r="Q207" s="53" t="str">
        <f t="shared" si="82"/>
        <v>1</v>
      </c>
      <c r="R207" s="53">
        <f t="shared" si="72"/>
        <v>1</v>
      </c>
      <c r="S207" s="53" t="str">
        <f t="shared" si="83"/>
        <v>0</v>
      </c>
      <c r="T207" s="53">
        <f t="shared" si="73"/>
        <v>0</v>
      </c>
      <c r="U207" s="53" t="str">
        <f t="shared" si="84"/>
        <v>0</v>
      </c>
      <c r="V207" s="53">
        <f t="shared" si="74"/>
        <v>0</v>
      </c>
      <c r="W207" s="53" t="str">
        <f t="shared" si="85"/>
        <v>0</v>
      </c>
      <c r="X207" s="53">
        <f t="shared" si="75"/>
        <v>0</v>
      </c>
      <c r="Y207" s="53" t="str">
        <f t="shared" si="86"/>
        <v>0</v>
      </c>
      <c r="Z207" s="53">
        <f t="shared" si="76"/>
        <v>0</v>
      </c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92">
        <f>Parâmetros!A197</f>
        <v>44174.125</v>
      </c>
      <c r="B208" s="59">
        <f>Parâmetros!G197*0.04*46.0055</f>
        <v>1.7850134</v>
      </c>
      <c r="C208" s="87">
        <f t="shared" si="87"/>
        <v>1.7850134</v>
      </c>
      <c r="D208" s="91">
        <f t="shared" si="66"/>
        <v>0.35700268000000002</v>
      </c>
      <c r="E208" s="42" t="str">
        <f t="shared" si="77"/>
        <v>1</v>
      </c>
      <c r="F208" s="51">
        <f t="shared" si="67"/>
        <v>-152.25961193500001</v>
      </c>
      <c r="G208" s="42" t="str">
        <f t="shared" si="78"/>
        <v>0</v>
      </c>
      <c r="H208" s="51">
        <f t="shared" si="68"/>
        <v>-35.129805967500005</v>
      </c>
      <c r="I208" s="42" t="str">
        <f t="shared" si="79"/>
        <v>0</v>
      </c>
      <c r="J208" s="51">
        <f t="shared" si="69"/>
        <v>89.964217356296302</v>
      </c>
      <c r="K208" s="42" t="str">
        <f t="shared" si="80"/>
        <v>0</v>
      </c>
      <c r="L208" s="51">
        <f t="shared" si="70"/>
        <v>81.541942595294117</v>
      </c>
      <c r="M208" s="55" t="str">
        <f t="shared" si="81"/>
        <v>0</v>
      </c>
      <c r="N208" s="58">
        <f t="shared" si="71"/>
        <v>0.35700268000000002</v>
      </c>
      <c r="O208" s="59">
        <v>260</v>
      </c>
      <c r="Q208" s="53" t="str">
        <f t="shared" si="82"/>
        <v>1</v>
      </c>
      <c r="R208" s="53">
        <f t="shared" si="72"/>
        <v>1</v>
      </c>
      <c r="S208" s="53" t="str">
        <f t="shared" si="83"/>
        <v>0</v>
      </c>
      <c r="T208" s="53">
        <f t="shared" si="73"/>
        <v>0</v>
      </c>
      <c r="U208" s="53" t="str">
        <f t="shared" si="84"/>
        <v>0</v>
      </c>
      <c r="V208" s="53">
        <f t="shared" si="74"/>
        <v>0</v>
      </c>
      <c r="W208" s="53" t="str">
        <f t="shared" si="85"/>
        <v>0</v>
      </c>
      <c r="X208" s="53">
        <f t="shared" si="75"/>
        <v>0</v>
      </c>
      <c r="Y208" s="53" t="str">
        <f t="shared" si="86"/>
        <v>0</v>
      </c>
      <c r="Z208" s="53">
        <f t="shared" si="76"/>
        <v>0</v>
      </c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92">
        <f>Parâmetros!A198</f>
        <v>44174.166666666664</v>
      </c>
      <c r="B209" s="59">
        <f>Parâmetros!G198*0.04*46.0055</f>
        <v>1.012121</v>
      </c>
      <c r="C209" s="87">
        <f t="shared" si="87"/>
        <v>1.012121</v>
      </c>
      <c r="D209" s="91">
        <f t="shared" si="66"/>
        <v>0.2024242</v>
      </c>
      <c r="E209" s="42" t="str">
        <f t="shared" si="77"/>
        <v>1</v>
      </c>
      <c r="F209" s="51">
        <f t="shared" si="67"/>
        <v>-153.01318202499999</v>
      </c>
      <c r="G209" s="42" t="str">
        <f t="shared" si="78"/>
        <v>0</v>
      </c>
      <c r="H209" s="51">
        <f t="shared" si="68"/>
        <v>-35.506591012499996</v>
      </c>
      <c r="I209" s="42" t="str">
        <f t="shared" si="79"/>
        <v>0</v>
      </c>
      <c r="J209" s="51">
        <f t="shared" si="69"/>
        <v>89.888836492592588</v>
      </c>
      <c r="K209" s="42" t="str">
        <f t="shared" si="80"/>
        <v>0</v>
      </c>
      <c r="L209" s="51">
        <f t="shared" si="70"/>
        <v>81.460106929411765</v>
      </c>
      <c r="M209" s="55" t="str">
        <f t="shared" si="81"/>
        <v>0</v>
      </c>
      <c r="N209" s="58">
        <f t="shared" si="71"/>
        <v>0.2024242</v>
      </c>
      <c r="O209" s="59">
        <v>260</v>
      </c>
      <c r="Q209" s="53" t="str">
        <f t="shared" si="82"/>
        <v>1</v>
      </c>
      <c r="R209" s="53">
        <f t="shared" si="72"/>
        <v>1</v>
      </c>
      <c r="S209" s="53" t="str">
        <f t="shared" si="83"/>
        <v>0</v>
      </c>
      <c r="T209" s="53">
        <f t="shared" si="73"/>
        <v>0</v>
      </c>
      <c r="U209" s="53" t="str">
        <f t="shared" si="84"/>
        <v>0</v>
      </c>
      <c r="V209" s="53">
        <f t="shared" si="74"/>
        <v>0</v>
      </c>
      <c r="W209" s="53" t="str">
        <f t="shared" si="85"/>
        <v>0</v>
      </c>
      <c r="X209" s="53">
        <f t="shared" si="75"/>
        <v>0</v>
      </c>
      <c r="Y209" s="53" t="str">
        <f t="shared" si="86"/>
        <v>0</v>
      </c>
      <c r="Z209" s="53">
        <f t="shared" si="76"/>
        <v>0</v>
      </c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92">
        <f>Parâmetros!A199</f>
        <v>44174.208333333336</v>
      </c>
      <c r="B210" s="59">
        <f>Parâmetros!G199*0.04*46.0055</f>
        <v>2.6867212</v>
      </c>
      <c r="C210" s="87">
        <f t="shared" si="87"/>
        <v>2.6867212</v>
      </c>
      <c r="D210" s="91">
        <f t="shared" si="66"/>
        <v>0.53734424000000003</v>
      </c>
      <c r="E210" s="42" t="str">
        <f t="shared" si="77"/>
        <v>1</v>
      </c>
      <c r="F210" s="51">
        <f t="shared" si="67"/>
        <v>-151.38044683000001</v>
      </c>
      <c r="G210" s="42" t="str">
        <f t="shared" si="78"/>
        <v>0</v>
      </c>
      <c r="H210" s="51">
        <f t="shared" si="68"/>
        <v>-34.690223415000006</v>
      </c>
      <c r="I210" s="42" t="str">
        <f t="shared" si="79"/>
        <v>0</v>
      </c>
      <c r="J210" s="51">
        <f t="shared" si="69"/>
        <v>90.05216169728395</v>
      </c>
      <c r="K210" s="42" t="str">
        <f t="shared" si="80"/>
        <v>0</v>
      </c>
      <c r="L210" s="51">
        <f t="shared" si="70"/>
        <v>81.637417538823513</v>
      </c>
      <c r="M210" s="55" t="str">
        <f t="shared" si="81"/>
        <v>0</v>
      </c>
      <c r="N210" s="58">
        <f t="shared" si="71"/>
        <v>0.53734424000000003</v>
      </c>
      <c r="O210" s="59">
        <v>260</v>
      </c>
      <c r="Q210" s="53" t="str">
        <f t="shared" si="82"/>
        <v>1</v>
      </c>
      <c r="R210" s="53">
        <f t="shared" si="72"/>
        <v>1</v>
      </c>
      <c r="S210" s="53" t="str">
        <f t="shared" si="83"/>
        <v>0</v>
      </c>
      <c r="T210" s="53">
        <f t="shared" si="73"/>
        <v>0</v>
      </c>
      <c r="U210" s="53" t="str">
        <f t="shared" si="84"/>
        <v>0</v>
      </c>
      <c r="V210" s="53">
        <f t="shared" si="74"/>
        <v>0</v>
      </c>
      <c r="W210" s="53" t="str">
        <f t="shared" si="85"/>
        <v>0</v>
      </c>
      <c r="X210" s="53">
        <f t="shared" si="75"/>
        <v>0</v>
      </c>
      <c r="Y210" s="53" t="str">
        <f t="shared" si="86"/>
        <v>0</v>
      </c>
      <c r="Z210" s="53">
        <f t="shared" si="76"/>
        <v>0</v>
      </c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92">
        <f>Parâmetros!A200</f>
        <v>44174.25</v>
      </c>
      <c r="B211" s="59">
        <f>Parâmetros!G200*0.04*46.0055</f>
        <v>17.702916399999999</v>
      </c>
      <c r="C211" s="87">
        <f t="shared" si="87"/>
        <v>17.702916399999999</v>
      </c>
      <c r="D211" s="91">
        <f t="shared" si="66"/>
        <v>3.5405832799999999</v>
      </c>
      <c r="E211" s="42" t="str">
        <f t="shared" si="77"/>
        <v>1</v>
      </c>
      <c r="F211" s="51">
        <f t="shared" si="67"/>
        <v>-136.73965651</v>
      </c>
      <c r="G211" s="42" t="str">
        <f t="shared" si="78"/>
        <v>0</v>
      </c>
      <c r="H211" s="51">
        <f t="shared" si="68"/>
        <v>-27.369828255000002</v>
      </c>
      <c r="I211" s="42" t="str">
        <f t="shared" si="79"/>
        <v>0</v>
      </c>
      <c r="J211" s="51">
        <f t="shared" si="69"/>
        <v>91.516704192098757</v>
      </c>
      <c r="K211" s="42" t="str">
        <f t="shared" si="80"/>
        <v>0</v>
      </c>
      <c r="L211" s="51">
        <f t="shared" si="70"/>
        <v>83.227367618823536</v>
      </c>
      <c r="M211" s="55" t="str">
        <f t="shared" si="81"/>
        <v>0</v>
      </c>
      <c r="N211" s="58">
        <f t="shared" si="71"/>
        <v>3.5405832799999999</v>
      </c>
      <c r="O211" s="59">
        <v>260</v>
      </c>
      <c r="Q211" s="53" t="str">
        <f t="shared" si="82"/>
        <v>1</v>
      </c>
      <c r="R211" s="53">
        <f t="shared" si="72"/>
        <v>1</v>
      </c>
      <c r="S211" s="53" t="str">
        <f t="shared" si="83"/>
        <v>0</v>
      </c>
      <c r="T211" s="53">
        <f t="shared" si="73"/>
        <v>0</v>
      </c>
      <c r="U211" s="53" t="str">
        <f t="shared" si="84"/>
        <v>0</v>
      </c>
      <c r="V211" s="53">
        <f t="shared" si="74"/>
        <v>0</v>
      </c>
      <c r="W211" s="53" t="str">
        <f t="shared" si="85"/>
        <v>0</v>
      </c>
      <c r="X211" s="53">
        <f t="shared" si="75"/>
        <v>0</v>
      </c>
      <c r="Y211" s="53" t="str">
        <f t="shared" si="86"/>
        <v>0</v>
      </c>
      <c r="Z211" s="53">
        <f t="shared" si="76"/>
        <v>0</v>
      </c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92">
        <f>Parâmetros!A201</f>
        <v>44174.291666666664</v>
      </c>
      <c r="B212" s="59">
        <f>Parâmetros!G201*0.04*46.0055</f>
        <v>18.7150374</v>
      </c>
      <c r="C212" s="87">
        <f t="shared" si="87"/>
        <v>18.7150374</v>
      </c>
      <c r="D212" s="91">
        <f t="shared" si="66"/>
        <v>3.7430074800000002</v>
      </c>
      <c r="E212" s="42" t="str">
        <f t="shared" si="77"/>
        <v>1</v>
      </c>
      <c r="F212" s="51">
        <f t="shared" si="67"/>
        <v>-135.752838535</v>
      </c>
      <c r="G212" s="42" t="str">
        <f t="shared" si="78"/>
        <v>0</v>
      </c>
      <c r="H212" s="51">
        <f t="shared" si="68"/>
        <v>-26.876419267499998</v>
      </c>
      <c r="I212" s="42" t="str">
        <f t="shared" si="79"/>
        <v>0</v>
      </c>
      <c r="J212" s="51">
        <f t="shared" si="69"/>
        <v>91.615417227901247</v>
      </c>
      <c r="K212" s="42" t="str">
        <f t="shared" si="80"/>
        <v>0</v>
      </c>
      <c r="L212" s="51">
        <f t="shared" si="70"/>
        <v>83.334533371764721</v>
      </c>
      <c r="M212" s="55" t="str">
        <f t="shared" si="81"/>
        <v>0</v>
      </c>
      <c r="N212" s="58">
        <f t="shared" si="71"/>
        <v>3.7430074800000002</v>
      </c>
      <c r="O212" s="59">
        <v>260</v>
      </c>
      <c r="Q212" s="53" t="str">
        <f t="shared" si="82"/>
        <v>1</v>
      </c>
      <c r="R212" s="53">
        <f t="shared" si="72"/>
        <v>1</v>
      </c>
      <c r="S212" s="53" t="str">
        <f t="shared" si="83"/>
        <v>0</v>
      </c>
      <c r="T212" s="53">
        <f t="shared" si="73"/>
        <v>0</v>
      </c>
      <c r="U212" s="53" t="str">
        <f t="shared" si="84"/>
        <v>0</v>
      </c>
      <c r="V212" s="53">
        <f t="shared" si="74"/>
        <v>0</v>
      </c>
      <c r="W212" s="53" t="str">
        <f t="shared" si="85"/>
        <v>0</v>
      </c>
      <c r="X212" s="53">
        <f t="shared" si="75"/>
        <v>0</v>
      </c>
      <c r="Y212" s="53" t="str">
        <f t="shared" si="86"/>
        <v>0</v>
      </c>
      <c r="Z212" s="53">
        <f t="shared" si="76"/>
        <v>0</v>
      </c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92">
        <f>Parâmetros!A202</f>
        <v>44174.333333333336</v>
      </c>
      <c r="B213" s="59">
        <f>Parâmetros!G202*0.04*46.0055</f>
        <v>9.8819814000000008</v>
      </c>
      <c r="C213" s="87">
        <f t="shared" si="87"/>
        <v>9.8819814000000008</v>
      </c>
      <c r="D213" s="91">
        <f t="shared" si="66"/>
        <v>1.9763962800000001</v>
      </c>
      <c r="E213" s="42" t="str">
        <f t="shared" si="77"/>
        <v>1</v>
      </c>
      <c r="F213" s="51">
        <f t="shared" si="67"/>
        <v>-144.36506813499997</v>
      </c>
      <c r="G213" s="42" t="str">
        <f t="shared" si="78"/>
        <v>0</v>
      </c>
      <c r="H213" s="51">
        <f t="shared" si="68"/>
        <v>-31.182534067499986</v>
      </c>
      <c r="I213" s="42" t="str">
        <f t="shared" si="79"/>
        <v>0</v>
      </c>
      <c r="J213" s="51">
        <f t="shared" si="69"/>
        <v>90.753921642716051</v>
      </c>
      <c r="K213" s="42" t="str">
        <f t="shared" si="80"/>
        <v>0</v>
      </c>
      <c r="L213" s="51">
        <f t="shared" si="70"/>
        <v>82.399268618823527</v>
      </c>
      <c r="M213" s="55" t="str">
        <f t="shared" si="81"/>
        <v>0</v>
      </c>
      <c r="N213" s="58">
        <f t="shared" si="71"/>
        <v>1.9763962800000001</v>
      </c>
      <c r="O213" s="59">
        <v>260</v>
      </c>
      <c r="Q213" s="53" t="str">
        <f t="shared" si="82"/>
        <v>1</v>
      </c>
      <c r="R213" s="53">
        <f t="shared" si="72"/>
        <v>1</v>
      </c>
      <c r="S213" s="53" t="str">
        <f t="shared" si="83"/>
        <v>0</v>
      </c>
      <c r="T213" s="53">
        <f t="shared" si="73"/>
        <v>0</v>
      </c>
      <c r="U213" s="53" t="str">
        <f t="shared" si="84"/>
        <v>0</v>
      </c>
      <c r="V213" s="53">
        <f t="shared" si="74"/>
        <v>0</v>
      </c>
      <c r="W213" s="53" t="str">
        <f t="shared" si="85"/>
        <v>0</v>
      </c>
      <c r="X213" s="53">
        <f t="shared" si="75"/>
        <v>0</v>
      </c>
      <c r="Y213" s="53" t="str">
        <f t="shared" si="86"/>
        <v>0</v>
      </c>
      <c r="Z213" s="53">
        <f t="shared" si="76"/>
        <v>0</v>
      </c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92">
        <f>Parâmetros!A203</f>
        <v>44174.375</v>
      </c>
      <c r="B214" s="59">
        <f>Parâmetros!G203*0.04*46.0055</f>
        <v>5.8150952</v>
      </c>
      <c r="C214" s="87">
        <f t="shared" si="87"/>
        <v>5.8150952</v>
      </c>
      <c r="D214" s="91">
        <f t="shared" si="66"/>
        <v>1.16301904</v>
      </c>
      <c r="E214" s="42" t="str">
        <f t="shared" si="77"/>
        <v>1</v>
      </c>
      <c r="F214" s="51">
        <f t="shared" si="67"/>
        <v>-148.33028217999998</v>
      </c>
      <c r="G214" s="42" t="str">
        <f t="shared" si="78"/>
        <v>0</v>
      </c>
      <c r="H214" s="51">
        <f t="shared" si="68"/>
        <v>-33.165141089999992</v>
      </c>
      <c r="I214" s="42" t="str">
        <f t="shared" si="79"/>
        <v>0</v>
      </c>
      <c r="J214" s="51">
        <f t="shared" si="69"/>
        <v>90.357274717037029</v>
      </c>
      <c r="K214" s="42" t="str">
        <f t="shared" si="80"/>
        <v>0</v>
      </c>
      <c r="L214" s="51">
        <f t="shared" si="70"/>
        <v>81.968657138823545</v>
      </c>
      <c r="M214" s="55" t="str">
        <f t="shared" si="81"/>
        <v>0</v>
      </c>
      <c r="N214" s="58">
        <f t="shared" si="71"/>
        <v>1.16301904</v>
      </c>
      <c r="O214" s="59">
        <v>260</v>
      </c>
      <c r="Q214" s="53" t="str">
        <f t="shared" si="82"/>
        <v>1</v>
      </c>
      <c r="R214" s="53">
        <f t="shared" si="72"/>
        <v>1</v>
      </c>
      <c r="S214" s="53" t="str">
        <f t="shared" si="83"/>
        <v>0</v>
      </c>
      <c r="T214" s="53">
        <f t="shared" si="73"/>
        <v>0</v>
      </c>
      <c r="U214" s="53" t="str">
        <f t="shared" si="84"/>
        <v>0</v>
      </c>
      <c r="V214" s="53">
        <f t="shared" si="74"/>
        <v>0</v>
      </c>
      <c r="W214" s="53" t="str">
        <f t="shared" si="85"/>
        <v>0</v>
      </c>
      <c r="X214" s="53">
        <f t="shared" si="75"/>
        <v>0</v>
      </c>
      <c r="Y214" s="53" t="str">
        <f t="shared" si="86"/>
        <v>0</v>
      </c>
      <c r="Z214" s="53">
        <f t="shared" si="76"/>
        <v>0</v>
      </c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92">
        <f>Parâmetros!A204</f>
        <v>44174.416678240741</v>
      </c>
      <c r="B215" s="59">
        <f>Parâmetros!G204*0.04*46.0055</f>
        <v>3.6804399999999999</v>
      </c>
      <c r="C215" s="87">
        <f t="shared" si="87"/>
        <v>3.6804399999999999</v>
      </c>
      <c r="D215" s="91">
        <f t="shared" si="66"/>
        <v>0.73608800000000008</v>
      </c>
      <c r="E215" s="42" t="str">
        <f t="shared" si="77"/>
        <v>1</v>
      </c>
      <c r="F215" s="51">
        <f t="shared" si="67"/>
        <v>-150.41157099999998</v>
      </c>
      <c r="G215" s="42" t="str">
        <f t="shared" si="78"/>
        <v>0</v>
      </c>
      <c r="H215" s="51">
        <f t="shared" si="68"/>
        <v>-34.20578549999999</v>
      </c>
      <c r="I215" s="42" t="str">
        <f t="shared" si="79"/>
        <v>0</v>
      </c>
      <c r="J215" s="51">
        <f t="shared" si="69"/>
        <v>90.149079950617278</v>
      </c>
      <c r="K215" s="42" t="str">
        <f t="shared" si="80"/>
        <v>0</v>
      </c>
      <c r="L215" s="51">
        <f t="shared" si="70"/>
        <v>81.742634823529428</v>
      </c>
      <c r="M215" s="55" t="str">
        <f t="shared" si="81"/>
        <v>0</v>
      </c>
      <c r="N215" s="58">
        <f t="shared" si="71"/>
        <v>0.73608800000000008</v>
      </c>
      <c r="O215" s="59">
        <v>260</v>
      </c>
      <c r="Q215" s="53" t="str">
        <f t="shared" si="82"/>
        <v>1</v>
      </c>
      <c r="R215" s="53">
        <f t="shared" si="72"/>
        <v>1</v>
      </c>
      <c r="S215" s="53" t="str">
        <f t="shared" si="83"/>
        <v>0</v>
      </c>
      <c r="T215" s="53">
        <f t="shared" si="73"/>
        <v>0</v>
      </c>
      <c r="U215" s="53" t="str">
        <f t="shared" si="84"/>
        <v>0</v>
      </c>
      <c r="V215" s="53">
        <f t="shared" si="74"/>
        <v>0</v>
      </c>
      <c r="W215" s="53" t="str">
        <f t="shared" si="85"/>
        <v>0</v>
      </c>
      <c r="X215" s="53">
        <f t="shared" si="75"/>
        <v>0</v>
      </c>
      <c r="Y215" s="53" t="str">
        <f t="shared" si="86"/>
        <v>0</v>
      </c>
      <c r="Z215" s="53">
        <f t="shared" si="76"/>
        <v>0</v>
      </c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92">
        <f>Parâmetros!A205</f>
        <v>44174.458344907405</v>
      </c>
      <c r="B216" s="59">
        <f>Parâmetros!G205*0.04*46.0055</f>
        <v>3.128374</v>
      </c>
      <c r="C216" s="87">
        <f t="shared" si="87"/>
        <v>3.128374</v>
      </c>
      <c r="D216" s="91">
        <f t="shared" si="66"/>
        <v>0.62567479999999998</v>
      </c>
      <c r="E216" s="42" t="str">
        <f t="shared" si="77"/>
        <v>1</v>
      </c>
      <c r="F216" s="51">
        <f t="shared" si="67"/>
        <v>-150.94983535</v>
      </c>
      <c r="G216" s="42" t="str">
        <f t="shared" si="78"/>
        <v>0</v>
      </c>
      <c r="H216" s="51">
        <f t="shared" si="68"/>
        <v>-34.474917675</v>
      </c>
      <c r="I216" s="42" t="str">
        <f t="shared" si="79"/>
        <v>0</v>
      </c>
      <c r="J216" s="51">
        <f t="shared" si="69"/>
        <v>90.095236476543207</v>
      </c>
      <c r="K216" s="42" t="str">
        <f t="shared" si="80"/>
        <v>0</v>
      </c>
      <c r="L216" s="51">
        <f t="shared" si="70"/>
        <v>81.684180776470569</v>
      </c>
      <c r="M216" s="55" t="str">
        <f t="shared" si="81"/>
        <v>0</v>
      </c>
      <c r="N216" s="58">
        <f t="shared" si="71"/>
        <v>0.62567479999999998</v>
      </c>
      <c r="O216" s="59">
        <v>260</v>
      </c>
      <c r="Q216" s="53" t="str">
        <f t="shared" si="82"/>
        <v>1</v>
      </c>
      <c r="R216" s="53">
        <f t="shared" si="72"/>
        <v>1</v>
      </c>
      <c r="S216" s="53" t="str">
        <f t="shared" si="83"/>
        <v>0</v>
      </c>
      <c r="T216" s="53">
        <f t="shared" si="73"/>
        <v>0</v>
      </c>
      <c r="U216" s="53" t="str">
        <f t="shared" si="84"/>
        <v>0</v>
      </c>
      <c r="V216" s="53">
        <f t="shared" si="74"/>
        <v>0</v>
      </c>
      <c r="W216" s="53" t="str">
        <f t="shared" si="85"/>
        <v>0</v>
      </c>
      <c r="X216" s="53">
        <f t="shared" si="75"/>
        <v>0</v>
      </c>
      <c r="Y216" s="53" t="str">
        <f t="shared" si="86"/>
        <v>0</v>
      </c>
      <c r="Z216" s="53">
        <f t="shared" si="76"/>
        <v>0</v>
      </c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92">
        <f>Parâmetros!A206</f>
        <v>44174.500011574077</v>
      </c>
      <c r="B217" s="59">
        <f>Parâmetros!G206*0.04*46.0055</f>
        <v>2.8339387999999999</v>
      </c>
      <c r="C217" s="87">
        <f t="shared" si="87"/>
        <v>2.8339387999999999</v>
      </c>
      <c r="D217" s="91">
        <f t="shared" si="66"/>
        <v>0.56678775999999997</v>
      </c>
      <c r="E217" s="42" t="str">
        <f t="shared" si="77"/>
        <v>1</v>
      </c>
      <c r="F217" s="51">
        <f t="shared" si="67"/>
        <v>-151.23690967000002</v>
      </c>
      <c r="G217" s="42" t="str">
        <f t="shared" si="78"/>
        <v>0</v>
      </c>
      <c r="H217" s="51">
        <f t="shared" si="68"/>
        <v>-34.618454835000009</v>
      </c>
      <c r="I217" s="42" t="str">
        <f t="shared" si="79"/>
        <v>0</v>
      </c>
      <c r="J217" s="51">
        <f t="shared" si="69"/>
        <v>90.066519957037031</v>
      </c>
      <c r="K217" s="42" t="str">
        <f t="shared" si="80"/>
        <v>0</v>
      </c>
      <c r="L217" s="51">
        <f t="shared" si="70"/>
        <v>81.65300528470587</v>
      </c>
      <c r="M217" s="55" t="str">
        <f t="shared" si="81"/>
        <v>0</v>
      </c>
      <c r="N217" s="58">
        <f t="shared" si="71"/>
        <v>0.56678775999999997</v>
      </c>
      <c r="O217" s="59">
        <v>260</v>
      </c>
      <c r="Q217" s="53" t="str">
        <f t="shared" si="82"/>
        <v>1</v>
      </c>
      <c r="R217" s="53">
        <f t="shared" si="72"/>
        <v>1</v>
      </c>
      <c r="S217" s="53" t="str">
        <f t="shared" si="83"/>
        <v>0</v>
      </c>
      <c r="T217" s="53">
        <f t="shared" si="73"/>
        <v>0</v>
      </c>
      <c r="U217" s="53" t="str">
        <f t="shared" si="84"/>
        <v>0</v>
      </c>
      <c r="V217" s="53">
        <f t="shared" si="74"/>
        <v>0</v>
      </c>
      <c r="W217" s="53" t="str">
        <f t="shared" si="85"/>
        <v>0</v>
      </c>
      <c r="X217" s="53">
        <f t="shared" si="75"/>
        <v>0</v>
      </c>
      <c r="Y217" s="53" t="str">
        <f t="shared" si="86"/>
        <v>0</v>
      </c>
      <c r="Z217" s="53">
        <f t="shared" si="76"/>
        <v>0</v>
      </c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92">
        <f>Parâmetros!A207</f>
        <v>44174.541678240741</v>
      </c>
      <c r="B218" s="59">
        <f>Parâmetros!G207*0.04*46.0055</f>
        <v>3.1099717999999994</v>
      </c>
      <c r="C218" s="87">
        <f t="shared" si="87"/>
        <v>3.1099717999999994</v>
      </c>
      <c r="D218" s="91">
        <f t="shared" si="66"/>
        <v>0.62199435999999986</v>
      </c>
      <c r="E218" s="42" t="str">
        <f t="shared" si="77"/>
        <v>1</v>
      </c>
      <c r="F218" s="51">
        <f t="shared" si="67"/>
        <v>-150.96777749499998</v>
      </c>
      <c r="G218" s="42" t="str">
        <f t="shared" si="78"/>
        <v>0</v>
      </c>
      <c r="H218" s="51">
        <f t="shared" si="68"/>
        <v>-34.483888747499989</v>
      </c>
      <c r="I218" s="42" t="str">
        <f t="shared" si="79"/>
        <v>0</v>
      </c>
      <c r="J218" s="51">
        <f t="shared" si="69"/>
        <v>90.093441694074073</v>
      </c>
      <c r="K218" s="42" t="str">
        <f t="shared" si="80"/>
        <v>0</v>
      </c>
      <c r="L218" s="51">
        <f t="shared" si="70"/>
        <v>81.682232308235314</v>
      </c>
      <c r="M218" s="55" t="str">
        <f t="shared" si="81"/>
        <v>0</v>
      </c>
      <c r="N218" s="58">
        <f t="shared" si="71"/>
        <v>0.62199435999999986</v>
      </c>
      <c r="O218" s="59">
        <v>260</v>
      </c>
      <c r="Q218" s="53" t="str">
        <f t="shared" si="82"/>
        <v>1</v>
      </c>
      <c r="R218" s="53">
        <f t="shared" si="72"/>
        <v>1</v>
      </c>
      <c r="S218" s="53" t="str">
        <f t="shared" si="83"/>
        <v>0</v>
      </c>
      <c r="T218" s="53">
        <f t="shared" si="73"/>
        <v>0</v>
      </c>
      <c r="U218" s="53" t="str">
        <f t="shared" si="84"/>
        <v>0</v>
      </c>
      <c r="V218" s="53">
        <f t="shared" si="74"/>
        <v>0</v>
      </c>
      <c r="W218" s="53" t="str">
        <f t="shared" si="85"/>
        <v>0</v>
      </c>
      <c r="X218" s="53">
        <f t="shared" si="75"/>
        <v>0</v>
      </c>
      <c r="Y218" s="53" t="str">
        <f t="shared" si="86"/>
        <v>0</v>
      </c>
      <c r="Z218" s="53">
        <f t="shared" si="76"/>
        <v>0</v>
      </c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92">
        <f>Parâmetros!A208</f>
        <v>44174.583344907405</v>
      </c>
      <c r="B219" s="59">
        <f>Parâmetros!G208*0.04*46.0055</f>
        <v>3.0363630000000001</v>
      </c>
      <c r="C219" s="87">
        <f t="shared" si="87"/>
        <v>3.0363630000000001</v>
      </c>
      <c r="D219" s="91">
        <f t="shared" si="66"/>
        <v>0.60727260000000005</v>
      </c>
      <c r="E219" s="42" t="str">
        <f t="shared" si="77"/>
        <v>1</v>
      </c>
      <c r="F219" s="51">
        <f t="shared" si="67"/>
        <v>-151.039546075</v>
      </c>
      <c r="G219" s="42" t="str">
        <f t="shared" si="78"/>
        <v>0</v>
      </c>
      <c r="H219" s="51">
        <f t="shared" si="68"/>
        <v>-34.519773037500002</v>
      </c>
      <c r="I219" s="42" t="str">
        <f t="shared" si="79"/>
        <v>0</v>
      </c>
      <c r="J219" s="51">
        <f t="shared" si="69"/>
        <v>90.086262564197526</v>
      </c>
      <c r="K219" s="42" t="str">
        <f t="shared" si="80"/>
        <v>0</v>
      </c>
      <c r="L219" s="51">
        <f t="shared" si="70"/>
        <v>81.674438435294121</v>
      </c>
      <c r="M219" s="55" t="str">
        <f t="shared" si="81"/>
        <v>0</v>
      </c>
      <c r="N219" s="58">
        <f t="shared" si="71"/>
        <v>0.60727260000000005</v>
      </c>
      <c r="O219" s="59">
        <v>260</v>
      </c>
      <c r="Q219" s="53" t="str">
        <f t="shared" si="82"/>
        <v>1</v>
      </c>
      <c r="R219" s="53">
        <f t="shared" si="72"/>
        <v>1</v>
      </c>
      <c r="S219" s="53" t="str">
        <f t="shared" si="83"/>
        <v>0</v>
      </c>
      <c r="T219" s="53">
        <f t="shared" si="73"/>
        <v>0</v>
      </c>
      <c r="U219" s="53" t="str">
        <f t="shared" si="84"/>
        <v>0</v>
      </c>
      <c r="V219" s="53">
        <f t="shared" si="74"/>
        <v>0</v>
      </c>
      <c r="W219" s="53" t="str">
        <f t="shared" si="85"/>
        <v>0</v>
      </c>
      <c r="X219" s="53">
        <f t="shared" si="75"/>
        <v>0</v>
      </c>
      <c r="Y219" s="53" t="str">
        <f t="shared" si="86"/>
        <v>0</v>
      </c>
      <c r="Z219" s="53">
        <f t="shared" si="76"/>
        <v>0</v>
      </c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92">
        <f>Parâmetros!A209</f>
        <v>44174.625011574077</v>
      </c>
      <c r="B220" s="59">
        <f>Parâmetros!G209*0.04*46.0055</f>
        <v>3.2387872</v>
      </c>
      <c r="C220" s="87">
        <f t="shared" si="87"/>
        <v>3.2387872</v>
      </c>
      <c r="D220" s="91">
        <f t="shared" si="66"/>
        <v>0.64775743999999991</v>
      </c>
      <c r="E220" s="42" t="str">
        <f t="shared" si="77"/>
        <v>1</v>
      </c>
      <c r="F220" s="51">
        <f t="shared" si="67"/>
        <v>-150.84218247999999</v>
      </c>
      <c r="G220" s="42" t="str">
        <f t="shared" si="78"/>
        <v>0</v>
      </c>
      <c r="H220" s="51">
        <f t="shared" si="68"/>
        <v>-34.421091239999996</v>
      </c>
      <c r="I220" s="42" t="str">
        <f t="shared" si="79"/>
        <v>0</v>
      </c>
      <c r="J220" s="51">
        <f t="shared" si="69"/>
        <v>90.106005171358021</v>
      </c>
      <c r="K220" s="42" t="str">
        <f t="shared" si="80"/>
        <v>0</v>
      </c>
      <c r="L220" s="51">
        <f t="shared" si="70"/>
        <v>81.695871585882358</v>
      </c>
      <c r="M220" s="55" t="str">
        <f t="shared" si="81"/>
        <v>0</v>
      </c>
      <c r="N220" s="58">
        <f t="shared" si="71"/>
        <v>0.64775743999999991</v>
      </c>
      <c r="O220" s="59">
        <v>260</v>
      </c>
      <c r="Q220" s="53" t="str">
        <f t="shared" si="82"/>
        <v>1</v>
      </c>
      <c r="R220" s="53">
        <f t="shared" si="72"/>
        <v>1</v>
      </c>
      <c r="S220" s="53" t="str">
        <f t="shared" si="83"/>
        <v>0</v>
      </c>
      <c r="T220" s="53">
        <f t="shared" si="73"/>
        <v>0</v>
      </c>
      <c r="U220" s="53" t="str">
        <f t="shared" si="84"/>
        <v>0</v>
      </c>
      <c r="V220" s="53">
        <f t="shared" si="74"/>
        <v>0</v>
      </c>
      <c r="W220" s="53" t="str">
        <f t="shared" si="85"/>
        <v>0</v>
      </c>
      <c r="X220" s="53">
        <f t="shared" si="75"/>
        <v>0</v>
      </c>
      <c r="Y220" s="53" t="str">
        <f t="shared" si="86"/>
        <v>0</v>
      </c>
      <c r="Z220" s="53">
        <f t="shared" si="76"/>
        <v>0</v>
      </c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92">
        <f>Parâmetros!A210</f>
        <v>44174.666678240741</v>
      </c>
      <c r="B221" s="59">
        <f>Parâmetros!G210*0.04*46.0055</f>
        <v>3.6436356000000001</v>
      </c>
      <c r="C221" s="87">
        <f t="shared" si="87"/>
        <v>3.6436356000000001</v>
      </c>
      <c r="D221" s="91">
        <f t="shared" si="66"/>
        <v>0.72872712000000006</v>
      </c>
      <c r="E221" s="42" t="str">
        <f t="shared" si="77"/>
        <v>1</v>
      </c>
      <c r="F221" s="51">
        <f t="shared" si="67"/>
        <v>-150.44745528999999</v>
      </c>
      <c r="G221" s="42" t="str">
        <f t="shared" si="78"/>
        <v>0</v>
      </c>
      <c r="H221" s="51">
        <f t="shared" si="68"/>
        <v>-34.223727644999997</v>
      </c>
      <c r="I221" s="42" t="str">
        <f t="shared" si="79"/>
        <v>0</v>
      </c>
      <c r="J221" s="51">
        <f t="shared" si="69"/>
        <v>90.145490385679011</v>
      </c>
      <c r="K221" s="42" t="str">
        <f t="shared" si="80"/>
        <v>0</v>
      </c>
      <c r="L221" s="51">
        <f t="shared" si="70"/>
        <v>81.738737887058818</v>
      </c>
      <c r="M221" s="55" t="str">
        <f t="shared" si="81"/>
        <v>0</v>
      </c>
      <c r="N221" s="58">
        <f t="shared" si="71"/>
        <v>0.72872712000000006</v>
      </c>
      <c r="O221" s="59">
        <v>260</v>
      </c>
      <c r="Q221" s="53" t="str">
        <f t="shared" si="82"/>
        <v>1</v>
      </c>
      <c r="R221" s="53">
        <f t="shared" si="72"/>
        <v>1</v>
      </c>
      <c r="S221" s="53" t="str">
        <f t="shared" si="83"/>
        <v>0</v>
      </c>
      <c r="T221" s="53">
        <f t="shared" si="73"/>
        <v>0</v>
      </c>
      <c r="U221" s="53" t="str">
        <f t="shared" si="84"/>
        <v>0</v>
      </c>
      <c r="V221" s="53">
        <f t="shared" si="74"/>
        <v>0</v>
      </c>
      <c r="W221" s="53" t="str">
        <f t="shared" si="85"/>
        <v>0</v>
      </c>
      <c r="X221" s="53">
        <f t="shared" si="75"/>
        <v>0</v>
      </c>
      <c r="Y221" s="53" t="str">
        <f t="shared" si="86"/>
        <v>0</v>
      </c>
      <c r="Z221" s="53">
        <f t="shared" si="76"/>
        <v>0</v>
      </c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92">
        <f>Parâmetros!A211</f>
        <v>44174.708344907405</v>
      </c>
      <c r="B222" s="59">
        <f>Parâmetros!G211*0.04*46.0055</f>
        <v>4.1404949999999996</v>
      </c>
      <c r="C222" s="87">
        <f t="shared" si="87"/>
        <v>4.1404949999999996</v>
      </c>
      <c r="D222" s="91">
        <f t="shared" si="66"/>
        <v>0.82809899999999992</v>
      </c>
      <c r="E222" s="42" t="str">
        <f t="shared" si="77"/>
        <v>1</v>
      </c>
      <c r="F222" s="51">
        <f t="shared" si="67"/>
        <v>-149.96301737500002</v>
      </c>
      <c r="G222" s="42" t="str">
        <f t="shared" si="78"/>
        <v>0</v>
      </c>
      <c r="H222" s="51">
        <f t="shared" si="68"/>
        <v>-33.981508687500011</v>
      </c>
      <c r="I222" s="42" t="str">
        <f t="shared" si="79"/>
        <v>0</v>
      </c>
      <c r="J222" s="51">
        <f t="shared" si="69"/>
        <v>90.193949512345682</v>
      </c>
      <c r="K222" s="42" t="str">
        <f t="shared" si="80"/>
        <v>0</v>
      </c>
      <c r="L222" s="51">
        <f t="shared" si="70"/>
        <v>81.791346529411769</v>
      </c>
      <c r="M222" s="55" t="str">
        <f t="shared" si="81"/>
        <v>0</v>
      </c>
      <c r="N222" s="58">
        <f t="shared" si="71"/>
        <v>0.82809899999999992</v>
      </c>
      <c r="O222" s="59">
        <v>260</v>
      </c>
      <c r="Q222" s="53" t="str">
        <f t="shared" si="82"/>
        <v>1</v>
      </c>
      <c r="R222" s="53">
        <f t="shared" si="72"/>
        <v>1</v>
      </c>
      <c r="S222" s="53" t="str">
        <f t="shared" si="83"/>
        <v>0</v>
      </c>
      <c r="T222" s="53">
        <f t="shared" si="73"/>
        <v>0</v>
      </c>
      <c r="U222" s="53" t="str">
        <f t="shared" si="84"/>
        <v>0</v>
      </c>
      <c r="V222" s="53">
        <f t="shared" si="74"/>
        <v>0</v>
      </c>
      <c r="W222" s="53" t="str">
        <f t="shared" si="85"/>
        <v>0</v>
      </c>
      <c r="X222" s="53">
        <f t="shared" si="75"/>
        <v>0</v>
      </c>
      <c r="Y222" s="53" t="str">
        <f t="shared" si="86"/>
        <v>0</v>
      </c>
      <c r="Z222" s="53">
        <f t="shared" si="76"/>
        <v>0</v>
      </c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92">
        <f>Parâmetros!A212</f>
        <v>44174.750011574077</v>
      </c>
      <c r="B223" s="59">
        <f>Parâmetros!G212*0.04*46.0055</f>
        <v>8.9250669999999985</v>
      </c>
      <c r="C223" s="87">
        <f t="shared" si="87"/>
        <v>8.9250669999999985</v>
      </c>
      <c r="D223" s="91">
        <f t="shared" si="66"/>
        <v>1.7850133999999998</v>
      </c>
      <c r="E223" s="42" t="str">
        <f t="shared" si="77"/>
        <v>1</v>
      </c>
      <c r="F223" s="51">
        <f t="shared" si="67"/>
        <v>-145.29805967499999</v>
      </c>
      <c r="G223" s="42" t="str">
        <f t="shared" si="78"/>
        <v>0</v>
      </c>
      <c r="H223" s="51">
        <f t="shared" si="68"/>
        <v>-31.649029837499995</v>
      </c>
      <c r="I223" s="42" t="str">
        <f t="shared" si="79"/>
        <v>0</v>
      </c>
      <c r="J223" s="51">
        <f t="shared" si="69"/>
        <v>90.66059295432099</v>
      </c>
      <c r="K223" s="42" t="str">
        <f t="shared" si="80"/>
        <v>0</v>
      </c>
      <c r="L223" s="51">
        <f t="shared" si="70"/>
        <v>82.297948270588236</v>
      </c>
      <c r="M223" s="55" t="str">
        <f t="shared" si="81"/>
        <v>0</v>
      </c>
      <c r="N223" s="58">
        <f t="shared" si="71"/>
        <v>1.7850133999999998</v>
      </c>
      <c r="O223" s="59">
        <v>260</v>
      </c>
      <c r="Q223" s="53" t="str">
        <f t="shared" si="82"/>
        <v>1</v>
      </c>
      <c r="R223" s="53">
        <f t="shared" si="72"/>
        <v>1</v>
      </c>
      <c r="S223" s="53" t="str">
        <f t="shared" si="83"/>
        <v>0</v>
      </c>
      <c r="T223" s="53">
        <f t="shared" si="73"/>
        <v>0</v>
      </c>
      <c r="U223" s="53" t="str">
        <f t="shared" si="84"/>
        <v>0</v>
      </c>
      <c r="V223" s="53">
        <f t="shared" si="74"/>
        <v>0</v>
      </c>
      <c r="W223" s="53" t="str">
        <f t="shared" si="85"/>
        <v>0</v>
      </c>
      <c r="X223" s="53">
        <f t="shared" si="75"/>
        <v>0</v>
      </c>
      <c r="Y223" s="53" t="str">
        <f t="shared" si="86"/>
        <v>0</v>
      </c>
      <c r="Z223" s="53">
        <f t="shared" si="76"/>
        <v>0</v>
      </c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92">
        <f>Parâmetros!A213</f>
        <v>44174.791678240741</v>
      </c>
      <c r="B224" s="59">
        <f>Parâmetros!G213*0.04*46.0055</f>
        <v>12.587104800000001</v>
      </c>
      <c r="C224" s="87">
        <f t="shared" si="87"/>
        <v>12.587104800000001</v>
      </c>
      <c r="D224" s="91">
        <f t="shared" si="66"/>
        <v>2.5174209600000004</v>
      </c>
      <c r="E224" s="42" t="str">
        <f t="shared" si="77"/>
        <v>1</v>
      </c>
      <c r="F224" s="51">
        <f t="shared" si="67"/>
        <v>-141.72757282000003</v>
      </c>
      <c r="G224" s="42" t="str">
        <f t="shared" si="78"/>
        <v>0</v>
      </c>
      <c r="H224" s="51">
        <f t="shared" si="68"/>
        <v>-29.863786410000017</v>
      </c>
      <c r="I224" s="42" t="str">
        <f t="shared" si="79"/>
        <v>0</v>
      </c>
      <c r="J224" s="51">
        <f t="shared" si="69"/>
        <v>91.017754665679007</v>
      </c>
      <c r="K224" s="42" t="str">
        <f t="shared" si="80"/>
        <v>0</v>
      </c>
      <c r="L224" s="51">
        <f t="shared" si="70"/>
        <v>82.685693449411758</v>
      </c>
      <c r="M224" s="55" t="str">
        <f t="shared" si="81"/>
        <v>0</v>
      </c>
      <c r="N224" s="58">
        <f t="shared" si="71"/>
        <v>2.5174209600000004</v>
      </c>
      <c r="O224" s="59">
        <v>260</v>
      </c>
      <c r="Q224" s="53" t="str">
        <f t="shared" si="82"/>
        <v>1</v>
      </c>
      <c r="R224" s="53">
        <f t="shared" si="72"/>
        <v>1</v>
      </c>
      <c r="S224" s="53" t="str">
        <f t="shared" si="83"/>
        <v>0</v>
      </c>
      <c r="T224" s="53">
        <f t="shared" si="73"/>
        <v>0</v>
      </c>
      <c r="U224" s="53" t="str">
        <f t="shared" si="84"/>
        <v>0</v>
      </c>
      <c r="V224" s="53">
        <f t="shared" si="74"/>
        <v>0</v>
      </c>
      <c r="W224" s="53" t="str">
        <f t="shared" si="85"/>
        <v>0</v>
      </c>
      <c r="X224" s="53">
        <f t="shared" si="75"/>
        <v>0</v>
      </c>
      <c r="Y224" s="53" t="str">
        <f t="shared" si="86"/>
        <v>0</v>
      </c>
      <c r="Z224" s="53">
        <f t="shared" si="76"/>
        <v>0</v>
      </c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92">
        <f>Parâmetros!A214</f>
        <v>44174.833344907405</v>
      </c>
      <c r="B225" s="59">
        <f>Parâmetros!G214*0.04*46.0055</f>
        <v>11.2437442</v>
      </c>
      <c r="C225" s="87">
        <f t="shared" si="87"/>
        <v>11.2437442</v>
      </c>
      <c r="D225" s="91">
        <f t="shared" si="66"/>
        <v>2.2487488400000002</v>
      </c>
      <c r="E225" s="42" t="str">
        <f t="shared" si="77"/>
        <v>1</v>
      </c>
      <c r="F225" s="51">
        <f t="shared" si="67"/>
        <v>-143.03734940499999</v>
      </c>
      <c r="G225" s="42" t="str">
        <f t="shared" si="78"/>
        <v>0</v>
      </c>
      <c r="H225" s="51">
        <f t="shared" si="68"/>
        <v>-30.518674702499993</v>
      </c>
      <c r="I225" s="42" t="str">
        <f t="shared" si="79"/>
        <v>0</v>
      </c>
      <c r="J225" s="51">
        <f t="shared" si="69"/>
        <v>90.886735545432103</v>
      </c>
      <c r="K225" s="42" t="str">
        <f t="shared" si="80"/>
        <v>0</v>
      </c>
      <c r="L225" s="51">
        <f t="shared" si="70"/>
        <v>82.543455268235292</v>
      </c>
      <c r="M225" s="55" t="str">
        <f t="shared" si="81"/>
        <v>0</v>
      </c>
      <c r="N225" s="58">
        <f t="shared" si="71"/>
        <v>2.2487488400000002</v>
      </c>
      <c r="O225" s="59">
        <v>260</v>
      </c>
      <c r="Q225" s="53" t="str">
        <f t="shared" si="82"/>
        <v>1</v>
      </c>
      <c r="R225" s="53">
        <f t="shared" si="72"/>
        <v>1</v>
      </c>
      <c r="S225" s="53" t="str">
        <f t="shared" si="83"/>
        <v>0</v>
      </c>
      <c r="T225" s="53">
        <f t="shared" si="73"/>
        <v>0</v>
      </c>
      <c r="U225" s="53" t="str">
        <f t="shared" si="84"/>
        <v>0</v>
      </c>
      <c r="V225" s="53">
        <f t="shared" si="74"/>
        <v>0</v>
      </c>
      <c r="W225" s="53" t="str">
        <f t="shared" si="85"/>
        <v>0</v>
      </c>
      <c r="X225" s="53">
        <f t="shared" si="75"/>
        <v>0</v>
      </c>
      <c r="Y225" s="53" t="str">
        <f t="shared" si="86"/>
        <v>0</v>
      </c>
      <c r="Z225" s="53">
        <f t="shared" si="76"/>
        <v>0</v>
      </c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92">
        <f>Parâmetros!A215</f>
        <v>44174.875011574077</v>
      </c>
      <c r="B226" s="59">
        <f>Parâmetros!G215*0.04*46.0055</f>
        <v>7.6921195999999989</v>
      </c>
      <c r="C226" s="87">
        <f t="shared" si="87"/>
        <v>7.6921195999999989</v>
      </c>
      <c r="D226" s="91">
        <f t="shared" si="66"/>
        <v>1.5384239199999996</v>
      </c>
      <c r="E226" s="42" t="str">
        <f t="shared" si="77"/>
        <v>1</v>
      </c>
      <c r="F226" s="51">
        <f t="shared" si="67"/>
        <v>-146.50018338999999</v>
      </c>
      <c r="G226" s="42" t="str">
        <f t="shared" si="78"/>
        <v>0</v>
      </c>
      <c r="H226" s="51">
        <f t="shared" si="68"/>
        <v>-32.250091694999995</v>
      </c>
      <c r="I226" s="42" t="str">
        <f t="shared" si="79"/>
        <v>0</v>
      </c>
      <c r="J226" s="51">
        <f t="shared" si="69"/>
        <v>90.540342528888885</v>
      </c>
      <c r="K226" s="42" t="str">
        <f t="shared" si="80"/>
        <v>0</v>
      </c>
      <c r="L226" s="51">
        <f t="shared" si="70"/>
        <v>82.167400898823544</v>
      </c>
      <c r="M226" s="55" t="str">
        <f t="shared" si="81"/>
        <v>0</v>
      </c>
      <c r="N226" s="58">
        <f t="shared" si="71"/>
        <v>1.5384239199999996</v>
      </c>
      <c r="O226" s="59">
        <v>260</v>
      </c>
      <c r="Q226" s="53" t="str">
        <f t="shared" si="82"/>
        <v>1</v>
      </c>
      <c r="R226" s="53">
        <f t="shared" si="72"/>
        <v>1</v>
      </c>
      <c r="S226" s="53" t="str">
        <f t="shared" si="83"/>
        <v>0</v>
      </c>
      <c r="T226" s="53">
        <f t="shared" si="73"/>
        <v>0</v>
      </c>
      <c r="U226" s="53" t="str">
        <f t="shared" si="84"/>
        <v>0</v>
      </c>
      <c r="V226" s="53">
        <f t="shared" si="74"/>
        <v>0</v>
      </c>
      <c r="W226" s="53" t="str">
        <f t="shared" si="85"/>
        <v>0</v>
      </c>
      <c r="X226" s="53">
        <f t="shared" si="75"/>
        <v>0</v>
      </c>
      <c r="Y226" s="53" t="str">
        <f t="shared" si="86"/>
        <v>0</v>
      </c>
      <c r="Z226" s="53">
        <f t="shared" si="76"/>
        <v>0</v>
      </c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92">
        <f>Parâmetros!A216</f>
        <v>44174.916678240741</v>
      </c>
      <c r="B227" s="59">
        <f>Parâmetros!G216*0.04*46.0055</f>
        <v>4.8949851999999998</v>
      </c>
      <c r="C227" s="87">
        <f t="shared" si="87"/>
        <v>4.8949851999999998</v>
      </c>
      <c r="D227" s="91">
        <f t="shared" si="66"/>
        <v>0.97899703999999987</v>
      </c>
      <c r="E227" s="42" t="str">
        <f t="shared" si="77"/>
        <v>1</v>
      </c>
      <c r="F227" s="51">
        <f t="shared" si="67"/>
        <v>-149.22738942999999</v>
      </c>
      <c r="G227" s="42" t="str">
        <f t="shared" si="78"/>
        <v>0</v>
      </c>
      <c r="H227" s="51">
        <f t="shared" si="68"/>
        <v>-33.613694714999994</v>
      </c>
      <c r="I227" s="42" t="str">
        <f t="shared" si="79"/>
        <v>0</v>
      </c>
      <c r="J227" s="51">
        <f t="shared" si="69"/>
        <v>90.267535593580249</v>
      </c>
      <c r="K227" s="42" t="str">
        <f t="shared" si="80"/>
        <v>0</v>
      </c>
      <c r="L227" s="51">
        <f t="shared" si="70"/>
        <v>81.871233727058836</v>
      </c>
      <c r="M227" s="55" t="str">
        <f t="shared" si="81"/>
        <v>0</v>
      </c>
      <c r="N227" s="58">
        <f t="shared" si="71"/>
        <v>0.97899703999999987</v>
      </c>
      <c r="O227" s="59">
        <v>260</v>
      </c>
      <c r="Q227" s="53" t="str">
        <f t="shared" si="82"/>
        <v>1</v>
      </c>
      <c r="R227" s="53">
        <f t="shared" si="72"/>
        <v>1</v>
      </c>
      <c r="S227" s="53" t="str">
        <f t="shared" si="83"/>
        <v>0</v>
      </c>
      <c r="T227" s="53">
        <f t="shared" si="73"/>
        <v>0</v>
      </c>
      <c r="U227" s="53" t="str">
        <f t="shared" si="84"/>
        <v>0</v>
      </c>
      <c r="V227" s="53">
        <f t="shared" si="74"/>
        <v>0</v>
      </c>
      <c r="W227" s="53" t="str">
        <f t="shared" si="85"/>
        <v>0</v>
      </c>
      <c r="X227" s="53">
        <f t="shared" si="75"/>
        <v>0</v>
      </c>
      <c r="Y227" s="53" t="str">
        <f t="shared" si="86"/>
        <v>0</v>
      </c>
      <c r="Z227" s="53">
        <f t="shared" si="76"/>
        <v>0</v>
      </c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92">
        <f>Parâmetros!A217</f>
        <v>44174.958344907405</v>
      </c>
      <c r="B228" s="59">
        <f>Parâmetros!G217*0.04*46.0055</f>
        <v>5.5942688</v>
      </c>
      <c r="C228" s="87">
        <f t="shared" si="87"/>
        <v>5.5942688</v>
      </c>
      <c r="D228" s="91">
        <f t="shared" si="66"/>
        <v>1.1188537599999999</v>
      </c>
      <c r="E228" s="42" t="str">
        <f t="shared" si="77"/>
        <v>1</v>
      </c>
      <c r="F228" s="51">
        <f t="shared" si="67"/>
        <v>-148.54558792</v>
      </c>
      <c r="G228" s="42" t="str">
        <f t="shared" si="78"/>
        <v>0</v>
      </c>
      <c r="H228" s="51">
        <f t="shared" si="68"/>
        <v>-33.272793960000001</v>
      </c>
      <c r="I228" s="42" t="str">
        <f t="shared" si="79"/>
        <v>0</v>
      </c>
      <c r="J228" s="51">
        <f t="shared" si="69"/>
        <v>90.335737327407401</v>
      </c>
      <c r="K228" s="42" t="str">
        <f t="shared" si="80"/>
        <v>0</v>
      </c>
      <c r="L228" s="51">
        <f t="shared" si="70"/>
        <v>81.945275519999996</v>
      </c>
      <c r="M228" s="55" t="str">
        <f t="shared" si="81"/>
        <v>0</v>
      </c>
      <c r="N228" s="58">
        <f t="shared" si="71"/>
        <v>1.1188537599999999</v>
      </c>
      <c r="O228" s="59">
        <v>260</v>
      </c>
      <c r="Q228" s="53" t="str">
        <f t="shared" si="82"/>
        <v>1</v>
      </c>
      <c r="R228" s="53">
        <f t="shared" si="72"/>
        <v>1</v>
      </c>
      <c r="S228" s="53" t="str">
        <f t="shared" si="83"/>
        <v>0</v>
      </c>
      <c r="T228" s="53">
        <f t="shared" si="73"/>
        <v>0</v>
      </c>
      <c r="U228" s="53" t="str">
        <f t="shared" si="84"/>
        <v>0</v>
      </c>
      <c r="V228" s="53">
        <f t="shared" si="74"/>
        <v>0</v>
      </c>
      <c r="W228" s="53" t="str">
        <f t="shared" si="85"/>
        <v>0</v>
      </c>
      <c r="X228" s="53">
        <f t="shared" si="75"/>
        <v>0</v>
      </c>
      <c r="Y228" s="53" t="str">
        <f t="shared" si="86"/>
        <v>0</v>
      </c>
      <c r="Z228" s="53">
        <f t="shared" si="76"/>
        <v>0</v>
      </c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92">
        <f>Parâmetros!A218</f>
        <v>44175.000011574077</v>
      </c>
      <c r="B229" s="59">
        <f>Parâmetros!G218*0.04*46.0055</f>
        <v>2.5211014</v>
      </c>
      <c r="C229" s="87">
        <f t="shared" si="87"/>
        <v>2.5211014</v>
      </c>
      <c r="D229" s="91">
        <f t="shared" si="66"/>
        <v>0.50422027999999997</v>
      </c>
      <c r="E229" s="42" t="str">
        <f t="shared" si="77"/>
        <v>1</v>
      </c>
      <c r="F229" s="51">
        <f t="shared" si="67"/>
        <v>-151.54192613500001</v>
      </c>
      <c r="G229" s="42" t="str">
        <f t="shared" si="78"/>
        <v>0</v>
      </c>
      <c r="H229" s="51">
        <f t="shared" si="68"/>
        <v>-34.770963067500006</v>
      </c>
      <c r="I229" s="42" t="str">
        <f t="shared" si="79"/>
        <v>0</v>
      </c>
      <c r="J229" s="51">
        <f t="shared" si="69"/>
        <v>90.036008655061721</v>
      </c>
      <c r="K229" s="42" t="str">
        <f t="shared" si="80"/>
        <v>0</v>
      </c>
      <c r="L229" s="51">
        <f t="shared" si="70"/>
        <v>81.619881324705887</v>
      </c>
      <c r="M229" s="55" t="str">
        <f t="shared" si="81"/>
        <v>0</v>
      </c>
      <c r="N229" s="58">
        <f t="shared" si="71"/>
        <v>0.50422027999999997</v>
      </c>
      <c r="O229" s="59">
        <v>260</v>
      </c>
      <c r="Q229" s="53" t="str">
        <f t="shared" si="82"/>
        <v>1</v>
      </c>
      <c r="R229" s="53">
        <f t="shared" si="72"/>
        <v>1</v>
      </c>
      <c r="S229" s="53" t="str">
        <f t="shared" si="83"/>
        <v>0</v>
      </c>
      <c r="T229" s="53">
        <f t="shared" si="73"/>
        <v>0</v>
      </c>
      <c r="U229" s="53" t="str">
        <f t="shared" si="84"/>
        <v>0</v>
      </c>
      <c r="V229" s="53">
        <f t="shared" si="74"/>
        <v>0</v>
      </c>
      <c r="W229" s="53" t="str">
        <f t="shared" si="85"/>
        <v>0</v>
      </c>
      <c r="X229" s="53">
        <f t="shared" si="75"/>
        <v>0</v>
      </c>
      <c r="Y229" s="53" t="str">
        <f t="shared" si="86"/>
        <v>0</v>
      </c>
      <c r="Z229" s="53">
        <f t="shared" si="76"/>
        <v>0</v>
      </c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92">
        <f>Parâmetros!A219</f>
        <v>44175.041678240741</v>
      </c>
      <c r="B230" s="59">
        <f>Parâmetros!G219*0.04*46.0055</f>
        <v>1.3985672</v>
      </c>
      <c r="C230" s="87">
        <f t="shared" si="87"/>
        <v>1.3985672</v>
      </c>
      <c r="D230" s="91">
        <f t="shared" si="66"/>
        <v>0.27971343999999998</v>
      </c>
      <c r="E230" s="42" t="str">
        <f t="shared" si="77"/>
        <v>1</v>
      </c>
      <c r="F230" s="51">
        <f t="shared" si="67"/>
        <v>-152.63639698</v>
      </c>
      <c r="G230" s="42" t="str">
        <f t="shared" si="78"/>
        <v>0</v>
      </c>
      <c r="H230" s="51">
        <f t="shared" si="68"/>
        <v>-35.31819849</v>
      </c>
      <c r="I230" s="42" t="str">
        <f t="shared" si="79"/>
        <v>0</v>
      </c>
      <c r="J230" s="51">
        <f t="shared" si="69"/>
        <v>89.926526924444445</v>
      </c>
      <c r="K230" s="42" t="str">
        <f t="shared" si="80"/>
        <v>0</v>
      </c>
      <c r="L230" s="51">
        <f t="shared" si="70"/>
        <v>81.501024762352927</v>
      </c>
      <c r="M230" s="55" t="str">
        <f t="shared" si="81"/>
        <v>0</v>
      </c>
      <c r="N230" s="58">
        <f t="shared" si="71"/>
        <v>0.27971343999999998</v>
      </c>
      <c r="O230" s="59">
        <v>260</v>
      </c>
      <c r="Q230" s="53" t="str">
        <f t="shared" si="82"/>
        <v>1</v>
      </c>
      <c r="R230" s="53">
        <f t="shared" si="72"/>
        <v>1</v>
      </c>
      <c r="S230" s="53" t="str">
        <f t="shared" si="83"/>
        <v>0</v>
      </c>
      <c r="T230" s="53">
        <f t="shared" si="73"/>
        <v>0</v>
      </c>
      <c r="U230" s="53" t="str">
        <f t="shared" si="84"/>
        <v>0</v>
      </c>
      <c r="V230" s="53">
        <f t="shared" si="74"/>
        <v>0</v>
      </c>
      <c r="W230" s="53" t="str">
        <f t="shared" si="85"/>
        <v>0</v>
      </c>
      <c r="X230" s="53">
        <f t="shared" si="75"/>
        <v>0</v>
      </c>
      <c r="Y230" s="53" t="str">
        <f t="shared" si="86"/>
        <v>0</v>
      </c>
      <c r="Z230" s="53">
        <f t="shared" si="76"/>
        <v>0</v>
      </c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92">
        <f>Parâmetros!A220</f>
        <v>44175.083344907405</v>
      </c>
      <c r="B231" s="59">
        <f>Parâmetros!G220*0.04*46.0055</f>
        <v>1.5457847999999998</v>
      </c>
      <c r="C231" s="87">
        <f t="shared" si="87"/>
        <v>1.5457847999999998</v>
      </c>
      <c r="D231" s="91">
        <f t="shared" si="66"/>
        <v>0.30915695999999998</v>
      </c>
      <c r="E231" s="42" t="str">
        <f t="shared" si="77"/>
        <v>1</v>
      </c>
      <c r="F231" s="51">
        <f t="shared" si="67"/>
        <v>-152.49285981999998</v>
      </c>
      <c r="G231" s="42" t="str">
        <f t="shared" si="78"/>
        <v>0</v>
      </c>
      <c r="H231" s="51">
        <f t="shared" si="68"/>
        <v>-35.246429909999989</v>
      </c>
      <c r="I231" s="42" t="str">
        <f t="shared" si="79"/>
        <v>0</v>
      </c>
      <c r="J231" s="51">
        <f t="shared" si="69"/>
        <v>89.940885184197526</v>
      </c>
      <c r="K231" s="42" t="str">
        <f t="shared" si="80"/>
        <v>0</v>
      </c>
      <c r="L231" s="51">
        <f t="shared" si="70"/>
        <v>81.516612508235298</v>
      </c>
      <c r="M231" s="55" t="str">
        <f t="shared" si="81"/>
        <v>0</v>
      </c>
      <c r="N231" s="58">
        <f t="shared" si="71"/>
        <v>0.30915695999999998</v>
      </c>
      <c r="O231" s="59">
        <v>260</v>
      </c>
      <c r="Q231" s="53" t="str">
        <f t="shared" si="82"/>
        <v>1</v>
      </c>
      <c r="R231" s="53">
        <f t="shared" si="72"/>
        <v>1</v>
      </c>
      <c r="S231" s="53" t="str">
        <f t="shared" si="83"/>
        <v>0</v>
      </c>
      <c r="T231" s="53">
        <f t="shared" si="73"/>
        <v>0</v>
      </c>
      <c r="U231" s="53" t="str">
        <f t="shared" si="84"/>
        <v>0</v>
      </c>
      <c r="V231" s="53">
        <f t="shared" si="74"/>
        <v>0</v>
      </c>
      <c r="W231" s="53" t="str">
        <f t="shared" si="85"/>
        <v>0</v>
      </c>
      <c r="X231" s="53">
        <f t="shared" si="75"/>
        <v>0</v>
      </c>
      <c r="Y231" s="53" t="str">
        <f t="shared" si="86"/>
        <v>0</v>
      </c>
      <c r="Z231" s="53">
        <f t="shared" si="76"/>
        <v>0</v>
      </c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92">
        <f>Parâmetros!A221</f>
        <v>44175.125011574077</v>
      </c>
      <c r="B232" s="59">
        <f>Parâmetros!G221*0.04*46.0055</f>
        <v>1.1593385999999999</v>
      </c>
      <c r="C232" s="87">
        <f t="shared" si="87"/>
        <v>1.1593385999999999</v>
      </c>
      <c r="D232" s="91">
        <f t="shared" si="66"/>
        <v>0.23186771999999997</v>
      </c>
      <c r="E232" s="42" t="str">
        <f t="shared" si="77"/>
        <v>1</v>
      </c>
      <c r="F232" s="51">
        <f t="shared" si="67"/>
        <v>-152.86964486499997</v>
      </c>
      <c r="G232" s="42" t="str">
        <f t="shared" si="78"/>
        <v>0</v>
      </c>
      <c r="H232" s="51">
        <f t="shared" si="68"/>
        <v>-35.434822432499985</v>
      </c>
      <c r="I232" s="42" t="str">
        <f t="shared" si="79"/>
        <v>0</v>
      </c>
      <c r="J232" s="51">
        <f t="shared" si="69"/>
        <v>89.903194752345684</v>
      </c>
      <c r="K232" s="42" t="str">
        <f t="shared" si="80"/>
        <v>0</v>
      </c>
      <c r="L232" s="51">
        <f t="shared" si="70"/>
        <v>81.475694675294122</v>
      </c>
      <c r="M232" s="55" t="str">
        <f t="shared" si="81"/>
        <v>0</v>
      </c>
      <c r="N232" s="58">
        <f t="shared" si="71"/>
        <v>0.23186771999999997</v>
      </c>
      <c r="O232" s="59">
        <v>260</v>
      </c>
      <c r="Q232" s="53" t="str">
        <f t="shared" si="82"/>
        <v>1</v>
      </c>
      <c r="R232" s="53">
        <f t="shared" si="72"/>
        <v>1</v>
      </c>
      <c r="S232" s="53" t="str">
        <f t="shared" si="83"/>
        <v>0</v>
      </c>
      <c r="T232" s="53">
        <f t="shared" si="73"/>
        <v>0</v>
      </c>
      <c r="U232" s="53" t="str">
        <f t="shared" si="84"/>
        <v>0</v>
      </c>
      <c r="V232" s="53">
        <f t="shared" si="74"/>
        <v>0</v>
      </c>
      <c r="W232" s="53" t="str">
        <f t="shared" si="85"/>
        <v>0</v>
      </c>
      <c r="X232" s="53">
        <f t="shared" si="75"/>
        <v>0</v>
      </c>
      <c r="Y232" s="53" t="str">
        <f t="shared" si="86"/>
        <v>0</v>
      </c>
      <c r="Z232" s="53">
        <f t="shared" si="76"/>
        <v>0</v>
      </c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92">
        <f>Parâmetros!A222</f>
        <v>44175.166678240741</v>
      </c>
      <c r="B233" s="59">
        <f>Parâmetros!G222*0.04*46.0055</f>
        <v>1.2513496</v>
      </c>
      <c r="C233" s="87">
        <f t="shared" si="87"/>
        <v>1.2513496</v>
      </c>
      <c r="D233" s="91">
        <f t="shared" si="66"/>
        <v>0.25026991999999998</v>
      </c>
      <c r="E233" s="42" t="str">
        <f t="shared" si="77"/>
        <v>1</v>
      </c>
      <c r="F233" s="51">
        <f t="shared" si="67"/>
        <v>-152.77993413999999</v>
      </c>
      <c r="G233" s="42" t="str">
        <f t="shared" si="78"/>
        <v>0</v>
      </c>
      <c r="H233" s="51">
        <f t="shared" si="68"/>
        <v>-35.389967069999997</v>
      </c>
      <c r="I233" s="42" t="str">
        <f t="shared" si="79"/>
        <v>0</v>
      </c>
      <c r="J233" s="51">
        <f t="shared" si="69"/>
        <v>89.912168664691364</v>
      </c>
      <c r="K233" s="42" t="str">
        <f t="shared" si="80"/>
        <v>0</v>
      </c>
      <c r="L233" s="51">
        <f t="shared" si="70"/>
        <v>81.48543701647057</v>
      </c>
      <c r="M233" s="55" t="str">
        <f t="shared" si="81"/>
        <v>0</v>
      </c>
      <c r="N233" s="58">
        <f t="shared" si="71"/>
        <v>0.25026991999999998</v>
      </c>
      <c r="O233" s="59">
        <v>260</v>
      </c>
      <c r="Q233" s="53" t="str">
        <f t="shared" si="82"/>
        <v>1</v>
      </c>
      <c r="R233" s="53">
        <f t="shared" si="72"/>
        <v>1</v>
      </c>
      <c r="S233" s="53" t="str">
        <f t="shared" si="83"/>
        <v>0</v>
      </c>
      <c r="T233" s="53">
        <f t="shared" si="73"/>
        <v>0</v>
      </c>
      <c r="U233" s="53" t="str">
        <f t="shared" si="84"/>
        <v>0</v>
      </c>
      <c r="V233" s="53">
        <f t="shared" si="74"/>
        <v>0</v>
      </c>
      <c r="W233" s="53" t="str">
        <f t="shared" si="85"/>
        <v>0</v>
      </c>
      <c r="X233" s="53">
        <f t="shared" si="75"/>
        <v>0</v>
      </c>
      <c r="Y233" s="53" t="str">
        <f t="shared" si="86"/>
        <v>0</v>
      </c>
      <c r="Z233" s="53">
        <f t="shared" si="76"/>
        <v>0</v>
      </c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92">
        <f>Parâmetros!A223</f>
        <v>44175.208344907405</v>
      </c>
      <c r="B234" s="59">
        <f>Parâmetros!G223*0.04*46.0055</f>
        <v>2.0058398000000004</v>
      </c>
      <c r="C234" s="87">
        <f t="shared" si="87"/>
        <v>2.0058398000000004</v>
      </c>
      <c r="D234" s="91">
        <f t="shared" si="66"/>
        <v>0.4011679600000001</v>
      </c>
      <c r="E234" s="42" t="str">
        <f t="shared" si="77"/>
        <v>1</v>
      </c>
      <c r="F234" s="51">
        <f t="shared" si="67"/>
        <v>-152.04430619500002</v>
      </c>
      <c r="G234" s="42" t="str">
        <f t="shared" si="78"/>
        <v>0</v>
      </c>
      <c r="H234" s="51">
        <f t="shared" si="68"/>
        <v>-35.022153097500009</v>
      </c>
      <c r="I234" s="42" t="str">
        <f t="shared" si="79"/>
        <v>0</v>
      </c>
      <c r="J234" s="51">
        <f t="shared" si="69"/>
        <v>89.985754745925931</v>
      </c>
      <c r="K234" s="42" t="str">
        <f t="shared" si="80"/>
        <v>0</v>
      </c>
      <c r="L234" s="51">
        <f t="shared" si="70"/>
        <v>81.565324214117666</v>
      </c>
      <c r="M234" s="55" t="str">
        <f t="shared" si="81"/>
        <v>0</v>
      </c>
      <c r="N234" s="58">
        <f t="shared" si="71"/>
        <v>0.4011679600000001</v>
      </c>
      <c r="O234" s="59">
        <v>260</v>
      </c>
      <c r="Q234" s="53" t="str">
        <f t="shared" si="82"/>
        <v>1</v>
      </c>
      <c r="R234" s="53">
        <f t="shared" si="72"/>
        <v>1</v>
      </c>
      <c r="S234" s="53" t="str">
        <f t="shared" si="83"/>
        <v>0</v>
      </c>
      <c r="T234" s="53">
        <f t="shared" si="73"/>
        <v>0</v>
      </c>
      <c r="U234" s="53" t="str">
        <f t="shared" si="84"/>
        <v>0</v>
      </c>
      <c r="V234" s="53">
        <f t="shared" si="74"/>
        <v>0</v>
      </c>
      <c r="W234" s="53" t="str">
        <f t="shared" si="85"/>
        <v>0</v>
      </c>
      <c r="X234" s="53">
        <f t="shared" si="75"/>
        <v>0</v>
      </c>
      <c r="Y234" s="53" t="str">
        <f t="shared" si="86"/>
        <v>0</v>
      </c>
      <c r="Z234" s="53">
        <f t="shared" si="76"/>
        <v>0</v>
      </c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92">
        <f>Parâmetros!A224</f>
        <v>44175.250011574077</v>
      </c>
      <c r="B235" s="59">
        <f>Parâmetros!G224*0.04*46.0055</f>
        <v>5.6678775999999997</v>
      </c>
      <c r="C235" s="87">
        <f t="shared" si="87"/>
        <v>5.6678775999999997</v>
      </c>
      <c r="D235" s="91">
        <f t="shared" si="66"/>
        <v>1.1335755199999999</v>
      </c>
      <c r="E235" s="42" t="str">
        <f t="shared" si="77"/>
        <v>1</v>
      </c>
      <c r="F235" s="51">
        <f t="shared" si="67"/>
        <v>-148.47381934000001</v>
      </c>
      <c r="G235" s="42" t="str">
        <f t="shared" si="78"/>
        <v>0</v>
      </c>
      <c r="H235" s="51">
        <f t="shared" si="68"/>
        <v>-33.236909670000003</v>
      </c>
      <c r="I235" s="42" t="str">
        <f t="shared" si="79"/>
        <v>0</v>
      </c>
      <c r="J235" s="51">
        <f t="shared" si="69"/>
        <v>90.342916457283948</v>
      </c>
      <c r="K235" s="42" t="str">
        <f t="shared" si="80"/>
        <v>0</v>
      </c>
      <c r="L235" s="51">
        <f t="shared" si="70"/>
        <v>81.953069392941188</v>
      </c>
      <c r="M235" s="55" t="str">
        <f t="shared" si="81"/>
        <v>0</v>
      </c>
      <c r="N235" s="58">
        <f t="shared" si="71"/>
        <v>1.1335755199999999</v>
      </c>
      <c r="O235" s="59">
        <v>260</v>
      </c>
      <c r="Q235" s="53" t="str">
        <f t="shared" si="82"/>
        <v>1</v>
      </c>
      <c r="R235" s="53">
        <f t="shared" si="72"/>
        <v>1</v>
      </c>
      <c r="S235" s="53" t="str">
        <f t="shared" si="83"/>
        <v>0</v>
      </c>
      <c r="T235" s="53">
        <f t="shared" si="73"/>
        <v>0</v>
      </c>
      <c r="U235" s="53" t="str">
        <f t="shared" si="84"/>
        <v>0</v>
      </c>
      <c r="V235" s="53">
        <f t="shared" si="74"/>
        <v>0</v>
      </c>
      <c r="W235" s="53" t="str">
        <f t="shared" si="85"/>
        <v>0</v>
      </c>
      <c r="X235" s="53">
        <f t="shared" si="75"/>
        <v>0</v>
      </c>
      <c r="Y235" s="53" t="str">
        <f t="shared" si="86"/>
        <v>0</v>
      </c>
      <c r="Z235" s="53">
        <f t="shared" si="76"/>
        <v>0</v>
      </c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92">
        <f>Parâmetros!A225</f>
        <v>44175.291678240741</v>
      </c>
      <c r="B236" s="59">
        <f>Parâmetros!G225*0.04*46.0055</f>
        <v>7.1400535999999999</v>
      </c>
      <c r="C236" s="87">
        <f t="shared" si="87"/>
        <v>7.1400535999999999</v>
      </c>
      <c r="D236" s="91">
        <f t="shared" si="66"/>
        <v>1.4280107200000001</v>
      </c>
      <c r="E236" s="42" t="str">
        <f t="shared" si="77"/>
        <v>1</v>
      </c>
      <c r="F236" s="51">
        <f t="shared" si="67"/>
        <v>-147.03844774000001</v>
      </c>
      <c r="G236" s="42" t="str">
        <f t="shared" si="78"/>
        <v>0</v>
      </c>
      <c r="H236" s="51">
        <f t="shared" si="68"/>
        <v>-32.519223870000005</v>
      </c>
      <c r="I236" s="42" t="str">
        <f t="shared" si="79"/>
        <v>0</v>
      </c>
      <c r="J236" s="51">
        <f t="shared" si="69"/>
        <v>90.486499054814814</v>
      </c>
      <c r="K236" s="42" t="str">
        <f t="shared" si="80"/>
        <v>0</v>
      </c>
      <c r="L236" s="51">
        <f t="shared" si="70"/>
        <v>82.108946851764728</v>
      </c>
      <c r="M236" s="55" t="str">
        <f t="shared" si="81"/>
        <v>0</v>
      </c>
      <c r="N236" s="58">
        <f t="shared" si="71"/>
        <v>1.4280107200000001</v>
      </c>
      <c r="O236" s="59">
        <v>260</v>
      </c>
      <c r="Q236" s="53" t="str">
        <f t="shared" si="82"/>
        <v>1</v>
      </c>
      <c r="R236" s="53">
        <f t="shared" si="72"/>
        <v>1</v>
      </c>
      <c r="S236" s="53" t="str">
        <f t="shared" si="83"/>
        <v>0</v>
      </c>
      <c r="T236" s="53">
        <f t="shared" si="73"/>
        <v>0</v>
      </c>
      <c r="U236" s="53" t="str">
        <f t="shared" si="84"/>
        <v>0</v>
      </c>
      <c r="V236" s="53">
        <f t="shared" si="74"/>
        <v>0</v>
      </c>
      <c r="W236" s="53" t="str">
        <f t="shared" si="85"/>
        <v>0</v>
      </c>
      <c r="X236" s="53">
        <f t="shared" si="75"/>
        <v>0</v>
      </c>
      <c r="Y236" s="53" t="str">
        <f t="shared" si="86"/>
        <v>0</v>
      </c>
      <c r="Z236" s="53">
        <f t="shared" si="76"/>
        <v>0</v>
      </c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92">
        <f>Parâmetros!A226</f>
        <v>44175.333344907405</v>
      </c>
      <c r="B237" s="59">
        <f>Parâmetros!G226*0.04*46.0055</f>
        <v>4.7477675999999995</v>
      </c>
      <c r="C237" s="87">
        <f t="shared" si="87"/>
        <v>4.7477675999999995</v>
      </c>
      <c r="D237" s="91">
        <f t="shared" si="66"/>
        <v>0.94955351999999993</v>
      </c>
      <c r="E237" s="42" t="str">
        <f t="shared" si="77"/>
        <v>1</v>
      </c>
      <c r="F237" s="51">
        <f t="shared" si="67"/>
        <v>-149.37092658999998</v>
      </c>
      <c r="G237" s="42" t="str">
        <f t="shared" si="78"/>
        <v>0</v>
      </c>
      <c r="H237" s="51">
        <f t="shared" si="68"/>
        <v>-33.685463294999991</v>
      </c>
      <c r="I237" s="42" t="str">
        <f t="shared" si="79"/>
        <v>0</v>
      </c>
      <c r="J237" s="51">
        <f t="shared" si="69"/>
        <v>90.253177333827153</v>
      </c>
      <c r="K237" s="42" t="str">
        <f t="shared" si="80"/>
        <v>0</v>
      </c>
      <c r="L237" s="51">
        <f t="shared" si="70"/>
        <v>81.85564598117648</v>
      </c>
      <c r="M237" s="55" t="str">
        <f t="shared" si="81"/>
        <v>0</v>
      </c>
      <c r="N237" s="58">
        <f t="shared" si="71"/>
        <v>0.94955351999999993</v>
      </c>
      <c r="O237" s="59">
        <v>260</v>
      </c>
      <c r="Q237" s="53" t="str">
        <f t="shared" si="82"/>
        <v>1</v>
      </c>
      <c r="R237" s="53">
        <f t="shared" si="72"/>
        <v>1</v>
      </c>
      <c r="S237" s="53" t="str">
        <f t="shared" si="83"/>
        <v>0</v>
      </c>
      <c r="T237" s="53">
        <f t="shared" si="73"/>
        <v>0</v>
      </c>
      <c r="U237" s="53" t="str">
        <f t="shared" si="84"/>
        <v>0</v>
      </c>
      <c r="V237" s="53">
        <f t="shared" si="74"/>
        <v>0</v>
      </c>
      <c r="W237" s="53" t="str">
        <f t="shared" si="85"/>
        <v>0</v>
      </c>
      <c r="X237" s="53">
        <f t="shared" si="75"/>
        <v>0</v>
      </c>
      <c r="Y237" s="53" t="str">
        <f t="shared" si="86"/>
        <v>0</v>
      </c>
      <c r="Z237" s="53">
        <f t="shared" si="76"/>
        <v>0</v>
      </c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92">
        <f>Parâmetros!A227</f>
        <v>44175.375011574077</v>
      </c>
      <c r="B238" s="59">
        <f>Parâmetros!G227*0.04*46.0055</f>
        <v>4.3245170000000002</v>
      </c>
      <c r="C238" s="87">
        <f t="shared" si="87"/>
        <v>4.3245170000000002</v>
      </c>
      <c r="D238" s="91">
        <f t="shared" si="66"/>
        <v>0.86490339999999999</v>
      </c>
      <c r="E238" s="42" t="str">
        <f t="shared" si="77"/>
        <v>1</v>
      </c>
      <c r="F238" s="51">
        <f t="shared" si="67"/>
        <v>-149.78359592499999</v>
      </c>
      <c r="G238" s="42" t="str">
        <f t="shared" si="78"/>
        <v>0</v>
      </c>
      <c r="H238" s="51">
        <f t="shared" si="68"/>
        <v>-33.891797962499993</v>
      </c>
      <c r="I238" s="42" t="str">
        <f t="shared" si="79"/>
        <v>0</v>
      </c>
      <c r="J238" s="51">
        <f t="shared" si="69"/>
        <v>90.211897337037044</v>
      </c>
      <c r="K238" s="42" t="str">
        <f t="shared" si="80"/>
        <v>0</v>
      </c>
      <c r="L238" s="51">
        <f t="shared" si="70"/>
        <v>81.810831211764722</v>
      </c>
      <c r="M238" s="55" t="str">
        <f t="shared" si="81"/>
        <v>0</v>
      </c>
      <c r="N238" s="58">
        <f t="shared" si="71"/>
        <v>0.86490339999999999</v>
      </c>
      <c r="O238" s="59">
        <v>260</v>
      </c>
      <c r="Q238" s="53" t="str">
        <f t="shared" si="82"/>
        <v>1</v>
      </c>
      <c r="R238" s="53">
        <f t="shared" si="72"/>
        <v>1</v>
      </c>
      <c r="S238" s="53" t="str">
        <f t="shared" si="83"/>
        <v>0</v>
      </c>
      <c r="T238" s="53">
        <f t="shared" si="73"/>
        <v>0</v>
      </c>
      <c r="U238" s="53" t="str">
        <f t="shared" si="84"/>
        <v>0</v>
      </c>
      <c r="V238" s="53">
        <f t="shared" si="74"/>
        <v>0</v>
      </c>
      <c r="W238" s="53" t="str">
        <f t="shared" si="85"/>
        <v>0</v>
      </c>
      <c r="X238" s="53">
        <f t="shared" si="75"/>
        <v>0</v>
      </c>
      <c r="Y238" s="53" t="str">
        <f t="shared" si="86"/>
        <v>0</v>
      </c>
      <c r="Z238" s="53">
        <f t="shared" si="76"/>
        <v>0</v>
      </c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92">
        <f>Parâmetros!A228</f>
        <v>44175.416678240741</v>
      </c>
      <c r="B239" s="59">
        <f>Parâmetros!G228*0.04*46.0055</f>
        <v>3.1099717999999994</v>
      </c>
      <c r="C239" s="87">
        <f t="shared" si="87"/>
        <v>3.1099717999999994</v>
      </c>
      <c r="D239" s="91">
        <f t="shared" si="66"/>
        <v>0.62199435999999986</v>
      </c>
      <c r="E239" s="42" t="str">
        <f t="shared" si="77"/>
        <v>1</v>
      </c>
      <c r="F239" s="51">
        <f t="shared" si="67"/>
        <v>-150.96777749499998</v>
      </c>
      <c r="G239" s="42" t="str">
        <f t="shared" si="78"/>
        <v>0</v>
      </c>
      <c r="H239" s="51">
        <f t="shared" si="68"/>
        <v>-34.483888747499989</v>
      </c>
      <c r="I239" s="42" t="str">
        <f t="shared" si="79"/>
        <v>0</v>
      </c>
      <c r="J239" s="51">
        <f t="shared" si="69"/>
        <v>90.093441694074073</v>
      </c>
      <c r="K239" s="42" t="str">
        <f t="shared" si="80"/>
        <v>0</v>
      </c>
      <c r="L239" s="51">
        <f t="shared" si="70"/>
        <v>81.682232308235314</v>
      </c>
      <c r="M239" s="55" t="str">
        <f t="shared" si="81"/>
        <v>0</v>
      </c>
      <c r="N239" s="58">
        <f t="shared" si="71"/>
        <v>0.62199435999999986</v>
      </c>
      <c r="O239" s="59">
        <v>260</v>
      </c>
      <c r="Q239" s="53" t="str">
        <f t="shared" si="82"/>
        <v>1</v>
      </c>
      <c r="R239" s="53">
        <f t="shared" si="72"/>
        <v>1</v>
      </c>
      <c r="S239" s="53" t="str">
        <f t="shared" si="83"/>
        <v>0</v>
      </c>
      <c r="T239" s="53">
        <f t="shared" si="73"/>
        <v>0</v>
      </c>
      <c r="U239" s="53" t="str">
        <f t="shared" si="84"/>
        <v>0</v>
      </c>
      <c r="V239" s="53">
        <f t="shared" si="74"/>
        <v>0</v>
      </c>
      <c r="W239" s="53" t="str">
        <f t="shared" si="85"/>
        <v>0</v>
      </c>
      <c r="X239" s="53">
        <f t="shared" si="75"/>
        <v>0</v>
      </c>
      <c r="Y239" s="53" t="str">
        <f t="shared" si="86"/>
        <v>0</v>
      </c>
      <c r="Z239" s="53">
        <f t="shared" si="76"/>
        <v>0</v>
      </c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92">
        <f>Parâmetros!A229</f>
        <v>44175.458344907405</v>
      </c>
      <c r="B240" s="59">
        <f>Parâmetros!G229*0.04*46.0055</f>
        <v>2.5763079999999996</v>
      </c>
      <c r="C240" s="87">
        <f t="shared" si="87"/>
        <v>2.5763079999999996</v>
      </c>
      <c r="D240" s="91">
        <f t="shared" si="66"/>
        <v>0.51526159999999999</v>
      </c>
      <c r="E240" s="42" t="str">
        <f t="shared" si="77"/>
        <v>1</v>
      </c>
      <c r="F240" s="51">
        <f t="shared" si="67"/>
        <v>-151.48809969999999</v>
      </c>
      <c r="G240" s="42" t="str">
        <f t="shared" si="78"/>
        <v>0</v>
      </c>
      <c r="H240" s="51">
        <f t="shared" si="68"/>
        <v>-34.744049849999996</v>
      </c>
      <c r="I240" s="42" t="str">
        <f t="shared" si="79"/>
        <v>0</v>
      </c>
      <c r="J240" s="51">
        <f t="shared" si="69"/>
        <v>90.041393002469135</v>
      </c>
      <c r="K240" s="42" t="str">
        <f t="shared" si="80"/>
        <v>0</v>
      </c>
      <c r="L240" s="51">
        <f t="shared" si="70"/>
        <v>81.625726729411753</v>
      </c>
      <c r="M240" s="55" t="str">
        <f t="shared" si="81"/>
        <v>0</v>
      </c>
      <c r="N240" s="58">
        <f t="shared" si="71"/>
        <v>0.51526159999999999</v>
      </c>
      <c r="O240" s="59">
        <v>260</v>
      </c>
      <c r="Q240" s="53" t="str">
        <f t="shared" si="82"/>
        <v>1</v>
      </c>
      <c r="R240" s="53">
        <f t="shared" si="72"/>
        <v>1</v>
      </c>
      <c r="S240" s="53" t="str">
        <f t="shared" si="83"/>
        <v>0</v>
      </c>
      <c r="T240" s="53">
        <f t="shared" si="73"/>
        <v>0</v>
      </c>
      <c r="U240" s="53" t="str">
        <f t="shared" si="84"/>
        <v>0</v>
      </c>
      <c r="V240" s="53">
        <f t="shared" si="74"/>
        <v>0</v>
      </c>
      <c r="W240" s="53" t="str">
        <f t="shared" si="85"/>
        <v>0</v>
      </c>
      <c r="X240" s="53">
        <f t="shared" si="75"/>
        <v>0</v>
      </c>
      <c r="Y240" s="53" t="str">
        <f t="shared" si="86"/>
        <v>0</v>
      </c>
      <c r="Z240" s="53">
        <f t="shared" si="76"/>
        <v>0</v>
      </c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92">
        <f>Parâmetros!A230</f>
        <v>44175.500011574077</v>
      </c>
      <c r="B241" s="59">
        <f>Parâmetros!G230*0.04*46.0055</f>
        <v>2.3186771999999998</v>
      </c>
      <c r="C241" s="87">
        <f t="shared" si="87"/>
        <v>2.3186771999999998</v>
      </c>
      <c r="D241" s="91">
        <f t="shared" si="66"/>
        <v>0.46373543999999994</v>
      </c>
      <c r="E241" s="42" t="str">
        <f t="shared" si="77"/>
        <v>1</v>
      </c>
      <c r="F241" s="51">
        <f t="shared" si="67"/>
        <v>-151.73928973</v>
      </c>
      <c r="G241" s="42" t="str">
        <f t="shared" si="78"/>
        <v>0</v>
      </c>
      <c r="H241" s="51">
        <f t="shared" si="68"/>
        <v>-34.869644864999998</v>
      </c>
      <c r="I241" s="42" t="str">
        <f t="shared" si="79"/>
        <v>0</v>
      </c>
      <c r="J241" s="51">
        <f t="shared" si="69"/>
        <v>90.01626604790124</v>
      </c>
      <c r="K241" s="42" t="str">
        <f t="shared" si="80"/>
        <v>0</v>
      </c>
      <c r="L241" s="51">
        <f t="shared" si="70"/>
        <v>81.598448174117621</v>
      </c>
      <c r="M241" s="55" t="str">
        <f t="shared" si="81"/>
        <v>0</v>
      </c>
      <c r="N241" s="58">
        <f t="shared" si="71"/>
        <v>0.46373543999999994</v>
      </c>
      <c r="O241" s="59">
        <v>260</v>
      </c>
      <c r="Q241" s="53" t="str">
        <f t="shared" si="82"/>
        <v>1</v>
      </c>
      <c r="R241" s="53">
        <f t="shared" si="72"/>
        <v>1</v>
      </c>
      <c r="S241" s="53" t="str">
        <f t="shared" si="83"/>
        <v>0</v>
      </c>
      <c r="T241" s="53">
        <f t="shared" si="73"/>
        <v>0</v>
      </c>
      <c r="U241" s="53" t="str">
        <f t="shared" si="84"/>
        <v>0</v>
      </c>
      <c r="V241" s="53">
        <f t="shared" si="74"/>
        <v>0</v>
      </c>
      <c r="W241" s="53" t="str">
        <f t="shared" si="85"/>
        <v>0</v>
      </c>
      <c r="X241" s="53">
        <f t="shared" si="75"/>
        <v>0</v>
      </c>
      <c r="Y241" s="53" t="str">
        <f t="shared" si="86"/>
        <v>0</v>
      </c>
      <c r="Z241" s="53">
        <f t="shared" si="76"/>
        <v>0</v>
      </c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92">
        <f>Parâmetros!A231</f>
        <v>44175.541678240741</v>
      </c>
      <c r="B242" s="59">
        <f>Parâmetros!G231*0.04*46.0055</f>
        <v>3.1835805999999995</v>
      </c>
      <c r="C242" s="87">
        <f t="shared" si="87"/>
        <v>3.1835805999999995</v>
      </c>
      <c r="D242" s="91">
        <f t="shared" si="66"/>
        <v>0.63671611999999989</v>
      </c>
      <c r="E242" s="42" t="str">
        <f t="shared" si="77"/>
        <v>1</v>
      </c>
      <c r="F242" s="51">
        <f t="shared" si="67"/>
        <v>-150.89600891499998</v>
      </c>
      <c r="G242" s="42" t="str">
        <f t="shared" si="78"/>
        <v>0</v>
      </c>
      <c r="H242" s="51">
        <f t="shared" si="68"/>
        <v>-34.448004457499991</v>
      </c>
      <c r="I242" s="42" t="str">
        <f t="shared" si="79"/>
        <v>0</v>
      </c>
      <c r="J242" s="51">
        <f t="shared" si="69"/>
        <v>90.100620823950621</v>
      </c>
      <c r="K242" s="42" t="str">
        <f t="shared" si="80"/>
        <v>0</v>
      </c>
      <c r="L242" s="51">
        <f t="shared" si="70"/>
        <v>81.690026181176449</v>
      </c>
      <c r="M242" s="55" t="str">
        <f t="shared" si="81"/>
        <v>0</v>
      </c>
      <c r="N242" s="58">
        <f t="shared" si="71"/>
        <v>0.63671611999999989</v>
      </c>
      <c r="O242" s="59">
        <v>260</v>
      </c>
      <c r="Q242" s="53" t="str">
        <f t="shared" si="82"/>
        <v>1</v>
      </c>
      <c r="R242" s="53">
        <f t="shared" si="72"/>
        <v>1</v>
      </c>
      <c r="S242" s="53" t="str">
        <f t="shared" si="83"/>
        <v>0</v>
      </c>
      <c r="T242" s="53">
        <f t="shared" si="73"/>
        <v>0</v>
      </c>
      <c r="U242" s="53" t="str">
        <f t="shared" si="84"/>
        <v>0</v>
      </c>
      <c r="V242" s="53">
        <f t="shared" si="74"/>
        <v>0</v>
      </c>
      <c r="W242" s="53" t="str">
        <f t="shared" si="85"/>
        <v>0</v>
      </c>
      <c r="X242" s="53">
        <f t="shared" si="75"/>
        <v>0</v>
      </c>
      <c r="Y242" s="53" t="str">
        <f t="shared" si="86"/>
        <v>0</v>
      </c>
      <c r="Z242" s="53">
        <f t="shared" si="76"/>
        <v>0</v>
      </c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92">
        <f>Parâmetros!A232</f>
        <v>44175.583344907405</v>
      </c>
      <c r="B243" s="59">
        <f>Parâmetros!G232*0.04*46.0055</f>
        <v>2.6867212</v>
      </c>
      <c r="C243" s="87">
        <f t="shared" si="87"/>
        <v>2.6867212</v>
      </c>
      <c r="D243" s="91">
        <f t="shared" si="66"/>
        <v>0.53734424000000003</v>
      </c>
      <c r="E243" s="42" t="str">
        <f t="shared" si="77"/>
        <v>1</v>
      </c>
      <c r="F243" s="51">
        <f t="shared" si="67"/>
        <v>-151.38044683000001</v>
      </c>
      <c r="G243" s="42" t="str">
        <f t="shared" si="78"/>
        <v>0</v>
      </c>
      <c r="H243" s="51">
        <f t="shared" si="68"/>
        <v>-34.690223415000006</v>
      </c>
      <c r="I243" s="42" t="str">
        <f t="shared" si="79"/>
        <v>0</v>
      </c>
      <c r="J243" s="51">
        <f t="shared" si="69"/>
        <v>90.05216169728395</v>
      </c>
      <c r="K243" s="42" t="str">
        <f t="shared" si="80"/>
        <v>0</v>
      </c>
      <c r="L243" s="51">
        <f t="shared" si="70"/>
        <v>81.637417538823513</v>
      </c>
      <c r="M243" s="55" t="str">
        <f t="shared" si="81"/>
        <v>0</v>
      </c>
      <c r="N243" s="58">
        <f t="shared" si="71"/>
        <v>0.53734424000000003</v>
      </c>
      <c r="O243" s="59">
        <v>260</v>
      </c>
      <c r="Q243" s="53" t="str">
        <f t="shared" si="82"/>
        <v>1</v>
      </c>
      <c r="R243" s="53">
        <f t="shared" si="72"/>
        <v>1</v>
      </c>
      <c r="S243" s="53" t="str">
        <f t="shared" si="83"/>
        <v>0</v>
      </c>
      <c r="T243" s="53">
        <f t="shared" si="73"/>
        <v>0</v>
      </c>
      <c r="U243" s="53" t="str">
        <f t="shared" si="84"/>
        <v>0</v>
      </c>
      <c r="V243" s="53">
        <f t="shared" si="74"/>
        <v>0</v>
      </c>
      <c r="W243" s="53" t="str">
        <f t="shared" si="85"/>
        <v>0</v>
      </c>
      <c r="X243" s="53">
        <f t="shared" si="75"/>
        <v>0</v>
      </c>
      <c r="Y243" s="53" t="str">
        <f t="shared" si="86"/>
        <v>0</v>
      </c>
      <c r="Z243" s="53">
        <f t="shared" si="76"/>
        <v>0</v>
      </c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92">
        <f>Parâmetros!A233</f>
        <v>44175.625011574077</v>
      </c>
      <c r="B244" s="59">
        <f>Parâmetros!G233*0.04*46.0055</f>
        <v>2.7051233999999997</v>
      </c>
      <c r="C244" s="87">
        <f t="shared" si="87"/>
        <v>2.7051233999999997</v>
      </c>
      <c r="D244" s="91">
        <f t="shared" si="66"/>
        <v>0.54102467999999992</v>
      </c>
      <c r="E244" s="42" t="str">
        <f t="shared" si="77"/>
        <v>1</v>
      </c>
      <c r="F244" s="51">
        <f t="shared" si="67"/>
        <v>-151.362504685</v>
      </c>
      <c r="G244" s="42" t="str">
        <f t="shared" si="78"/>
        <v>0</v>
      </c>
      <c r="H244" s="51">
        <f t="shared" si="68"/>
        <v>-34.681252342500002</v>
      </c>
      <c r="I244" s="42" t="str">
        <f t="shared" si="79"/>
        <v>0</v>
      </c>
      <c r="J244" s="51">
        <f t="shared" si="69"/>
        <v>90.053956479753083</v>
      </c>
      <c r="K244" s="42" t="str">
        <f t="shared" si="80"/>
        <v>0</v>
      </c>
      <c r="L244" s="51">
        <f t="shared" si="70"/>
        <v>81.639366007058825</v>
      </c>
      <c r="M244" s="55" t="str">
        <f t="shared" si="81"/>
        <v>0</v>
      </c>
      <c r="N244" s="58">
        <f t="shared" si="71"/>
        <v>0.54102467999999992</v>
      </c>
      <c r="O244" s="59">
        <v>260</v>
      </c>
      <c r="Q244" s="53" t="str">
        <f t="shared" si="82"/>
        <v>1</v>
      </c>
      <c r="R244" s="53">
        <f t="shared" si="72"/>
        <v>1</v>
      </c>
      <c r="S244" s="53" t="str">
        <f t="shared" si="83"/>
        <v>0</v>
      </c>
      <c r="T244" s="53">
        <f t="shared" si="73"/>
        <v>0</v>
      </c>
      <c r="U244" s="53" t="str">
        <f t="shared" si="84"/>
        <v>0</v>
      </c>
      <c r="V244" s="53">
        <f t="shared" si="74"/>
        <v>0</v>
      </c>
      <c r="W244" s="53" t="str">
        <f t="shared" si="85"/>
        <v>0</v>
      </c>
      <c r="X244" s="53">
        <f t="shared" si="75"/>
        <v>0</v>
      </c>
      <c r="Y244" s="53" t="str">
        <f t="shared" si="86"/>
        <v>0</v>
      </c>
      <c r="Z244" s="53">
        <f t="shared" si="76"/>
        <v>0</v>
      </c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92">
        <f>Parâmetros!A234</f>
        <v>44175.666678240741</v>
      </c>
      <c r="B245" s="59">
        <f>Parâmetros!G234*0.04*46.0055</f>
        <v>3.0179607999999996</v>
      </c>
      <c r="C245" s="87">
        <f t="shared" si="87"/>
        <v>3.0179607999999996</v>
      </c>
      <c r="D245" s="91">
        <f t="shared" si="66"/>
        <v>0.60359215999999993</v>
      </c>
      <c r="E245" s="42" t="str">
        <f t="shared" si="77"/>
        <v>1</v>
      </c>
      <c r="F245" s="51">
        <f t="shared" si="67"/>
        <v>-151.05748822000001</v>
      </c>
      <c r="G245" s="42" t="str">
        <f t="shared" si="78"/>
        <v>0</v>
      </c>
      <c r="H245" s="51">
        <f t="shared" si="68"/>
        <v>-34.528744110000005</v>
      </c>
      <c r="I245" s="42" t="str">
        <f t="shared" si="79"/>
        <v>0</v>
      </c>
      <c r="J245" s="51">
        <f t="shared" si="69"/>
        <v>90.084467781728392</v>
      </c>
      <c r="K245" s="42" t="str">
        <f t="shared" si="80"/>
        <v>0</v>
      </c>
      <c r="L245" s="51">
        <f t="shared" si="70"/>
        <v>81.672489967058837</v>
      </c>
      <c r="M245" s="55" t="str">
        <f t="shared" si="81"/>
        <v>0</v>
      </c>
      <c r="N245" s="58">
        <f t="shared" si="71"/>
        <v>0.60359215999999993</v>
      </c>
      <c r="O245" s="59">
        <v>260</v>
      </c>
      <c r="Q245" s="53" t="str">
        <f t="shared" si="82"/>
        <v>1</v>
      </c>
      <c r="R245" s="53">
        <f t="shared" si="72"/>
        <v>1</v>
      </c>
      <c r="S245" s="53" t="str">
        <f t="shared" si="83"/>
        <v>0</v>
      </c>
      <c r="T245" s="53">
        <f t="shared" si="73"/>
        <v>0</v>
      </c>
      <c r="U245" s="53" t="str">
        <f t="shared" si="84"/>
        <v>0</v>
      </c>
      <c r="V245" s="53">
        <f t="shared" si="74"/>
        <v>0</v>
      </c>
      <c r="W245" s="53" t="str">
        <f t="shared" si="85"/>
        <v>0</v>
      </c>
      <c r="X245" s="53">
        <f t="shared" si="75"/>
        <v>0</v>
      </c>
      <c r="Y245" s="53" t="str">
        <f t="shared" si="86"/>
        <v>0</v>
      </c>
      <c r="Z245" s="53">
        <f t="shared" si="76"/>
        <v>0</v>
      </c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92">
        <f>Parâmetros!A235</f>
        <v>44175.708344907405</v>
      </c>
      <c r="B246" s="59">
        <f>Parâmetros!G235*0.04*46.0055</f>
        <v>5.0974094000000001</v>
      </c>
      <c r="C246" s="87">
        <f t="shared" si="87"/>
        <v>5.0974094000000001</v>
      </c>
      <c r="D246" s="91">
        <f t="shared" si="66"/>
        <v>1.0194818799999998</v>
      </c>
      <c r="E246" s="42" t="str">
        <f t="shared" si="77"/>
        <v>1</v>
      </c>
      <c r="F246" s="51">
        <f t="shared" si="67"/>
        <v>-149.030025835</v>
      </c>
      <c r="G246" s="42" t="str">
        <f t="shared" si="78"/>
        <v>0</v>
      </c>
      <c r="H246" s="51">
        <f t="shared" si="68"/>
        <v>-33.515012917500002</v>
      </c>
      <c r="I246" s="42" t="str">
        <f t="shared" si="79"/>
        <v>0</v>
      </c>
      <c r="J246" s="51">
        <f t="shared" si="69"/>
        <v>90.287278200740744</v>
      </c>
      <c r="K246" s="42" t="str">
        <f t="shared" si="80"/>
        <v>0</v>
      </c>
      <c r="L246" s="51">
        <f t="shared" si="70"/>
        <v>81.892666877647073</v>
      </c>
      <c r="M246" s="55" t="str">
        <f t="shared" si="81"/>
        <v>0</v>
      </c>
      <c r="N246" s="58">
        <f t="shared" si="71"/>
        <v>1.0194818799999998</v>
      </c>
      <c r="O246" s="59">
        <v>260</v>
      </c>
      <c r="Q246" s="53" t="str">
        <f t="shared" si="82"/>
        <v>1</v>
      </c>
      <c r="R246" s="53">
        <f t="shared" si="72"/>
        <v>1</v>
      </c>
      <c r="S246" s="53" t="str">
        <f t="shared" si="83"/>
        <v>0</v>
      </c>
      <c r="T246" s="53">
        <f t="shared" si="73"/>
        <v>0</v>
      </c>
      <c r="U246" s="53" t="str">
        <f t="shared" si="84"/>
        <v>0</v>
      </c>
      <c r="V246" s="53">
        <f t="shared" si="74"/>
        <v>0</v>
      </c>
      <c r="W246" s="53" t="str">
        <f t="shared" si="85"/>
        <v>0</v>
      </c>
      <c r="X246" s="53">
        <f t="shared" si="75"/>
        <v>0</v>
      </c>
      <c r="Y246" s="53" t="str">
        <f t="shared" si="86"/>
        <v>0</v>
      </c>
      <c r="Z246" s="53">
        <f t="shared" si="76"/>
        <v>0</v>
      </c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92">
        <f>Parâmetros!A236</f>
        <v>44175.750011574077</v>
      </c>
      <c r="B247" s="59">
        <f>Parâmetros!G236*0.04*46.0055</f>
        <v>9.1826977999999997</v>
      </c>
      <c r="C247" s="87">
        <f t="shared" si="87"/>
        <v>9.1826977999999997</v>
      </c>
      <c r="D247" s="91">
        <f t="shared" si="66"/>
        <v>1.8365395600000001</v>
      </c>
      <c r="E247" s="42" t="str">
        <f t="shared" si="77"/>
        <v>1</v>
      </c>
      <c r="F247" s="51">
        <f t="shared" si="67"/>
        <v>-145.04686964500002</v>
      </c>
      <c r="G247" s="42" t="str">
        <f t="shared" si="78"/>
        <v>0</v>
      </c>
      <c r="H247" s="51">
        <f t="shared" si="68"/>
        <v>-31.523434822500008</v>
      </c>
      <c r="I247" s="42" t="str">
        <f t="shared" si="79"/>
        <v>0</v>
      </c>
      <c r="J247" s="51">
        <f t="shared" si="69"/>
        <v>90.685719908888885</v>
      </c>
      <c r="K247" s="42" t="str">
        <f t="shared" si="80"/>
        <v>0</v>
      </c>
      <c r="L247" s="51">
        <f t="shared" si="70"/>
        <v>82.325226825882339</v>
      </c>
      <c r="M247" s="55" t="str">
        <f t="shared" si="81"/>
        <v>0</v>
      </c>
      <c r="N247" s="58">
        <f t="shared" si="71"/>
        <v>1.8365395600000001</v>
      </c>
      <c r="O247" s="59">
        <v>260</v>
      </c>
      <c r="Q247" s="53" t="str">
        <f t="shared" si="82"/>
        <v>1</v>
      </c>
      <c r="R247" s="53">
        <f t="shared" si="72"/>
        <v>1</v>
      </c>
      <c r="S247" s="53" t="str">
        <f t="shared" si="83"/>
        <v>0</v>
      </c>
      <c r="T247" s="53">
        <f t="shared" si="73"/>
        <v>0</v>
      </c>
      <c r="U247" s="53" t="str">
        <f t="shared" si="84"/>
        <v>0</v>
      </c>
      <c r="V247" s="53">
        <f t="shared" si="74"/>
        <v>0</v>
      </c>
      <c r="W247" s="53" t="str">
        <f t="shared" si="85"/>
        <v>0</v>
      </c>
      <c r="X247" s="53">
        <f t="shared" si="75"/>
        <v>0</v>
      </c>
      <c r="Y247" s="53" t="str">
        <f t="shared" si="86"/>
        <v>0</v>
      </c>
      <c r="Z247" s="53">
        <f t="shared" si="76"/>
        <v>0</v>
      </c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92">
        <f>Parâmetros!A237</f>
        <v>44175.791678240741</v>
      </c>
      <c r="B248" s="59">
        <f>Parâmetros!G237*0.04*46.0055</f>
        <v>7.8577393999999989</v>
      </c>
      <c r="C248" s="87">
        <f t="shared" si="87"/>
        <v>7.8577393999999989</v>
      </c>
      <c r="D248" s="91">
        <f t="shared" si="66"/>
        <v>1.5715478799999998</v>
      </c>
      <c r="E248" s="42" t="str">
        <f t="shared" si="77"/>
        <v>1</v>
      </c>
      <c r="F248" s="51">
        <f t="shared" si="67"/>
        <v>-146.33870408500002</v>
      </c>
      <c r="G248" s="42" t="str">
        <f t="shared" si="78"/>
        <v>0</v>
      </c>
      <c r="H248" s="51">
        <f t="shared" si="68"/>
        <v>-32.169352042500009</v>
      </c>
      <c r="I248" s="42" t="str">
        <f t="shared" si="79"/>
        <v>0</v>
      </c>
      <c r="J248" s="51">
        <f t="shared" si="69"/>
        <v>90.556495571111114</v>
      </c>
      <c r="K248" s="42" t="str">
        <f t="shared" si="80"/>
        <v>0</v>
      </c>
      <c r="L248" s="51">
        <f t="shared" si="70"/>
        <v>82.184937112941157</v>
      </c>
      <c r="M248" s="55" t="str">
        <f t="shared" si="81"/>
        <v>0</v>
      </c>
      <c r="N248" s="58">
        <f t="shared" si="71"/>
        <v>1.5715478799999998</v>
      </c>
      <c r="O248" s="59">
        <v>260</v>
      </c>
      <c r="Q248" s="53" t="str">
        <f t="shared" si="82"/>
        <v>1</v>
      </c>
      <c r="R248" s="53">
        <f t="shared" si="72"/>
        <v>1</v>
      </c>
      <c r="S248" s="53" t="str">
        <f t="shared" si="83"/>
        <v>0</v>
      </c>
      <c r="T248" s="53">
        <f t="shared" si="73"/>
        <v>0</v>
      </c>
      <c r="U248" s="53" t="str">
        <f t="shared" si="84"/>
        <v>0</v>
      </c>
      <c r="V248" s="53">
        <f t="shared" si="74"/>
        <v>0</v>
      </c>
      <c r="W248" s="53" t="str">
        <f t="shared" si="85"/>
        <v>0</v>
      </c>
      <c r="X248" s="53">
        <f t="shared" si="75"/>
        <v>0</v>
      </c>
      <c r="Y248" s="53" t="str">
        <f t="shared" si="86"/>
        <v>0</v>
      </c>
      <c r="Z248" s="53">
        <f t="shared" si="76"/>
        <v>0</v>
      </c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92">
        <f>Parâmetros!A238</f>
        <v>44175.833344907405</v>
      </c>
      <c r="B249" s="59">
        <f>Parâmetros!G238*0.04*46.0055</f>
        <v>7.250466799999999</v>
      </c>
      <c r="C249" s="87">
        <f t="shared" si="87"/>
        <v>7.250466799999999</v>
      </c>
      <c r="D249" s="91">
        <f t="shared" si="66"/>
        <v>1.4500933599999999</v>
      </c>
      <c r="E249" s="42" t="str">
        <f t="shared" si="77"/>
        <v>1</v>
      </c>
      <c r="F249" s="51">
        <f t="shared" si="67"/>
        <v>-146.93079487000003</v>
      </c>
      <c r="G249" s="42" t="str">
        <f t="shared" si="78"/>
        <v>0</v>
      </c>
      <c r="H249" s="51">
        <f t="shared" si="68"/>
        <v>-32.465397435000014</v>
      </c>
      <c r="I249" s="42" t="str">
        <f t="shared" si="79"/>
        <v>0</v>
      </c>
      <c r="J249" s="51">
        <f t="shared" si="69"/>
        <v>90.497267749629628</v>
      </c>
      <c r="K249" s="42" t="str">
        <f t="shared" si="80"/>
        <v>0</v>
      </c>
      <c r="L249" s="51">
        <f t="shared" si="70"/>
        <v>82.12063766117646</v>
      </c>
      <c r="M249" s="55" t="str">
        <f t="shared" si="81"/>
        <v>0</v>
      </c>
      <c r="N249" s="58">
        <f t="shared" si="71"/>
        <v>1.4500933599999999</v>
      </c>
      <c r="O249" s="59">
        <v>260</v>
      </c>
      <c r="Q249" s="53" t="str">
        <f t="shared" si="82"/>
        <v>1</v>
      </c>
      <c r="R249" s="53">
        <f t="shared" si="72"/>
        <v>1</v>
      </c>
      <c r="S249" s="53" t="str">
        <f t="shared" si="83"/>
        <v>0</v>
      </c>
      <c r="T249" s="53">
        <f t="shared" si="73"/>
        <v>0</v>
      </c>
      <c r="U249" s="53" t="str">
        <f t="shared" si="84"/>
        <v>0</v>
      </c>
      <c r="V249" s="53">
        <f t="shared" si="74"/>
        <v>0</v>
      </c>
      <c r="W249" s="53" t="str">
        <f t="shared" si="85"/>
        <v>0</v>
      </c>
      <c r="X249" s="53">
        <f t="shared" si="75"/>
        <v>0</v>
      </c>
      <c r="Y249" s="53" t="str">
        <f t="shared" si="86"/>
        <v>0</v>
      </c>
      <c r="Z249" s="53">
        <f t="shared" si="76"/>
        <v>0</v>
      </c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92">
        <f>Parâmetros!A239</f>
        <v>44175.875011574077</v>
      </c>
      <c r="B250" s="59">
        <f>Parâmetros!G239*0.04*46.0055</f>
        <v>4.6925609999999995</v>
      </c>
      <c r="C250" s="87">
        <f t="shared" si="87"/>
        <v>4.6925609999999995</v>
      </c>
      <c r="D250" s="91">
        <f t="shared" si="66"/>
        <v>0.93851219999999991</v>
      </c>
      <c r="E250" s="42" t="str">
        <f t="shared" si="77"/>
        <v>1</v>
      </c>
      <c r="F250" s="51">
        <f t="shared" si="67"/>
        <v>-149.42475302499997</v>
      </c>
      <c r="G250" s="42" t="str">
        <f t="shared" si="78"/>
        <v>0</v>
      </c>
      <c r="H250" s="51">
        <f t="shared" si="68"/>
        <v>-33.712376512499986</v>
      </c>
      <c r="I250" s="42" t="str">
        <f t="shared" si="79"/>
        <v>0</v>
      </c>
      <c r="J250" s="51">
        <f t="shared" si="69"/>
        <v>90.247792986419753</v>
      </c>
      <c r="K250" s="42" t="str">
        <f t="shared" si="80"/>
        <v>0</v>
      </c>
      <c r="L250" s="51">
        <f t="shared" si="70"/>
        <v>81.849800576470599</v>
      </c>
      <c r="M250" s="55" t="str">
        <f t="shared" si="81"/>
        <v>0</v>
      </c>
      <c r="N250" s="58">
        <f t="shared" si="71"/>
        <v>0.93851219999999991</v>
      </c>
      <c r="O250" s="59">
        <v>260</v>
      </c>
      <c r="Q250" s="53" t="str">
        <f t="shared" si="82"/>
        <v>1</v>
      </c>
      <c r="R250" s="53">
        <f t="shared" si="72"/>
        <v>1</v>
      </c>
      <c r="S250" s="53" t="str">
        <f t="shared" si="83"/>
        <v>0</v>
      </c>
      <c r="T250" s="53">
        <f t="shared" si="73"/>
        <v>0</v>
      </c>
      <c r="U250" s="53" t="str">
        <f t="shared" si="84"/>
        <v>0</v>
      </c>
      <c r="V250" s="53">
        <f t="shared" si="74"/>
        <v>0</v>
      </c>
      <c r="W250" s="53" t="str">
        <f t="shared" si="85"/>
        <v>0</v>
      </c>
      <c r="X250" s="53">
        <f t="shared" si="75"/>
        <v>0</v>
      </c>
      <c r="Y250" s="53" t="str">
        <f t="shared" si="86"/>
        <v>0</v>
      </c>
      <c r="Z250" s="53">
        <f t="shared" si="76"/>
        <v>0</v>
      </c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92">
        <f>Parâmetros!A240</f>
        <v>44175.916678240741</v>
      </c>
      <c r="B251" s="59">
        <f>Parâmetros!G240*0.04*46.0055</f>
        <v>4.4349302000000002</v>
      </c>
      <c r="C251" s="87">
        <f t="shared" si="87"/>
        <v>4.4349302000000002</v>
      </c>
      <c r="D251" s="91">
        <f t="shared" si="66"/>
        <v>0.88698604000000003</v>
      </c>
      <c r="E251" s="42" t="str">
        <f t="shared" si="77"/>
        <v>1</v>
      </c>
      <c r="F251" s="51">
        <f t="shared" si="67"/>
        <v>-149.675943055</v>
      </c>
      <c r="G251" s="42" t="str">
        <f t="shared" si="78"/>
        <v>0</v>
      </c>
      <c r="H251" s="51">
        <f t="shared" si="68"/>
        <v>-33.837971527500002</v>
      </c>
      <c r="I251" s="42" t="str">
        <f t="shared" si="79"/>
        <v>0</v>
      </c>
      <c r="J251" s="51">
        <f t="shared" si="69"/>
        <v>90.222666031851844</v>
      </c>
      <c r="K251" s="42" t="str">
        <f t="shared" si="80"/>
        <v>0</v>
      </c>
      <c r="L251" s="51">
        <f t="shared" si="70"/>
        <v>81.822522021176468</v>
      </c>
      <c r="M251" s="55" t="str">
        <f t="shared" si="81"/>
        <v>0</v>
      </c>
      <c r="N251" s="58">
        <f t="shared" si="71"/>
        <v>0.88698604000000003</v>
      </c>
      <c r="O251" s="59">
        <v>260</v>
      </c>
      <c r="Q251" s="53" t="str">
        <f t="shared" si="82"/>
        <v>1</v>
      </c>
      <c r="R251" s="53">
        <f t="shared" si="72"/>
        <v>1</v>
      </c>
      <c r="S251" s="53" t="str">
        <f t="shared" si="83"/>
        <v>0</v>
      </c>
      <c r="T251" s="53">
        <f t="shared" si="73"/>
        <v>0</v>
      </c>
      <c r="U251" s="53" t="str">
        <f t="shared" si="84"/>
        <v>0</v>
      </c>
      <c r="V251" s="53">
        <f t="shared" si="74"/>
        <v>0</v>
      </c>
      <c r="W251" s="53" t="str">
        <f t="shared" si="85"/>
        <v>0</v>
      </c>
      <c r="X251" s="53">
        <f t="shared" si="75"/>
        <v>0</v>
      </c>
      <c r="Y251" s="53" t="str">
        <f t="shared" si="86"/>
        <v>0</v>
      </c>
      <c r="Z251" s="53">
        <f t="shared" si="76"/>
        <v>0</v>
      </c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92">
        <f>Parâmetros!A241</f>
        <v>44175.958344907405</v>
      </c>
      <c r="B252" s="59">
        <f>Parâmetros!G241*0.04*46.0055</f>
        <v>4.5453434000000001</v>
      </c>
      <c r="C252" s="87">
        <f t="shared" si="87"/>
        <v>4.5453434000000001</v>
      </c>
      <c r="D252" s="91">
        <f t="shared" si="66"/>
        <v>0.90906868000000007</v>
      </c>
      <c r="E252" s="42" t="str">
        <f t="shared" si="77"/>
        <v>1</v>
      </c>
      <c r="F252" s="51">
        <f t="shared" si="67"/>
        <v>-149.56829018499997</v>
      </c>
      <c r="G252" s="42" t="str">
        <f t="shared" si="78"/>
        <v>0</v>
      </c>
      <c r="H252" s="51">
        <f t="shared" si="68"/>
        <v>-33.784145092499983</v>
      </c>
      <c r="I252" s="42" t="str">
        <f t="shared" si="79"/>
        <v>0</v>
      </c>
      <c r="J252" s="51">
        <f t="shared" si="69"/>
        <v>90.233434726666673</v>
      </c>
      <c r="K252" s="42" t="str">
        <f t="shared" si="80"/>
        <v>0</v>
      </c>
      <c r="L252" s="51">
        <f t="shared" si="70"/>
        <v>81.834212830588257</v>
      </c>
      <c r="M252" s="55" t="str">
        <f t="shared" si="81"/>
        <v>0</v>
      </c>
      <c r="N252" s="58">
        <f t="shared" si="71"/>
        <v>0.90906868000000007</v>
      </c>
      <c r="O252" s="59">
        <v>260</v>
      </c>
      <c r="Q252" s="53" t="str">
        <f t="shared" si="82"/>
        <v>1</v>
      </c>
      <c r="R252" s="53">
        <f t="shared" si="72"/>
        <v>1</v>
      </c>
      <c r="S252" s="53" t="str">
        <f t="shared" si="83"/>
        <v>0</v>
      </c>
      <c r="T252" s="53">
        <f t="shared" si="73"/>
        <v>0</v>
      </c>
      <c r="U252" s="53" t="str">
        <f t="shared" si="84"/>
        <v>0</v>
      </c>
      <c r="V252" s="53">
        <f t="shared" si="74"/>
        <v>0</v>
      </c>
      <c r="W252" s="53" t="str">
        <f t="shared" si="85"/>
        <v>0</v>
      </c>
      <c r="X252" s="53">
        <f t="shared" si="75"/>
        <v>0</v>
      </c>
      <c r="Y252" s="53" t="str">
        <f t="shared" si="86"/>
        <v>0</v>
      </c>
      <c r="Z252" s="53">
        <f t="shared" si="76"/>
        <v>0</v>
      </c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92">
        <f>Parâmetros!A242</f>
        <v>44176.000011574077</v>
      </c>
      <c r="B253" s="59">
        <f>Parâmetros!G242*0.04*46.0055</f>
        <v>3.2019827999999997</v>
      </c>
      <c r="C253" s="87">
        <f t="shared" si="87"/>
        <v>3.2019827999999997</v>
      </c>
      <c r="D253" s="91">
        <f t="shared" si="66"/>
        <v>0.64039656</v>
      </c>
      <c r="E253" s="42" t="str">
        <f t="shared" si="77"/>
        <v>1</v>
      </c>
      <c r="F253" s="51">
        <f t="shared" si="67"/>
        <v>-150.87806677</v>
      </c>
      <c r="G253" s="42" t="str">
        <f t="shared" si="78"/>
        <v>0</v>
      </c>
      <c r="H253" s="51">
        <f t="shared" si="68"/>
        <v>-34.439033385000002</v>
      </c>
      <c r="I253" s="42" t="str">
        <f t="shared" si="79"/>
        <v>0</v>
      </c>
      <c r="J253" s="51">
        <f t="shared" si="69"/>
        <v>90.102415606419754</v>
      </c>
      <c r="K253" s="42" t="str">
        <f t="shared" si="80"/>
        <v>0</v>
      </c>
      <c r="L253" s="51">
        <f t="shared" si="70"/>
        <v>81.691974649411762</v>
      </c>
      <c r="M253" s="55" t="str">
        <f t="shared" si="81"/>
        <v>0</v>
      </c>
      <c r="N253" s="58">
        <f t="shared" si="71"/>
        <v>0.64039656</v>
      </c>
      <c r="O253" s="59">
        <v>260</v>
      </c>
      <c r="Q253" s="53" t="str">
        <f t="shared" si="82"/>
        <v>1</v>
      </c>
      <c r="R253" s="53">
        <f t="shared" si="72"/>
        <v>1</v>
      </c>
      <c r="S253" s="53" t="str">
        <f t="shared" si="83"/>
        <v>0</v>
      </c>
      <c r="T253" s="53">
        <f t="shared" si="73"/>
        <v>0</v>
      </c>
      <c r="U253" s="53" t="str">
        <f t="shared" si="84"/>
        <v>0</v>
      </c>
      <c r="V253" s="53">
        <f t="shared" si="74"/>
        <v>0</v>
      </c>
      <c r="W253" s="53" t="str">
        <f t="shared" si="85"/>
        <v>0</v>
      </c>
      <c r="X253" s="53">
        <f t="shared" si="75"/>
        <v>0</v>
      </c>
      <c r="Y253" s="53" t="str">
        <f t="shared" si="86"/>
        <v>0</v>
      </c>
      <c r="Z253" s="53">
        <f t="shared" si="76"/>
        <v>0</v>
      </c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92">
        <f>Parâmetros!A243</f>
        <v>44176.041678240741</v>
      </c>
      <c r="B254" s="59">
        <f>Parâmetros!G243*0.04*46.0055</f>
        <v>1.5089803999999998</v>
      </c>
      <c r="C254" s="87">
        <f t="shared" si="87"/>
        <v>1.5089803999999998</v>
      </c>
      <c r="D254" s="91">
        <f t="shared" si="66"/>
        <v>0.30179607999999997</v>
      </c>
      <c r="E254" s="42" t="str">
        <f t="shared" si="77"/>
        <v>1</v>
      </c>
      <c r="F254" s="51">
        <f t="shared" si="67"/>
        <v>-152.52874410999999</v>
      </c>
      <c r="G254" s="42" t="str">
        <f t="shared" si="78"/>
        <v>0</v>
      </c>
      <c r="H254" s="51">
        <f t="shared" si="68"/>
        <v>-35.264372054999995</v>
      </c>
      <c r="I254" s="42" t="str">
        <f t="shared" si="79"/>
        <v>0</v>
      </c>
      <c r="J254" s="51">
        <f t="shared" si="69"/>
        <v>89.93729561925926</v>
      </c>
      <c r="K254" s="42" t="str">
        <f t="shared" si="80"/>
        <v>0</v>
      </c>
      <c r="L254" s="51">
        <f t="shared" si="70"/>
        <v>81.512715571764701</v>
      </c>
      <c r="M254" s="55" t="str">
        <f t="shared" si="81"/>
        <v>0</v>
      </c>
      <c r="N254" s="58">
        <f t="shared" si="71"/>
        <v>0.30179607999999997</v>
      </c>
      <c r="O254" s="59">
        <v>260</v>
      </c>
      <c r="Q254" s="53" t="str">
        <f t="shared" si="82"/>
        <v>1</v>
      </c>
      <c r="R254" s="53">
        <f t="shared" si="72"/>
        <v>1</v>
      </c>
      <c r="S254" s="53" t="str">
        <f t="shared" si="83"/>
        <v>0</v>
      </c>
      <c r="T254" s="53">
        <f t="shared" si="73"/>
        <v>0</v>
      </c>
      <c r="U254" s="53" t="str">
        <f t="shared" si="84"/>
        <v>0</v>
      </c>
      <c r="V254" s="53">
        <f t="shared" si="74"/>
        <v>0</v>
      </c>
      <c r="W254" s="53" t="str">
        <f t="shared" si="85"/>
        <v>0</v>
      </c>
      <c r="X254" s="53">
        <f t="shared" si="75"/>
        <v>0</v>
      </c>
      <c r="Y254" s="53" t="str">
        <f t="shared" si="86"/>
        <v>0</v>
      </c>
      <c r="Z254" s="53">
        <f t="shared" si="76"/>
        <v>0</v>
      </c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92">
        <f>Parâmetros!A244</f>
        <v>44176.083344907405</v>
      </c>
      <c r="B255" s="59">
        <f>Parâmetros!G244*0.04*46.0055</f>
        <v>1.1225342</v>
      </c>
      <c r="C255" s="87">
        <f t="shared" si="87"/>
        <v>1.1225342</v>
      </c>
      <c r="D255" s="91">
        <f t="shared" si="66"/>
        <v>0.22450684000000001</v>
      </c>
      <c r="E255" s="42" t="str">
        <f t="shared" si="77"/>
        <v>1</v>
      </c>
      <c r="F255" s="51">
        <f t="shared" si="67"/>
        <v>-152.90552915500001</v>
      </c>
      <c r="G255" s="42" t="str">
        <f t="shared" si="78"/>
        <v>0</v>
      </c>
      <c r="H255" s="51">
        <f t="shared" si="68"/>
        <v>-35.452764577500005</v>
      </c>
      <c r="I255" s="42" t="str">
        <f t="shared" si="79"/>
        <v>0</v>
      </c>
      <c r="J255" s="51">
        <f t="shared" si="69"/>
        <v>89.899605187407417</v>
      </c>
      <c r="K255" s="42" t="str">
        <f t="shared" si="80"/>
        <v>0</v>
      </c>
      <c r="L255" s="51">
        <f t="shared" si="70"/>
        <v>81.471797738823525</v>
      </c>
      <c r="M255" s="55" t="str">
        <f t="shared" si="81"/>
        <v>0</v>
      </c>
      <c r="N255" s="58">
        <f t="shared" si="71"/>
        <v>0.22450684000000001</v>
      </c>
      <c r="O255" s="59">
        <v>260</v>
      </c>
      <c r="Q255" s="53" t="str">
        <f t="shared" si="82"/>
        <v>1</v>
      </c>
      <c r="R255" s="53">
        <f t="shared" si="72"/>
        <v>1</v>
      </c>
      <c r="S255" s="53" t="str">
        <f t="shared" si="83"/>
        <v>0</v>
      </c>
      <c r="T255" s="53">
        <f t="shared" si="73"/>
        <v>0</v>
      </c>
      <c r="U255" s="53" t="str">
        <f t="shared" si="84"/>
        <v>0</v>
      </c>
      <c r="V255" s="53">
        <f t="shared" si="74"/>
        <v>0</v>
      </c>
      <c r="W255" s="53" t="str">
        <f t="shared" si="85"/>
        <v>0</v>
      </c>
      <c r="X255" s="53">
        <f t="shared" si="75"/>
        <v>0</v>
      </c>
      <c r="Y255" s="53" t="str">
        <f t="shared" si="86"/>
        <v>0</v>
      </c>
      <c r="Z255" s="53">
        <f t="shared" si="76"/>
        <v>0</v>
      </c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92">
        <f>Parâmetros!A245</f>
        <v>44176.125011574077</v>
      </c>
      <c r="B256" s="59">
        <f>Parâmetros!G245*0.04*46.0055</f>
        <v>1.1225342</v>
      </c>
      <c r="C256" s="87">
        <f t="shared" si="87"/>
        <v>1.1225342</v>
      </c>
      <c r="D256" s="91">
        <f t="shared" si="66"/>
        <v>0.22450684000000001</v>
      </c>
      <c r="E256" s="42" t="str">
        <f t="shared" si="77"/>
        <v>1</v>
      </c>
      <c r="F256" s="51">
        <f t="shared" si="67"/>
        <v>-152.90552915500001</v>
      </c>
      <c r="G256" s="42" t="str">
        <f t="shared" si="78"/>
        <v>0</v>
      </c>
      <c r="H256" s="51">
        <f t="shared" si="68"/>
        <v>-35.452764577500005</v>
      </c>
      <c r="I256" s="42" t="str">
        <f t="shared" si="79"/>
        <v>0</v>
      </c>
      <c r="J256" s="51">
        <f t="shared" si="69"/>
        <v>89.899605187407417</v>
      </c>
      <c r="K256" s="42" t="str">
        <f t="shared" si="80"/>
        <v>0</v>
      </c>
      <c r="L256" s="51">
        <f t="shared" si="70"/>
        <v>81.471797738823525</v>
      </c>
      <c r="M256" s="55" t="str">
        <f t="shared" si="81"/>
        <v>0</v>
      </c>
      <c r="N256" s="58">
        <f t="shared" si="71"/>
        <v>0.22450684000000001</v>
      </c>
      <c r="O256" s="59">
        <v>260</v>
      </c>
      <c r="Q256" s="53" t="str">
        <f t="shared" si="82"/>
        <v>1</v>
      </c>
      <c r="R256" s="53">
        <f t="shared" si="72"/>
        <v>1</v>
      </c>
      <c r="S256" s="53" t="str">
        <f t="shared" si="83"/>
        <v>0</v>
      </c>
      <c r="T256" s="53">
        <f t="shared" si="73"/>
        <v>0</v>
      </c>
      <c r="U256" s="53" t="str">
        <f t="shared" si="84"/>
        <v>0</v>
      </c>
      <c r="V256" s="53">
        <f t="shared" si="74"/>
        <v>0</v>
      </c>
      <c r="W256" s="53" t="str">
        <f t="shared" si="85"/>
        <v>0</v>
      </c>
      <c r="X256" s="53">
        <f t="shared" si="75"/>
        <v>0</v>
      </c>
      <c r="Y256" s="53" t="str">
        <f t="shared" si="86"/>
        <v>0</v>
      </c>
      <c r="Z256" s="53">
        <f t="shared" si="76"/>
        <v>0</v>
      </c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92">
        <f>Parâmetros!A246</f>
        <v>44176.166678240741</v>
      </c>
      <c r="B257" s="59">
        <f>Parâmetros!G246*0.04*46.0055</f>
        <v>1.2697517999999999</v>
      </c>
      <c r="C257" s="87">
        <f t="shared" si="87"/>
        <v>1.2697517999999999</v>
      </c>
      <c r="D257" s="91">
        <f t="shared" si="66"/>
        <v>0.25395035999999993</v>
      </c>
      <c r="E257" s="42" t="str">
        <f t="shared" si="77"/>
        <v>1</v>
      </c>
      <c r="F257" s="51">
        <f t="shared" si="67"/>
        <v>-152.76199199500002</v>
      </c>
      <c r="G257" s="42" t="str">
        <f t="shared" si="78"/>
        <v>0</v>
      </c>
      <c r="H257" s="51">
        <f t="shared" si="68"/>
        <v>-35.380995997500008</v>
      </c>
      <c r="I257" s="42" t="str">
        <f t="shared" si="79"/>
        <v>0</v>
      </c>
      <c r="J257" s="51">
        <f t="shared" si="69"/>
        <v>89.913963447160498</v>
      </c>
      <c r="K257" s="42" t="str">
        <f t="shared" si="80"/>
        <v>0</v>
      </c>
      <c r="L257" s="51">
        <f t="shared" si="70"/>
        <v>81.487385484705882</v>
      </c>
      <c r="M257" s="55" t="str">
        <f t="shared" si="81"/>
        <v>0</v>
      </c>
      <c r="N257" s="58">
        <f t="shared" si="71"/>
        <v>0.25395035999999993</v>
      </c>
      <c r="O257" s="59">
        <v>260</v>
      </c>
      <c r="Q257" s="53" t="str">
        <f t="shared" si="82"/>
        <v>1</v>
      </c>
      <c r="R257" s="53">
        <f t="shared" si="72"/>
        <v>1</v>
      </c>
      <c r="S257" s="53" t="str">
        <f t="shared" si="83"/>
        <v>0</v>
      </c>
      <c r="T257" s="53">
        <f t="shared" si="73"/>
        <v>0</v>
      </c>
      <c r="U257" s="53" t="str">
        <f t="shared" si="84"/>
        <v>0</v>
      </c>
      <c r="V257" s="53">
        <f t="shared" si="74"/>
        <v>0</v>
      </c>
      <c r="W257" s="53" t="str">
        <f t="shared" si="85"/>
        <v>0</v>
      </c>
      <c r="X257" s="53">
        <f t="shared" si="75"/>
        <v>0</v>
      </c>
      <c r="Y257" s="53" t="str">
        <f t="shared" si="86"/>
        <v>0</v>
      </c>
      <c r="Z257" s="53">
        <f t="shared" si="76"/>
        <v>0</v>
      </c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92">
        <f>Parâmetros!A247</f>
        <v>44176.208344907405</v>
      </c>
      <c r="B258" s="59">
        <f>Parâmetros!G247*0.04*46.0055</f>
        <v>1.9506332</v>
      </c>
      <c r="C258" s="87">
        <f t="shared" si="87"/>
        <v>1.9506332</v>
      </c>
      <c r="D258" s="91">
        <f t="shared" si="66"/>
        <v>0.39012664000000002</v>
      </c>
      <c r="E258" s="42" t="str">
        <f t="shared" si="77"/>
        <v>1</v>
      </c>
      <c r="F258" s="51">
        <f t="shared" si="67"/>
        <v>-152.09813263000001</v>
      </c>
      <c r="G258" s="42" t="str">
        <f t="shared" si="78"/>
        <v>0</v>
      </c>
      <c r="H258" s="51">
        <f t="shared" si="68"/>
        <v>-35.049066315000005</v>
      </c>
      <c r="I258" s="42" t="str">
        <f t="shared" si="79"/>
        <v>0</v>
      </c>
      <c r="J258" s="51">
        <f t="shared" si="69"/>
        <v>89.980370398518517</v>
      </c>
      <c r="K258" s="42" t="str">
        <f t="shared" si="80"/>
        <v>0</v>
      </c>
      <c r="L258" s="51">
        <f t="shared" si="70"/>
        <v>81.559478809411786</v>
      </c>
      <c r="M258" s="55" t="str">
        <f t="shared" si="81"/>
        <v>0</v>
      </c>
      <c r="N258" s="58">
        <f t="shared" si="71"/>
        <v>0.39012664000000002</v>
      </c>
      <c r="O258" s="59">
        <v>260</v>
      </c>
      <c r="Q258" s="53" t="str">
        <f t="shared" si="82"/>
        <v>1</v>
      </c>
      <c r="R258" s="53">
        <f t="shared" si="72"/>
        <v>1</v>
      </c>
      <c r="S258" s="53" t="str">
        <f t="shared" si="83"/>
        <v>0</v>
      </c>
      <c r="T258" s="53">
        <f t="shared" si="73"/>
        <v>0</v>
      </c>
      <c r="U258" s="53" t="str">
        <f t="shared" si="84"/>
        <v>0</v>
      </c>
      <c r="V258" s="53">
        <f t="shared" si="74"/>
        <v>0</v>
      </c>
      <c r="W258" s="53" t="str">
        <f t="shared" si="85"/>
        <v>0</v>
      </c>
      <c r="X258" s="53">
        <f t="shared" si="75"/>
        <v>0</v>
      </c>
      <c r="Y258" s="53" t="str">
        <f t="shared" si="86"/>
        <v>0</v>
      </c>
      <c r="Z258" s="53">
        <f t="shared" si="76"/>
        <v>0</v>
      </c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92">
        <f>Parâmetros!A248</f>
        <v>44176.250011574077</v>
      </c>
      <c r="B259" s="59">
        <f>Parâmetros!G248*0.04*46.0055</f>
        <v>11.409364</v>
      </c>
      <c r="C259" s="87">
        <f t="shared" si="87"/>
        <v>11.409364</v>
      </c>
      <c r="D259" s="91">
        <f t="shared" si="66"/>
        <v>2.2818727999999999</v>
      </c>
      <c r="E259" s="42" t="str">
        <f t="shared" si="77"/>
        <v>1</v>
      </c>
      <c r="F259" s="51">
        <f t="shared" si="67"/>
        <v>-142.87587009999999</v>
      </c>
      <c r="G259" s="42" t="str">
        <f t="shared" si="78"/>
        <v>0</v>
      </c>
      <c r="H259" s="51">
        <f t="shared" si="68"/>
        <v>-30.437935049999993</v>
      </c>
      <c r="I259" s="42" t="str">
        <f t="shared" si="79"/>
        <v>0</v>
      </c>
      <c r="J259" s="51">
        <f t="shared" si="69"/>
        <v>90.902888587654317</v>
      </c>
      <c r="K259" s="42" t="str">
        <f t="shared" si="80"/>
        <v>0</v>
      </c>
      <c r="L259" s="51">
        <f t="shared" si="70"/>
        <v>82.560991482352946</v>
      </c>
      <c r="M259" s="55" t="str">
        <f t="shared" si="81"/>
        <v>0</v>
      </c>
      <c r="N259" s="58">
        <f t="shared" si="71"/>
        <v>2.2818727999999999</v>
      </c>
      <c r="O259" s="59">
        <v>260</v>
      </c>
      <c r="Q259" s="53" t="str">
        <f t="shared" si="82"/>
        <v>1</v>
      </c>
      <c r="R259" s="53">
        <f t="shared" si="72"/>
        <v>1</v>
      </c>
      <c r="S259" s="53" t="str">
        <f t="shared" si="83"/>
        <v>0</v>
      </c>
      <c r="T259" s="53">
        <f t="shared" si="73"/>
        <v>0</v>
      </c>
      <c r="U259" s="53" t="str">
        <f t="shared" si="84"/>
        <v>0</v>
      </c>
      <c r="V259" s="53">
        <f t="shared" si="74"/>
        <v>0</v>
      </c>
      <c r="W259" s="53" t="str">
        <f t="shared" si="85"/>
        <v>0</v>
      </c>
      <c r="X259" s="53">
        <f t="shared" si="75"/>
        <v>0</v>
      </c>
      <c r="Y259" s="53" t="str">
        <f t="shared" si="86"/>
        <v>0</v>
      </c>
      <c r="Z259" s="53">
        <f t="shared" si="76"/>
        <v>0</v>
      </c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92">
        <f>Parâmetros!A249</f>
        <v>44176.291678240741</v>
      </c>
      <c r="B260" s="59">
        <f>Parâmetros!G249*0.04*46.0055</f>
        <v>19.966386999999997</v>
      </c>
      <c r="C260" s="87">
        <f t="shared" si="87"/>
        <v>19.966386999999997</v>
      </c>
      <c r="D260" s="91">
        <f t="shared" si="66"/>
        <v>3.9932773999999993</v>
      </c>
      <c r="E260" s="42" t="str">
        <f t="shared" si="77"/>
        <v>1</v>
      </c>
      <c r="F260" s="51">
        <f t="shared" si="67"/>
        <v>-134.53277267500002</v>
      </c>
      <c r="G260" s="42" t="str">
        <f t="shared" si="78"/>
        <v>0</v>
      </c>
      <c r="H260" s="51">
        <f t="shared" si="68"/>
        <v>-26.266386337500009</v>
      </c>
      <c r="I260" s="42" t="str">
        <f t="shared" si="79"/>
        <v>0</v>
      </c>
      <c r="J260" s="51">
        <f t="shared" si="69"/>
        <v>91.73746243580247</v>
      </c>
      <c r="K260" s="42" t="str">
        <f t="shared" si="80"/>
        <v>0</v>
      </c>
      <c r="L260" s="51">
        <f t="shared" si="70"/>
        <v>83.467029211764697</v>
      </c>
      <c r="M260" s="55" t="str">
        <f t="shared" si="81"/>
        <v>0</v>
      </c>
      <c r="N260" s="58">
        <f t="shared" si="71"/>
        <v>3.9932773999999993</v>
      </c>
      <c r="O260" s="59">
        <v>260</v>
      </c>
      <c r="Q260" s="53" t="str">
        <f t="shared" si="82"/>
        <v>1</v>
      </c>
      <c r="R260" s="53">
        <f t="shared" si="72"/>
        <v>1</v>
      </c>
      <c r="S260" s="53" t="str">
        <f t="shared" si="83"/>
        <v>0</v>
      </c>
      <c r="T260" s="53">
        <f t="shared" si="73"/>
        <v>0</v>
      </c>
      <c r="U260" s="53" t="str">
        <f t="shared" si="84"/>
        <v>0</v>
      </c>
      <c r="V260" s="53">
        <f t="shared" si="74"/>
        <v>0</v>
      </c>
      <c r="W260" s="53" t="str">
        <f t="shared" si="85"/>
        <v>0</v>
      </c>
      <c r="X260" s="53">
        <f t="shared" si="75"/>
        <v>0</v>
      </c>
      <c r="Y260" s="53" t="str">
        <f t="shared" si="86"/>
        <v>0</v>
      </c>
      <c r="Z260" s="53">
        <f t="shared" si="76"/>
        <v>0</v>
      </c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92">
        <f>Parâmetros!A250</f>
        <v>44176.333344907405</v>
      </c>
      <c r="B261" s="59">
        <f>Parâmetros!G250*0.04*46.0055</f>
        <v>11.740603599999998</v>
      </c>
      <c r="C261" s="87">
        <f t="shared" si="87"/>
        <v>11.740603599999998</v>
      </c>
      <c r="D261" s="91">
        <f t="shared" si="66"/>
        <v>2.3481207199999994</v>
      </c>
      <c r="E261" s="42" t="str">
        <f t="shared" si="77"/>
        <v>1</v>
      </c>
      <c r="F261" s="51">
        <f t="shared" si="67"/>
        <v>-142.55291149000001</v>
      </c>
      <c r="G261" s="42" t="str">
        <f t="shared" si="78"/>
        <v>0</v>
      </c>
      <c r="H261" s="51">
        <f t="shared" si="68"/>
        <v>-30.276455745000007</v>
      </c>
      <c r="I261" s="42" t="str">
        <f t="shared" si="79"/>
        <v>0</v>
      </c>
      <c r="J261" s="51">
        <f t="shared" si="69"/>
        <v>90.93519467209876</v>
      </c>
      <c r="K261" s="42" t="str">
        <f t="shared" si="80"/>
        <v>0</v>
      </c>
      <c r="L261" s="51">
        <f t="shared" si="70"/>
        <v>82.596063910588242</v>
      </c>
      <c r="M261" s="55" t="str">
        <f t="shared" si="81"/>
        <v>0</v>
      </c>
      <c r="N261" s="58">
        <f t="shared" si="71"/>
        <v>2.3481207199999994</v>
      </c>
      <c r="O261" s="59">
        <v>260</v>
      </c>
      <c r="Q261" s="53" t="str">
        <f t="shared" si="82"/>
        <v>1</v>
      </c>
      <c r="R261" s="53">
        <f t="shared" si="72"/>
        <v>1</v>
      </c>
      <c r="S261" s="53" t="str">
        <f t="shared" si="83"/>
        <v>0</v>
      </c>
      <c r="T261" s="53">
        <f t="shared" si="73"/>
        <v>0</v>
      </c>
      <c r="U261" s="53" t="str">
        <f t="shared" si="84"/>
        <v>0</v>
      </c>
      <c r="V261" s="53">
        <f t="shared" si="74"/>
        <v>0</v>
      </c>
      <c r="W261" s="53" t="str">
        <f t="shared" si="85"/>
        <v>0</v>
      </c>
      <c r="X261" s="53">
        <f t="shared" si="75"/>
        <v>0</v>
      </c>
      <c r="Y261" s="53" t="str">
        <f t="shared" si="86"/>
        <v>0</v>
      </c>
      <c r="Z261" s="53">
        <f t="shared" si="76"/>
        <v>0</v>
      </c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92">
        <f>Parâmetros!A251</f>
        <v>44176.375011574077</v>
      </c>
      <c r="B262" s="59">
        <f>Parâmetros!G251*0.04*46.0055</f>
        <v>7.2688689999999996</v>
      </c>
      <c r="C262" s="87">
        <f t="shared" si="87"/>
        <v>7.2688689999999996</v>
      </c>
      <c r="D262" s="91">
        <f t="shared" si="66"/>
        <v>1.4537738</v>
      </c>
      <c r="E262" s="42" t="str">
        <f t="shared" si="77"/>
        <v>1</v>
      </c>
      <c r="F262" s="51">
        <f t="shared" si="67"/>
        <v>-146.91285272499999</v>
      </c>
      <c r="G262" s="42" t="str">
        <f t="shared" si="78"/>
        <v>0</v>
      </c>
      <c r="H262" s="51">
        <f t="shared" si="68"/>
        <v>-32.456426362499997</v>
      </c>
      <c r="I262" s="42" t="str">
        <f t="shared" si="79"/>
        <v>0</v>
      </c>
      <c r="J262" s="51">
        <f t="shared" si="69"/>
        <v>90.499062532098762</v>
      </c>
      <c r="K262" s="42" t="str">
        <f t="shared" si="80"/>
        <v>0</v>
      </c>
      <c r="L262" s="51">
        <f t="shared" si="70"/>
        <v>82.122586129411772</v>
      </c>
      <c r="M262" s="55" t="str">
        <f t="shared" si="81"/>
        <v>0</v>
      </c>
      <c r="N262" s="58">
        <f t="shared" si="71"/>
        <v>1.4537738</v>
      </c>
      <c r="O262" s="59">
        <v>260</v>
      </c>
      <c r="Q262" s="53" t="str">
        <f t="shared" si="82"/>
        <v>1</v>
      </c>
      <c r="R262" s="53">
        <f t="shared" si="72"/>
        <v>1</v>
      </c>
      <c r="S262" s="53" t="str">
        <f t="shared" si="83"/>
        <v>0</v>
      </c>
      <c r="T262" s="53">
        <f t="shared" si="73"/>
        <v>0</v>
      </c>
      <c r="U262" s="53" t="str">
        <f t="shared" si="84"/>
        <v>0</v>
      </c>
      <c r="V262" s="53">
        <f t="shared" si="74"/>
        <v>0</v>
      </c>
      <c r="W262" s="53" t="str">
        <f t="shared" si="85"/>
        <v>0</v>
      </c>
      <c r="X262" s="53">
        <f t="shared" si="75"/>
        <v>0</v>
      </c>
      <c r="Y262" s="53" t="str">
        <f t="shared" si="86"/>
        <v>0</v>
      </c>
      <c r="Z262" s="53">
        <f t="shared" si="76"/>
        <v>0</v>
      </c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92">
        <f>Parâmetros!A252</f>
        <v>44176.416678240741</v>
      </c>
      <c r="B263" s="59">
        <f>Parâmetros!G252*0.04*46.0055</f>
        <v>7.029640399999999</v>
      </c>
      <c r="C263" s="87">
        <f t="shared" si="87"/>
        <v>7.029640399999999</v>
      </c>
      <c r="D263" s="91">
        <f t="shared" si="66"/>
        <v>1.4059280799999998</v>
      </c>
      <c r="E263" s="42" t="str">
        <f t="shared" si="77"/>
        <v>1</v>
      </c>
      <c r="F263" s="51">
        <f t="shared" si="67"/>
        <v>-147.14610060999999</v>
      </c>
      <c r="G263" s="42" t="str">
        <f t="shared" si="78"/>
        <v>0</v>
      </c>
      <c r="H263" s="51">
        <f t="shared" si="68"/>
        <v>-32.573050304999995</v>
      </c>
      <c r="I263" s="42" t="str">
        <f t="shared" si="79"/>
        <v>0</v>
      </c>
      <c r="J263" s="51">
        <f t="shared" si="69"/>
        <v>90.47573036</v>
      </c>
      <c r="K263" s="42" t="str">
        <f t="shared" si="80"/>
        <v>0</v>
      </c>
      <c r="L263" s="51">
        <f t="shared" si="70"/>
        <v>82.097256042352953</v>
      </c>
      <c r="M263" s="55" t="str">
        <f t="shared" si="81"/>
        <v>0</v>
      </c>
      <c r="N263" s="58">
        <f t="shared" si="71"/>
        <v>1.4059280799999998</v>
      </c>
      <c r="O263" s="59">
        <v>260</v>
      </c>
      <c r="Q263" s="53" t="str">
        <f t="shared" si="82"/>
        <v>1</v>
      </c>
      <c r="R263" s="53">
        <f t="shared" si="72"/>
        <v>1</v>
      </c>
      <c r="S263" s="53" t="str">
        <f t="shared" si="83"/>
        <v>0</v>
      </c>
      <c r="T263" s="53">
        <f t="shared" si="73"/>
        <v>0</v>
      </c>
      <c r="U263" s="53" t="str">
        <f t="shared" si="84"/>
        <v>0</v>
      </c>
      <c r="V263" s="53">
        <f t="shared" si="74"/>
        <v>0</v>
      </c>
      <c r="W263" s="53" t="str">
        <f t="shared" si="85"/>
        <v>0</v>
      </c>
      <c r="X263" s="53">
        <f t="shared" si="75"/>
        <v>0</v>
      </c>
      <c r="Y263" s="53" t="str">
        <f t="shared" si="86"/>
        <v>0</v>
      </c>
      <c r="Z263" s="53">
        <f t="shared" si="76"/>
        <v>0</v>
      </c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92">
        <f>Parâmetros!A253</f>
        <v>44176.458344907405</v>
      </c>
      <c r="B264" s="59">
        <f>Parâmetros!G253*0.04*46.0055</f>
        <v>5.0238006000000004</v>
      </c>
      <c r="C264" s="87">
        <f t="shared" si="87"/>
        <v>5.0238006000000004</v>
      </c>
      <c r="D264" s="91">
        <f t="shared" si="66"/>
        <v>1.00476012</v>
      </c>
      <c r="E264" s="42" t="str">
        <f t="shared" si="77"/>
        <v>1</v>
      </c>
      <c r="F264" s="51">
        <f t="shared" si="67"/>
        <v>-149.101794415</v>
      </c>
      <c r="G264" s="42" t="str">
        <f t="shared" si="78"/>
        <v>0</v>
      </c>
      <c r="H264" s="51">
        <f t="shared" si="68"/>
        <v>-33.5508972075</v>
      </c>
      <c r="I264" s="42" t="str">
        <f t="shared" si="79"/>
        <v>0</v>
      </c>
      <c r="J264" s="51">
        <f t="shared" si="69"/>
        <v>90.280099070864196</v>
      </c>
      <c r="K264" s="42" t="str">
        <f t="shared" si="80"/>
        <v>0</v>
      </c>
      <c r="L264" s="51">
        <f t="shared" si="70"/>
        <v>81.884873004705881</v>
      </c>
      <c r="M264" s="55" t="str">
        <f t="shared" si="81"/>
        <v>0</v>
      </c>
      <c r="N264" s="58">
        <f t="shared" si="71"/>
        <v>1.00476012</v>
      </c>
      <c r="O264" s="59">
        <v>260</v>
      </c>
      <c r="Q264" s="53" t="str">
        <f t="shared" si="82"/>
        <v>1</v>
      </c>
      <c r="R264" s="53">
        <f t="shared" si="72"/>
        <v>1</v>
      </c>
      <c r="S264" s="53" t="str">
        <f t="shared" si="83"/>
        <v>0</v>
      </c>
      <c r="T264" s="53">
        <f t="shared" si="73"/>
        <v>0</v>
      </c>
      <c r="U264" s="53" t="str">
        <f t="shared" si="84"/>
        <v>0</v>
      </c>
      <c r="V264" s="53">
        <f t="shared" si="74"/>
        <v>0</v>
      </c>
      <c r="W264" s="53" t="str">
        <f t="shared" si="85"/>
        <v>0</v>
      </c>
      <c r="X264" s="53">
        <f t="shared" si="75"/>
        <v>0</v>
      </c>
      <c r="Y264" s="53" t="str">
        <f t="shared" si="86"/>
        <v>0</v>
      </c>
      <c r="Z264" s="53">
        <f t="shared" si="76"/>
        <v>0</v>
      </c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92">
        <f>Parâmetros!A254</f>
        <v>44176.500011574077</v>
      </c>
      <c r="B265" s="59">
        <f>Parâmetros!G254*0.04*46.0055</f>
        <v>3.9012663999999999</v>
      </c>
      <c r="C265" s="87">
        <f t="shared" si="87"/>
        <v>3.9012663999999999</v>
      </c>
      <c r="D265" s="91">
        <f t="shared" si="66"/>
        <v>0.78025328000000005</v>
      </c>
      <c r="E265" s="42" t="str">
        <f t="shared" si="77"/>
        <v>1</v>
      </c>
      <c r="F265" s="51">
        <f t="shared" si="67"/>
        <v>-150.19626526000002</v>
      </c>
      <c r="G265" s="42" t="str">
        <f t="shared" si="78"/>
        <v>0</v>
      </c>
      <c r="H265" s="51">
        <f t="shared" si="68"/>
        <v>-34.098132630000009</v>
      </c>
      <c r="I265" s="42" t="str">
        <f t="shared" si="79"/>
        <v>0</v>
      </c>
      <c r="J265" s="51">
        <f t="shared" si="69"/>
        <v>90.170617340246906</v>
      </c>
      <c r="K265" s="42" t="str">
        <f t="shared" si="80"/>
        <v>0</v>
      </c>
      <c r="L265" s="51">
        <f t="shared" si="70"/>
        <v>81.766016442352921</v>
      </c>
      <c r="M265" s="55" t="str">
        <f t="shared" si="81"/>
        <v>0</v>
      </c>
      <c r="N265" s="58">
        <f t="shared" si="71"/>
        <v>0.78025328000000005</v>
      </c>
      <c r="O265" s="59">
        <v>260</v>
      </c>
      <c r="Q265" s="53" t="str">
        <f t="shared" si="82"/>
        <v>1</v>
      </c>
      <c r="R265" s="53">
        <f t="shared" si="72"/>
        <v>1</v>
      </c>
      <c r="S265" s="53" t="str">
        <f t="shared" si="83"/>
        <v>0</v>
      </c>
      <c r="T265" s="53">
        <f t="shared" si="73"/>
        <v>0</v>
      </c>
      <c r="U265" s="53" t="str">
        <f t="shared" si="84"/>
        <v>0</v>
      </c>
      <c r="V265" s="53">
        <f t="shared" si="74"/>
        <v>0</v>
      </c>
      <c r="W265" s="53" t="str">
        <f t="shared" si="85"/>
        <v>0</v>
      </c>
      <c r="X265" s="53">
        <f t="shared" si="75"/>
        <v>0</v>
      </c>
      <c r="Y265" s="53" t="str">
        <f t="shared" si="86"/>
        <v>0</v>
      </c>
      <c r="Z265" s="53">
        <f t="shared" si="76"/>
        <v>0</v>
      </c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92">
        <f>Parâmetros!A255</f>
        <v>44176.541678240741</v>
      </c>
      <c r="B266" s="59">
        <f>Parâmetros!G255*0.04*46.0055</f>
        <v>3.4044070000000004</v>
      </c>
      <c r="C266" s="87">
        <f t="shared" si="87"/>
        <v>3.4044070000000004</v>
      </c>
      <c r="D266" s="91">
        <f t="shared" si="66"/>
        <v>0.68088140000000008</v>
      </c>
      <c r="E266" s="42" t="str">
        <f t="shared" si="77"/>
        <v>1</v>
      </c>
      <c r="F266" s="51">
        <f t="shared" si="67"/>
        <v>-150.68070317500002</v>
      </c>
      <c r="G266" s="42" t="str">
        <f t="shared" si="78"/>
        <v>0</v>
      </c>
      <c r="H266" s="51">
        <f t="shared" si="68"/>
        <v>-34.34035158750001</v>
      </c>
      <c r="I266" s="42" t="str">
        <f t="shared" si="79"/>
        <v>0</v>
      </c>
      <c r="J266" s="51">
        <f t="shared" si="69"/>
        <v>90.122158213580249</v>
      </c>
      <c r="K266" s="42" t="str">
        <f t="shared" si="80"/>
        <v>0</v>
      </c>
      <c r="L266" s="51">
        <f t="shared" si="70"/>
        <v>81.713407799999985</v>
      </c>
      <c r="M266" s="55" t="str">
        <f t="shared" si="81"/>
        <v>0</v>
      </c>
      <c r="N266" s="58">
        <f t="shared" si="71"/>
        <v>0.68088140000000008</v>
      </c>
      <c r="O266" s="59">
        <v>260</v>
      </c>
      <c r="Q266" s="53" t="str">
        <f t="shared" si="82"/>
        <v>1</v>
      </c>
      <c r="R266" s="53">
        <f t="shared" si="72"/>
        <v>1</v>
      </c>
      <c r="S266" s="53" t="str">
        <f t="shared" si="83"/>
        <v>0</v>
      </c>
      <c r="T266" s="53">
        <f t="shared" si="73"/>
        <v>0</v>
      </c>
      <c r="U266" s="53" t="str">
        <f t="shared" si="84"/>
        <v>0</v>
      </c>
      <c r="V266" s="53">
        <f t="shared" si="74"/>
        <v>0</v>
      </c>
      <c r="W266" s="53" t="str">
        <f t="shared" si="85"/>
        <v>0</v>
      </c>
      <c r="X266" s="53">
        <f t="shared" si="75"/>
        <v>0</v>
      </c>
      <c r="Y266" s="53" t="str">
        <f t="shared" si="86"/>
        <v>0</v>
      </c>
      <c r="Z266" s="53">
        <f t="shared" si="76"/>
        <v>0</v>
      </c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92">
        <f>Parâmetros!A256</f>
        <v>44176.583344907405</v>
      </c>
      <c r="B267" s="59">
        <f>Parâmetros!G256*0.04*46.0055</f>
        <v>4.8213764000000001</v>
      </c>
      <c r="C267" s="87">
        <f t="shared" si="87"/>
        <v>4.8213764000000001</v>
      </c>
      <c r="D267" s="91">
        <f t="shared" si="66"/>
        <v>0.96427527999999996</v>
      </c>
      <c r="E267" s="42" t="str">
        <f t="shared" si="77"/>
        <v>1</v>
      </c>
      <c r="F267" s="51">
        <f t="shared" si="67"/>
        <v>-149.29915801000001</v>
      </c>
      <c r="G267" s="42" t="str">
        <f t="shared" si="78"/>
        <v>0</v>
      </c>
      <c r="H267" s="51">
        <f t="shared" si="68"/>
        <v>-33.649579005000007</v>
      </c>
      <c r="I267" s="42" t="str">
        <f t="shared" si="79"/>
        <v>0</v>
      </c>
      <c r="J267" s="51">
        <f t="shared" si="69"/>
        <v>90.260356463703701</v>
      </c>
      <c r="K267" s="42" t="str">
        <f t="shared" si="80"/>
        <v>0</v>
      </c>
      <c r="L267" s="51">
        <f t="shared" si="70"/>
        <v>81.863439854117644</v>
      </c>
      <c r="M267" s="55" t="str">
        <f t="shared" si="81"/>
        <v>0</v>
      </c>
      <c r="N267" s="58">
        <f t="shared" si="71"/>
        <v>0.96427527999999996</v>
      </c>
      <c r="O267" s="59">
        <v>260</v>
      </c>
      <c r="Q267" s="53" t="str">
        <f t="shared" si="82"/>
        <v>1</v>
      </c>
      <c r="R267" s="53">
        <f t="shared" si="72"/>
        <v>1</v>
      </c>
      <c r="S267" s="53" t="str">
        <f t="shared" si="83"/>
        <v>0</v>
      </c>
      <c r="T267" s="53">
        <f t="shared" si="73"/>
        <v>0</v>
      </c>
      <c r="U267" s="53" t="str">
        <f t="shared" si="84"/>
        <v>0</v>
      </c>
      <c r="V267" s="53">
        <f t="shared" si="74"/>
        <v>0</v>
      </c>
      <c r="W267" s="53" t="str">
        <f t="shared" si="85"/>
        <v>0</v>
      </c>
      <c r="X267" s="53">
        <f t="shared" si="75"/>
        <v>0</v>
      </c>
      <c r="Y267" s="53" t="str">
        <f t="shared" si="86"/>
        <v>0</v>
      </c>
      <c r="Z267" s="53">
        <f t="shared" si="76"/>
        <v>0</v>
      </c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92">
        <f>Parâmetros!A257</f>
        <v>44176.625011574077</v>
      </c>
      <c r="B268" s="59">
        <f>Parâmetros!G257*0.04*46.0055</f>
        <v>3.2755915999999998</v>
      </c>
      <c r="C268" s="87">
        <f t="shared" si="87"/>
        <v>3.2755915999999998</v>
      </c>
      <c r="D268" s="91">
        <f t="shared" si="66"/>
        <v>0.65511831999999992</v>
      </c>
      <c r="E268" s="42" t="str">
        <f t="shared" si="77"/>
        <v>1</v>
      </c>
      <c r="F268" s="51">
        <f t="shared" si="67"/>
        <v>-150.80629819000001</v>
      </c>
      <c r="G268" s="42" t="str">
        <f t="shared" si="78"/>
        <v>0</v>
      </c>
      <c r="H268" s="51">
        <f t="shared" si="68"/>
        <v>-34.403149095000003</v>
      </c>
      <c r="I268" s="42" t="str">
        <f t="shared" si="79"/>
        <v>0</v>
      </c>
      <c r="J268" s="51">
        <f t="shared" si="69"/>
        <v>90.109594736296287</v>
      </c>
      <c r="K268" s="42" t="str">
        <f t="shared" si="80"/>
        <v>0</v>
      </c>
      <c r="L268" s="51">
        <f t="shared" si="70"/>
        <v>81.69976852235294</v>
      </c>
      <c r="M268" s="55" t="str">
        <f t="shared" si="81"/>
        <v>0</v>
      </c>
      <c r="N268" s="58">
        <f t="shared" si="71"/>
        <v>0.65511831999999992</v>
      </c>
      <c r="O268" s="59">
        <v>260</v>
      </c>
      <c r="Q268" s="53" t="str">
        <f t="shared" si="82"/>
        <v>1</v>
      </c>
      <c r="R268" s="53">
        <f t="shared" si="72"/>
        <v>1</v>
      </c>
      <c r="S268" s="53" t="str">
        <f t="shared" si="83"/>
        <v>0</v>
      </c>
      <c r="T268" s="53">
        <f t="shared" si="73"/>
        <v>0</v>
      </c>
      <c r="U268" s="53" t="str">
        <f t="shared" si="84"/>
        <v>0</v>
      </c>
      <c r="V268" s="53">
        <f t="shared" si="74"/>
        <v>0</v>
      </c>
      <c r="W268" s="53" t="str">
        <f t="shared" si="85"/>
        <v>0</v>
      </c>
      <c r="X268" s="53">
        <f t="shared" si="75"/>
        <v>0</v>
      </c>
      <c r="Y268" s="53" t="str">
        <f t="shared" si="86"/>
        <v>0</v>
      </c>
      <c r="Z268" s="53">
        <f t="shared" si="76"/>
        <v>0</v>
      </c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92">
        <f>Parâmetros!A258</f>
        <v>44176.666678240741</v>
      </c>
      <c r="B269" s="59">
        <f>Parâmetros!G258*0.04*46.0055</f>
        <v>3.9932773999999998</v>
      </c>
      <c r="C269" s="87">
        <f t="shared" si="87"/>
        <v>3.9932773999999998</v>
      </c>
      <c r="D269" s="91">
        <f t="shared" ref="D269:D332" si="88">(((C269-$B$4)/($B$5-$B$4))*($B$7-$B$6))+$B$6</f>
        <v>0.79865547999999997</v>
      </c>
      <c r="E269" s="42" t="str">
        <f t="shared" si="77"/>
        <v>1</v>
      </c>
      <c r="F269" s="51">
        <f t="shared" ref="F269:F332" si="89">(((C269-$C$4)/($C$5-$C$4))*($C$7-$C$6))+$C$6</f>
        <v>-150.10655453499999</v>
      </c>
      <c r="G269" s="42" t="str">
        <f t="shared" si="78"/>
        <v>0</v>
      </c>
      <c r="H269" s="51">
        <f t="shared" ref="H269:H332" si="90">(((C269-$D$4)/($D$5-$D$4))*($D$7-$D$6))+$D$6</f>
        <v>-34.053277267499993</v>
      </c>
      <c r="I269" s="42" t="str">
        <f t="shared" si="79"/>
        <v>0</v>
      </c>
      <c r="J269" s="51">
        <f t="shared" ref="J269:J332" si="91">(((C269-$E$4)/($E$5-$E$4))*($E$7-$E$6))+$E$6</f>
        <v>90.179591252592587</v>
      </c>
      <c r="K269" s="42" t="str">
        <f t="shared" si="80"/>
        <v>0</v>
      </c>
      <c r="L269" s="51">
        <f t="shared" ref="L269:L332" si="92">(((C269-$F$4)/($F$5-$F$4))*($F$7-$F$6))+$F$6</f>
        <v>81.775758783529398</v>
      </c>
      <c r="M269" s="55" t="str">
        <f t="shared" si="81"/>
        <v>0</v>
      </c>
      <c r="N269" s="58">
        <f t="shared" ref="N269:N332" si="93">(D269*E269)+(F269*G269)+(H269*I269)+(J269*K269)+(L269*M269)</f>
        <v>0.79865547999999997</v>
      </c>
      <c r="O269" s="59">
        <v>260</v>
      </c>
      <c r="Q269" s="53" t="str">
        <f t="shared" si="82"/>
        <v>1</v>
      </c>
      <c r="R269" s="53">
        <f t="shared" ref="R269:R332" si="94">Q269*1</f>
        <v>1</v>
      </c>
      <c r="S269" s="53" t="str">
        <f t="shared" si="83"/>
        <v>0</v>
      </c>
      <c r="T269" s="53">
        <f t="shared" ref="T269:T332" si="95">S269*1</f>
        <v>0</v>
      </c>
      <c r="U269" s="53" t="str">
        <f t="shared" si="84"/>
        <v>0</v>
      </c>
      <c r="V269" s="53">
        <f t="shared" ref="V269:V332" si="96">U269*1</f>
        <v>0</v>
      </c>
      <c r="W269" s="53" t="str">
        <f t="shared" si="85"/>
        <v>0</v>
      </c>
      <c r="X269" s="53">
        <f t="shared" ref="X269:X332" si="97">W269*1</f>
        <v>0</v>
      </c>
      <c r="Y269" s="53" t="str">
        <f t="shared" si="86"/>
        <v>0</v>
      </c>
      <c r="Z269" s="53">
        <f t="shared" ref="Z269:Z332" si="98">Y269*1</f>
        <v>0</v>
      </c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92">
        <f>Parâmetros!A259</f>
        <v>44176.708344907405</v>
      </c>
      <c r="B270" s="59">
        <f>Parâmetros!G259*0.04*46.0055</f>
        <v>4.4717346000000004</v>
      </c>
      <c r="C270" s="87">
        <f t="shared" si="87"/>
        <v>4.4717346000000004</v>
      </c>
      <c r="D270" s="91">
        <f t="shared" si="88"/>
        <v>0.89434692000000005</v>
      </c>
      <c r="E270" s="42" t="str">
        <f t="shared" ref="E270:E333" si="99">IF(AND(D270&lt;=40,D270&gt;=0),"1","0")</f>
        <v>1</v>
      </c>
      <c r="F270" s="51">
        <f t="shared" si="89"/>
        <v>-149.64005876500002</v>
      </c>
      <c r="G270" s="42" t="str">
        <f t="shared" ref="G270:G333" si="100">IF(AND(F270&lt;=80,F270&gt;41),"1","0")</f>
        <v>0</v>
      </c>
      <c r="H270" s="51">
        <f t="shared" si="90"/>
        <v>-33.82002938250001</v>
      </c>
      <c r="I270" s="42" t="str">
        <f t="shared" ref="I270:I333" si="101">IF(AND(H270&lt;=120,H270&gt;81),"1","0")</f>
        <v>0</v>
      </c>
      <c r="J270" s="51">
        <f t="shared" si="91"/>
        <v>90.226255596790125</v>
      </c>
      <c r="K270" s="42" t="str">
        <f t="shared" ref="K270:K333" si="102">IF(AND(J270&lt;=200,J270&gt;121),"1","0")</f>
        <v>0</v>
      </c>
      <c r="L270" s="51">
        <f t="shared" si="92"/>
        <v>81.826418957647064</v>
      </c>
      <c r="M270" s="55" t="str">
        <f t="shared" ref="M270:M333" si="103">IF(AND(L270&lt;999,L270&gt;201),"1","0")</f>
        <v>0</v>
      </c>
      <c r="N270" s="58">
        <f t="shared" si="93"/>
        <v>0.89434692000000005</v>
      </c>
      <c r="O270" s="59">
        <v>260</v>
      </c>
      <c r="Q270" s="53" t="str">
        <f t="shared" ref="Q270:Q333" si="104">IF(AND(N270&lt;40.5,N270&gt;=0),"1","0")</f>
        <v>1</v>
      </c>
      <c r="R270" s="53">
        <f t="shared" si="94"/>
        <v>1</v>
      </c>
      <c r="S270" s="53" t="str">
        <f t="shared" ref="S270:S333" si="105">IF(AND(N270&lt;80.5,N270&gt;=40.5),"1","0")</f>
        <v>0</v>
      </c>
      <c r="T270" s="53">
        <f t="shared" si="95"/>
        <v>0</v>
      </c>
      <c r="U270" s="53" t="str">
        <f t="shared" ref="U270:U333" si="106">IF(AND(N270&lt;120.5,N270&gt;=80.5),"1","0")</f>
        <v>0</v>
      </c>
      <c r="V270" s="53">
        <f t="shared" si="96"/>
        <v>0</v>
      </c>
      <c r="W270" s="53" t="str">
        <f t="shared" ref="W270:W333" si="107">IF(AND(N270&lt;200.5,N270&gt;=120.5),"1","0")</f>
        <v>0</v>
      </c>
      <c r="X270" s="53">
        <f t="shared" si="97"/>
        <v>0</v>
      </c>
      <c r="Y270" s="53" t="str">
        <f t="shared" ref="Y270:Y333" si="108">IF(AND(N270&lt;999,N270&gt;=200.5),"1","0")</f>
        <v>0</v>
      </c>
      <c r="Z270" s="53">
        <f t="shared" si="98"/>
        <v>0</v>
      </c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92">
        <f>Parâmetros!A260</f>
        <v>44176.750011574077</v>
      </c>
      <c r="B271" s="59">
        <f>Parâmetros!G260*0.04*46.0055</f>
        <v>6.7720095999999996</v>
      </c>
      <c r="C271" s="87">
        <f t="shared" ref="C271:C334" si="109">B271</f>
        <v>6.7720095999999996</v>
      </c>
      <c r="D271" s="91">
        <f t="shared" si="88"/>
        <v>1.3544019199999999</v>
      </c>
      <c r="E271" s="42" t="str">
        <f t="shared" si="99"/>
        <v>1</v>
      </c>
      <c r="F271" s="51">
        <f t="shared" si="89"/>
        <v>-147.39729063999999</v>
      </c>
      <c r="G271" s="42" t="str">
        <f t="shared" si="100"/>
        <v>0</v>
      </c>
      <c r="H271" s="51">
        <f t="shared" si="90"/>
        <v>-32.698645319999997</v>
      </c>
      <c r="I271" s="42" t="str">
        <f t="shared" si="101"/>
        <v>0</v>
      </c>
      <c r="J271" s="51">
        <f t="shared" si="91"/>
        <v>90.450603405432105</v>
      </c>
      <c r="K271" s="42" t="str">
        <f t="shared" si="102"/>
        <v>0</v>
      </c>
      <c r="L271" s="51">
        <f t="shared" si="92"/>
        <v>82.069977487058836</v>
      </c>
      <c r="M271" s="55" t="str">
        <f t="shared" si="103"/>
        <v>0</v>
      </c>
      <c r="N271" s="58">
        <f t="shared" si="93"/>
        <v>1.3544019199999999</v>
      </c>
      <c r="O271" s="59">
        <v>260</v>
      </c>
      <c r="Q271" s="53" t="str">
        <f t="shared" si="104"/>
        <v>1</v>
      </c>
      <c r="R271" s="53">
        <f t="shared" si="94"/>
        <v>1</v>
      </c>
      <c r="S271" s="53" t="str">
        <f t="shared" si="105"/>
        <v>0</v>
      </c>
      <c r="T271" s="53">
        <f t="shared" si="95"/>
        <v>0</v>
      </c>
      <c r="U271" s="53" t="str">
        <f t="shared" si="106"/>
        <v>0</v>
      </c>
      <c r="V271" s="53">
        <f t="shared" si="96"/>
        <v>0</v>
      </c>
      <c r="W271" s="53" t="str">
        <f t="shared" si="107"/>
        <v>0</v>
      </c>
      <c r="X271" s="53">
        <f t="shared" si="97"/>
        <v>0</v>
      </c>
      <c r="Y271" s="53" t="str">
        <f t="shared" si="108"/>
        <v>0</v>
      </c>
      <c r="Z271" s="53">
        <f t="shared" si="98"/>
        <v>0</v>
      </c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92">
        <f>Parâmetros!A261</f>
        <v>44176.791678240741</v>
      </c>
      <c r="B272" s="59">
        <f>Parâmetros!G261*0.04*46.0055</f>
        <v>9.6243506000000014</v>
      </c>
      <c r="C272" s="87">
        <f t="shared" si="109"/>
        <v>9.6243506000000014</v>
      </c>
      <c r="D272" s="91">
        <f t="shared" si="88"/>
        <v>1.9248701200000005</v>
      </c>
      <c r="E272" s="42" t="str">
        <f t="shared" si="99"/>
        <v>1</v>
      </c>
      <c r="F272" s="51">
        <f t="shared" si="89"/>
        <v>-144.616258165</v>
      </c>
      <c r="G272" s="42" t="str">
        <f t="shared" si="100"/>
        <v>0</v>
      </c>
      <c r="H272" s="51">
        <f t="shared" si="90"/>
        <v>-31.308129082500002</v>
      </c>
      <c r="I272" s="42" t="str">
        <f t="shared" si="101"/>
        <v>0</v>
      </c>
      <c r="J272" s="51">
        <f t="shared" si="91"/>
        <v>90.728794688148156</v>
      </c>
      <c r="K272" s="42" t="str">
        <f t="shared" si="102"/>
        <v>0</v>
      </c>
      <c r="L272" s="51">
        <f t="shared" si="92"/>
        <v>82.371990063529424</v>
      </c>
      <c r="M272" s="55" t="str">
        <f t="shared" si="103"/>
        <v>0</v>
      </c>
      <c r="N272" s="58">
        <f t="shared" si="93"/>
        <v>1.9248701200000005</v>
      </c>
      <c r="O272" s="59">
        <v>260</v>
      </c>
      <c r="Q272" s="53" t="str">
        <f t="shared" si="104"/>
        <v>1</v>
      </c>
      <c r="R272" s="53">
        <f t="shared" si="94"/>
        <v>1</v>
      </c>
      <c r="S272" s="53" t="str">
        <f t="shared" si="105"/>
        <v>0</v>
      </c>
      <c r="T272" s="53">
        <f t="shared" si="95"/>
        <v>0</v>
      </c>
      <c r="U272" s="53" t="str">
        <f t="shared" si="106"/>
        <v>0</v>
      </c>
      <c r="V272" s="53">
        <f t="shared" si="96"/>
        <v>0</v>
      </c>
      <c r="W272" s="53" t="str">
        <f t="shared" si="107"/>
        <v>0</v>
      </c>
      <c r="X272" s="53">
        <f t="shared" si="97"/>
        <v>0</v>
      </c>
      <c r="Y272" s="53" t="str">
        <f t="shared" si="108"/>
        <v>0</v>
      </c>
      <c r="Z272" s="53">
        <f t="shared" si="98"/>
        <v>0</v>
      </c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92">
        <f>Parâmetros!A262</f>
        <v>44176.833344907405</v>
      </c>
      <c r="B273" s="59">
        <f>Parâmetros!G262*0.04*46.0055</f>
        <v>8.7778493999999991</v>
      </c>
      <c r="C273" s="87">
        <f t="shared" si="109"/>
        <v>8.7778493999999991</v>
      </c>
      <c r="D273" s="91">
        <f t="shared" si="88"/>
        <v>1.7555698799999997</v>
      </c>
      <c r="E273" s="42" t="str">
        <f t="shared" si="99"/>
        <v>1</v>
      </c>
      <c r="F273" s="51">
        <f t="shared" si="89"/>
        <v>-145.44159683499998</v>
      </c>
      <c r="G273" s="42" t="str">
        <f t="shared" si="100"/>
        <v>0</v>
      </c>
      <c r="H273" s="51">
        <f t="shared" si="90"/>
        <v>-31.720798417499992</v>
      </c>
      <c r="I273" s="42" t="str">
        <f t="shared" si="101"/>
        <v>0</v>
      </c>
      <c r="J273" s="51">
        <f t="shared" si="91"/>
        <v>90.646234694567895</v>
      </c>
      <c r="K273" s="42" t="str">
        <f t="shared" si="102"/>
        <v>0</v>
      </c>
      <c r="L273" s="51">
        <f t="shared" si="92"/>
        <v>82.282360524705879</v>
      </c>
      <c r="M273" s="55" t="str">
        <f t="shared" si="103"/>
        <v>0</v>
      </c>
      <c r="N273" s="58">
        <f t="shared" si="93"/>
        <v>1.7555698799999997</v>
      </c>
      <c r="O273" s="59">
        <v>260</v>
      </c>
      <c r="Q273" s="53" t="str">
        <f t="shared" si="104"/>
        <v>1</v>
      </c>
      <c r="R273" s="53">
        <f t="shared" si="94"/>
        <v>1</v>
      </c>
      <c r="S273" s="53" t="str">
        <f t="shared" si="105"/>
        <v>0</v>
      </c>
      <c r="T273" s="53">
        <f t="shared" si="95"/>
        <v>0</v>
      </c>
      <c r="U273" s="53" t="str">
        <f t="shared" si="106"/>
        <v>0</v>
      </c>
      <c r="V273" s="53">
        <f t="shared" si="96"/>
        <v>0</v>
      </c>
      <c r="W273" s="53" t="str">
        <f t="shared" si="107"/>
        <v>0</v>
      </c>
      <c r="X273" s="53">
        <f t="shared" si="97"/>
        <v>0</v>
      </c>
      <c r="Y273" s="53" t="str">
        <f t="shared" si="108"/>
        <v>0</v>
      </c>
      <c r="Z273" s="53">
        <f t="shared" si="98"/>
        <v>0</v>
      </c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92">
        <f>Parâmetros!A263</f>
        <v>44176.875011574077</v>
      </c>
      <c r="B274" s="59">
        <f>Parâmetros!G263*0.04*46.0055</f>
        <v>6.2015414</v>
      </c>
      <c r="C274" s="87">
        <f t="shared" si="109"/>
        <v>6.2015414</v>
      </c>
      <c r="D274" s="91">
        <f t="shared" si="88"/>
        <v>1.24030828</v>
      </c>
      <c r="E274" s="42" t="str">
        <f t="shared" si="99"/>
        <v>1</v>
      </c>
      <c r="F274" s="51">
        <f t="shared" si="89"/>
        <v>-147.95349713499999</v>
      </c>
      <c r="G274" s="42" t="str">
        <f t="shared" si="100"/>
        <v>0</v>
      </c>
      <c r="H274" s="51">
        <f t="shared" si="90"/>
        <v>-32.976748567499996</v>
      </c>
      <c r="I274" s="42" t="str">
        <f t="shared" si="101"/>
        <v>0</v>
      </c>
      <c r="J274" s="51">
        <f t="shared" si="91"/>
        <v>90.394965148888886</v>
      </c>
      <c r="K274" s="42" t="str">
        <f t="shared" si="102"/>
        <v>0</v>
      </c>
      <c r="L274" s="51">
        <f t="shared" si="92"/>
        <v>82.009574971764721</v>
      </c>
      <c r="M274" s="55" t="str">
        <f t="shared" si="103"/>
        <v>0</v>
      </c>
      <c r="N274" s="58">
        <f t="shared" si="93"/>
        <v>1.24030828</v>
      </c>
      <c r="O274" s="59">
        <v>260</v>
      </c>
      <c r="Q274" s="53" t="str">
        <f t="shared" si="104"/>
        <v>1</v>
      </c>
      <c r="R274" s="53">
        <f t="shared" si="94"/>
        <v>1</v>
      </c>
      <c r="S274" s="53" t="str">
        <f t="shared" si="105"/>
        <v>0</v>
      </c>
      <c r="T274" s="53">
        <f t="shared" si="95"/>
        <v>0</v>
      </c>
      <c r="U274" s="53" t="str">
        <f t="shared" si="106"/>
        <v>0</v>
      </c>
      <c r="V274" s="53">
        <f t="shared" si="96"/>
        <v>0</v>
      </c>
      <c r="W274" s="53" t="str">
        <f t="shared" si="107"/>
        <v>0</v>
      </c>
      <c r="X274" s="53">
        <f t="shared" si="97"/>
        <v>0</v>
      </c>
      <c r="Y274" s="53" t="str">
        <f t="shared" si="108"/>
        <v>0</v>
      </c>
      <c r="Z274" s="53">
        <f t="shared" si="98"/>
        <v>0</v>
      </c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92">
        <f>Parâmetros!A264</f>
        <v>44176.916678240741</v>
      </c>
      <c r="B275" s="59">
        <f>Parâmetros!G264*0.04*46.0055</f>
        <v>4.2509082000000005</v>
      </c>
      <c r="C275" s="87">
        <f t="shared" si="109"/>
        <v>4.2509082000000005</v>
      </c>
      <c r="D275" s="91">
        <f t="shared" si="88"/>
        <v>0.85018164000000007</v>
      </c>
      <c r="E275" s="42" t="str">
        <f t="shared" si="99"/>
        <v>1</v>
      </c>
      <c r="F275" s="51">
        <f t="shared" si="89"/>
        <v>-149.85536450499998</v>
      </c>
      <c r="G275" s="42" t="str">
        <f t="shared" si="100"/>
        <v>0</v>
      </c>
      <c r="H275" s="51">
        <f t="shared" si="90"/>
        <v>-33.927682252499991</v>
      </c>
      <c r="I275" s="42" t="str">
        <f t="shared" si="101"/>
        <v>0</v>
      </c>
      <c r="J275" s="51">
        <f t="shared" si="91"/>
        <v>90.204718207160496</v>
      </c>
      <c r="K275" s="42" t="str">
        <f t="shared" si="102"/>
        <v>0</v>
      </c>
      <c r="L275" s="51">
        <f t="shared" si="92"/>
        <v>81.803037338823529</v>
      </c>
      <c r="M275" s="55" t="str">
        <f t="shared" si="103"/>
        <v>0</v>
      </c>
      <c r="N275" s="58">
        <f t="shared" si="93"/>
        <v>0.85018164000000007</v>
      </c>
      <c r="O275" s="59">
        <v>260</v>
      </c>
      <c r="Q275" s="53" t="str">
        <f t="shared" si="104"/>
        <v>1</v>
      </c>
      <c r="R275" s="53">
        <f t="shared" si="94"/>
        <v>1</v>
      </c>
      <c r="S275" s="53" t="str">
        <f t="shared" si="105"/>
        <v>0</v>
      </c>
      <c r="T275" s="53">
        <f t="shared" si="95"/>
        <v>0</v>
      </c>
      <c r="U275" s="53" t="str">
        <f t="shared" si="106"/>
        <v>0</v>
      </c>
      <c r="V275" s="53">
        <f t="shared" si="96"/>
        <v>0</v>
      </c>
      <c r="W275" s="53" t="str">
        <f t="shared" si="107"/>
        <v>0</v>
      </c>
      <c r="X275" s="53">
        <f t="shared" si="97"/>
        <v>0</v>
      </c>
      <c r="Y275" s="53" t="str">
        <f t="shared" si="108"/>
        <v>0</v>
      </c>
      <c r="Z275" s="53">
        <f t="shared" si="98"/>
        <v>0</v>
      </c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92">
        <f>Parâmetros!A265</f>
        <v>44176.958344907405</v>
      </c>
      <c r="B276" s="59">
        <f>Parâmetros!G265*0.04*46.0055</f>
        <v>3.1099717999999994</v>
      </c>
      <c r="C276" s="87">
        <f t="shared" si="109"/>
        <v>3.1099717999999994</v>
      </c>
      <c r="D276" s="91">
        <f t="shared" si="88"/>
        <v>0.62199435999999986</v>
      </c>
      <c r="E276" s="42" t="str">
        <f t="shared" si="99"/>
        <v>1</v>
      </c>
      <c r="F276" s="51">
        <f t="shared" si="89"/>
        <v>-150.96777749499998</v>
      </c>
      <c r="G276" s="42" t="str">
        <f t="shared" si="100"/>
        <v>0</v>
      </c>
      <c r="H276" s="51">
        <f t="shared" si="90"/>
        <v>-34.483888747499989</v>
      </c>
      <c r="I276" s="42" t="str">
        <f t="shared" si="101"/>
        <v>0</v>
      </c>
      <c r="J276" s="51">
        <f t="shared" si="91"/>
        <v>90.093441694074073</v>
      </c>
      <c r="K276" s="42" t="str">
        <f t="shared" si="102"/>
        <v>0</v>
      </c>
      <c r="L276" s="51">
        <f t="shared" si="92"/>
        <v>81.682232308235314</v>
      </c>
      <c r="M276" s="55" t="str">
        <f t="shared" si="103"/>
        <v>0</v>
      </c>
      <c r="N276" s="58">
        <f t="shared" si="93"/>
        <v>0.62199435999999986</v>
      </c>
      <c r="O276" s="59">
        <v>260</v>
      </c>
      <c r="Q276" s="53" t="str">
        <f t="shared" si="104"/>
        <v>1</v>
      </c>
      <c r="R276" s="53">
        <f t="shared" si="94"/>
        <v>1</v>
      </c>
      <c r="S276" s="53" t="str">
        <f t="shared" si="105"/>
        <v>0</v>
      </c>
      <c r="T276" s="53">
        <f t="shared" si="95"/>
        <v>0</v>
      </c>
      <c r="U276" s="53" t="str">
        <f t="shared" si="106"/>
        <v>0</v>
      </c>
      <c r="V276" s="53">
        <f t="shared" si="96"/>
        <v>0</v>
      </c>
      <c r="W276" s="53" t="str">
        <f t="shared" si="107"/>
        <v>0</v>
      </c>
      <c r="X276" s="53">
        <f t="shared" si="97"/>
        <v>0</v>
      </c>
      <c r="Y276" s="53" t="str">
        <f t="shared" si="108"/>
        <v>0</v>
      </c>
      <c r="Z276" s="53">
        <f t="shared" si="98"/>
        <v>0</v>
      </c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92">
        <f>Parâmetros!A266</f>
        <v>44177.000011574077</v>
      </c>
      <c r="B277" s="59">
        <f>Parâmetros!G266*0.04*46.0055</f>
        <v>2.4290904000000002</v>
      </c>
      <c r="C277" s="87">
        <f t="shared" si="109"/>
        <v>2.4290904000000002</v>
      </c>
      <c r="D277" s="91">
        <f t="shared" si="88"/>
        <v>0.48581808000000004</v>
      </c>
      <c r="E277" s="42" t="str">
        <f t="shared" si="99"/>
        <v>1</v>
      </c>
      <c r="F277" s="51">
        <f t="shared" si="89"/>
        <v>-151.63163685999999</v>
      </c>
      <c r="G277" s="42" t="str">
        <f t="shared" si="100"/>
        <v>0</v>
      </c>
      <c r="H277" s="51">
        <f t="shared" si="90"/>
        <v>-34.815818429999993</v>
      </c>
      <c r="I277" s="42" t="str">
        <f t="shared" si="101"/>
        <v>0</v>
      </c>
      <c r="J277" s="51">
        <f t="shared" si="91"/>
        <v>90.027034742716054</v>
      </c>
      <c r="K277" s="42" t="str">
        <f t="shared" si="102"/>
        <v>0</v>
      </c>
      <c r="L277" s="51">
        <f t="shared" si="92"/>
        <v>81.61013898352941</v>
      </c>
      <c r="M277" s="55" t="str">
        <f t="shared" si="103"/>
        <v>0</v>
      </c>
      <c r="N277" s="58">
        <f t="shared" si="93"/>
        <v>0.48581808000000004</v>
      </c>
      <c r="O277" s="59">
        <v>260</v>
      </c>
      <c r="Q277" s="53" t="str">
        <f t="shared" si="104"/>
        <v>1</v>
      </c>
      <c r="R277" s="53">
        <f t="shared" si="94"/>
        <v>1</v>
      </c>
      <c r="S277" s="53" t="str">
        <f t="shared" si="105"/>
        <v>0</v>
      </c>
      <c r="T277" s="53">
        <f t="shared" si="95"/>
        <v>0</v>
      </c>
      <c r="U277" s="53" t="str">
        <f t="shared" si="106"/>
        <v>0</v>
      </c>
      <c r="V277" s="53">
        <f t="shared" si="96"/>
        <v>0</v>
      </c>
      <c r="W277" s="53" t="str">
        <f t="shared" si="107"/>
        <v>0</v>
      </c>
      <c r="X277" s="53">
        <f t="shared" si="97"/>
        <v>0</v>
      </c>
      <c r="Y277" s="53" t="str">
        <f t="shared" si="108"/>
        <v>0</v>
      </c>
      <c r="Z277" s="53">
        <f t="shared" si="98"/>
        <v>0</v>
      </c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92">
        <f>Parâmetros!A267</f>
        <v>44177.041678240741</v>
      </c>
      <c r="B278" s="59">
        <f>Parâmetros!G267*0.04*46.0055</f>
        <v>1.8954266</v>
      </c>
      <c r="C278" s="87">
        <f t="shared" si="109"/>
        <v>1.8954266</v>
      </c>
      <c r="D278" s="91">
        <f t="shared" si="88"/>
        <v>0.37908532</v>
      </c>
      <c r="E278" s="42" t="str">
        <f t="shared" si="99"/>
        <v>1</v>
      </c>
      <c r="F278" s="51">
        <f t="shared" si="89"/>
        <v>-152.151959065</v>
      </c>
      <c r="G278" s="42" t="str">
        <f t="shared" si="100"/>
        <v>0</v>
      </c>
      <c r="H278" s="51">
        <f t="shared" si="90"/>
        <v>-35.0759795325</v>
      </c>
      <c r="I278" s="42" t="str">
        <f t="shared" si="101"/>
        <v>0</v>
      </c>
      <c r="J278" s="51">
        <f t="shared" si="91"/>
        <v>89.974986051111117</v>
      </c>
      <c r="K278" s="42" t="str">
        <f t="shared" si="102"/>
        <v>0</v>
      </c>
      <c r="L278" s="51">
        <f t="shared" si="92"/>
        <v>81.553633404705877</v>
      </c>
      <c r="M278" s="55" t="str">
        <f t="shared" si="103"/>
        <v>0</v>
      </c>
      <c r="N278" s="58">
        <f t="shared" si="93"/>
        <v>0.37908532</v>
      </c>
      <c r="O278" s="59">
        <v>260</v>
      </c>
      <c r="Q278" s="53" t="str">
        <f t="shared" si="104"/>
        <v>1</v>
      </c>
      <c r="R278" s="53">
        <f t="shared" si="94"/>
        <v>1</v>
      </c>
      <c r="S278" s="53" t="str">
        <f t="shared" si="105"/>
        <v>0</v>
      </c>
      <c r="T278" s="53">
        <f t="shared" si="95"/>
        <v>0</v>
      </c>
      <c r="U278" s="53" t="str">
        <f t="shared" si="106"/>
        <v>0</v>
      </c>
      <c r="V278" s="53">
        <f t="shared" si="96"/>
        <v>0</v>
      </c>
      <c r="W278" s="53" t="str">
        <f t="shared" si="107"/>
        <v>0</v>
      </c>
      <c r="X278" s="53">
        <f t="shared" si="97"/>
        <v>0</v>
      </c>
      <c r="Y278" s="53" t="str">
        <f t="shared" si="108"/>
        <v>0</v>
      </c>
      <c r="Z278" s="53">
        <f t="shared" si="98"/>
        <v>0</v>
      </c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92">
        <f>Parâmetros!A268</f>
        <v>44177.083344907405</v>
      </c>
      <c r="B279" s="59">
        <f>Parâmetros!G268*0.04*46.0055</f>
        <v>0.82809900000000003</v>
      </c>
      <c r="C279" s="87">
        <f t="shared" si="109"/>
        <v>0.82809900000000003</v>
      </c>
      <c r="D279" s="91">
        <f t="shared" si="88"/>
        <v>0.16561980000000001</v>
      </c>
      <c r="E279" s="42" t="str">
        <f t="shared" si="99"/>
        <v>1</v>
      </c>
      <c r="F279" s="51">
        <f t="shared" si="89"/>
        <v>-153.192603475</v>
      </c>
      <c r="G279" s="42" t="str">
        <f t="shared" si="100"/>
        <v>0</v>
      </c>
      <c r="H279" s="51">
        <f t="shared" si="90"/>
        <v>-35.596301737499999</v>
      </c>
      <c r="I279" s="42" t="str">
        <f t="shared" si="101"/>
        <v>0</v>
      </c>
      <c r="J279" s="51">
        <f t="shared" si="91"/>
        <v>89.870888667901227</v>
      </c>
      <c r="K279" s="42" t="str">
        <f t="shared" si="102"/>
        <v>0</v>
      </c>
      <c r="L279" s="51">
        <f t="shared" si="92"/>
        <v>81.440622247058826</v>
      </c>
      <c r="M279" s="55" t="str">
        <f t="shared" si="103"/>
        <v>0</v>
      </c>
      <c r="N279" s="58">
        <f t="shared" si="93"/>
        <v>0.16561980000000001</v>
      </c>
      <c r="O279" s="59">
        <v>260</v>
      </c>
      <c r="Q279" s="53" t="str">
        <f t="shared" si="104"/>
        <v>1</v>
      </c>
      <c r="R279" s="53">
        <f t="shared" si="94"/>
        <v>1</v>
      </c>
      <c r="S279" s="53" t="str">
        <f t="shared" si="105"/>
        <v>0</v>
      </c>
      <c r="T279" s="53">
        <f t="shared" si="95"/>
        <v>0</v>
      </c>
      <c r="U279" s="53" t="str">
        <f t="shared" si="106"/>
        <v>0</v>
      </c>
      <c r="V279" s="53">
        <f t="shared" si="96"/>
        <v>0</v>
      </c>
      <c r="W279" s="53" t="str">
        <f t="shared" si="107"/>
        <v>0</v>
      </c>
      <c r="X279" s="53">
        <f t="shared" si="97"/>
        <v>0</v>
      </c>
      <c r="Y279" s="53" t="str">
        <f t="shared" si="108"/>
        <v>0</v>
      </c>
      <c r="Z279" s="53">
        <f t="shared" si="98"/>
        <v>0</v>
      </c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92">
        <f>Parâmetros!A269</f>
        <v>44177.125011574077</v>
      </c>
      <c r="B280" s="59">
        <f>Parâmetros!G269*0.04*46.0055</f>
        <v>0.60727260000000005</v>
      </c>
      <c r="C280" s="87">
        <f t="shared" si="109"/>
        <v>0.60727260000000005</v>
      </c>
      <c r="D280" s="91">
        <f t="shared" si="88"/>
        <v>0.12145452000000001</v>
      </c>
      <c r="E280" s="42" t="str">
        <f t="shared" si="99"/>
        <v>1</v>
      </c>
      <c r="F280" s="51">
        <f t="shared" si="89"/>
        <v>-153.40790921499999</v>
      </c>
      <c r="G280" s="42" t="str">
        <f t="shared" si="100"/>
        <v>0</v>
      </c>
      <c r="H280" s="51">
        <f t="shared" si="90"/>
        <v>-35.703954607499995</v>
      </c>
      <c r="I280" s="42" t="str">
        <f t="shared" si="101"/>
        <v>0</v>
      </c>
      <c r="J280" s="51">
        <f t="shared" si="91"/>
        <v>89.849351278271598</v>
      </c>
      <c r="K280" s="42" t="str">
        <f t="shared" si="102"/>
        <v>0</v>
      </c>
      <c r="L280" s="51">
        <f t="shared" si="92"/>
        <v>81.417240628235291</v>
      </c>
      <c r="M280" s="55" t="str">
        <f t="shared" si="103"/>
        <v>0</v>
      </c>
      <c r="N280" s="58">
        <f t="shared" si="93"/>
        <v>0.12145452000000001</v>
      </c>
      <c r="O280" s="59">
        <v>260</v>
      </c>
      <c r="Q280" s="53" t="str">
        <f t="shared" si="104"/>
        <v>1</v>
      </c>
      <c r="R280" s="53">
        <f t="shared" si="94"/>
        <v>1</v>
      </c>
      <c r="S280" s="53" t="str">
        <f t="shared" si="105"/>
        <v>0</v>
      </c>
      <c r="T280" s="53">
        <f t="shared" si="95"/>
        <v>0</v>
      </c>
      <c r="U280" s="53" t="str">
        <f t="shared" si="106"/>
        <v>0</v>
      </c>
      <c r="V280" s="53">
        <f t="shared" si="96"/>
        <v>0</v>
      </c>
      <c r="W280" s="53" t="str">
        <f t="shared" si="107"/>
        <v>0</v>
      </c>
      <c r="X280" s="53">
        <f t="shared" si="97"/>
        <v>0</v>
      </c>
      <c r="Y280" s="53" t="str">
        <f t="shared" si="108"/>
        <v>0</v>
      </c>
      <c r="Z280" s="53">
        <f t="shared" si="98"/>
        <v>0</v>
      </c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92">
        <f>Parâmetros!A270</f>
        <v>44177.166678240741</v>
      </c>
      <c r="B281" s="59">
        <f>Parâmetros!G270*0.04*46.0055</f>
        <v>0.55206599999999995</v>
      </c>
      <c r="C281" s="87">
        <f t="shared" si="109"/>
        <v>0.55206599999999995</v>
      </c>
      <c r="D281" s="91">
        <f t="shared" si="88"/>
        <v>0.11041319999999999</v>
      </c>
      <c r="E281" s="42" t="str">
        <f t="shared" si="99"/>
        <v>1</v>
      </c>
      <c r="F281" s="51">
        <f t="shared" si="89"/>
        <v>-153.46173565000001</v>
      </c>
      <c r="G281" s="42" t="str">
        <f t="shared" si="100"/>
        <v>0</v>
      </c>
      <c r="H281" s="51">
        <f t="shared" si="90"/>
        <v>-35.730867825000004</v>
      </c>
      <c r="I281" s="42" t="str">
        <f t="shared" si="101"/>
        <v>0</v>
      </c>
      <c r="J281" s="51">
        <f t="shared" si="91"/>
        <v>89.843966930864198</v>
      </c>
      <c r="K281" s="42" t="str">
        <f t="shared" si="102"/>
        <v>0</v>
      </c>
      <c r="L281" s="51">
        <f t="shared" si="92"/>
        <v>81.411395223529411</v>
      </c>
      <c r="M281" s="55" t="str">
        <f t="shared" si="103"/>
        <v>0</v>
      </c>
      <c r="N281" s="58">
        <f t="shared" si="93"/>
        <v>0.11041319999999999</v>
      </c>
      <c r="O281" s="59">
        <v>260</v>
      </c>
      <c r="Q281" s="53" t="str">
        <f t="shared" si="104"/>
        <v>1</v>
      </c>
      <c r="R281" s="53">
        <f t="shared" si="94"/>
        <v>1</v>
      </c>
      <c r="S281" s="53" t="str">
        <f t="shared" si="105"/>
        <v>0</v>
      </c>
      <c r="T281" s="53">
        <f t="shared" si="95"/>
        <v>0</v>
      </c>
      <c r="U281" s="53" t="str">
        <f t="shared" si="106"/>
        <v>0</v>
      </c>
      <c r="V281" s="53">
        <f t="shared" si="96"/>
        <v>0</v>
      </c>
      <c r="W281" s="53" t="str">
        <f t="shared" si="107"/>
        <v>0</v>
      </c>
      <c r="X281" s="53">
        <f t="shared" si="97"/>
        <v>0</v>
      </c>
      <c r="Y281" s="53" t="str">
        <f t="shared" si="108"/>
        <v>0</v>
      </c>
      <c r="Z281" s="53">
        <f t="shared" si="98"/>
        <v>0</v>
      </c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92">
        <f>Parâmetros!A271</f>
        <v>44177.208344907405</v>
      </c>
      <c r="B282" s="59">
        <f>Parâmetros!G271*0.04*46.0055</f>
        <v>0.93851220000000002</v>
      </c>
      <c r="C282" s="87">
        <f t="shared" si="109"/>
        <v>0.93851220000000002</v>
      </c>
      <c r="D282" s="91">
        <f t="shared" si="88"/>
        <v>0.18770244000000003</v>
      </c>
      <c r="E282" s="42" t="str">
        <f t="shared" si="99"/>
        <v>1</v>
      </c>
      <c r="F282" s="51">
        <f t="shared" si="89"/>
        <v>-153.08495060500002</v>
      </c>
      <c r="G282" s="42" t="str">
        <f t="shared" si="100"/>
        <v>0</v>
      </c>
      <c r="H282" s="51">
        <f t="shared" si="90"/>
        <v>-35.542475302500009</v>
      </c>
      <c r="I282" s="42" t="str">
        <f t="shared" si="101"/>
        <v>0</v>
      </c>
      <c r="J282" s="51">
        <f t="shared" si="91"/>
        <v>89.881657362716055</v>
      </c>
      <c r="K282" s="42" t="str">
        <f t="shared" si="102"/>
        <v>0</v>
      </c>
      <c r="L282" s="51">
        <f t="shared" si="92"/>
        <v>81.452313056470601</v>
      </c>
      <c r="M282" s="55" t="str">
        <f t="shared" si="103"/>
        <v>0</v>
      </c>
      <c r="N282" s="58">
        <f t="shared" si="93"/>
        <v>0.18770244000000003</v>
      </c>
      <c r="O282" s="59">
        <v>260</v>
      </c>
      <c r="Q282" s="53" t="str">
        <f t="shared" si="104"/>
        <v>1</v>
      </c>
      <c r="R282" s="53">
        <f t="shared" si="94"/>
        <v>1</v>
      </c>
      <c r="S282" s="53" t="str">
        <f t="shared" si="105"/>
        <v>0</v>
      </c>
      <c r="T282" s="53">
        <f t="shared" si="95"/>
        <v>0</v>
      </c>
      <c r="U282" s="53" t="str">
        <f t="shared" si="106"/>
        <v>0</v>
      </c>
      <c r="V282" s="53">
        <f t="shared" si="96"/>
        <v>0</v>
      </c>
      <c r="W282" s="53" t="str">
        <f t="shared" si="107"/>
        <v>0</v>
      </c>
      <c r="X282" s="53">
        <f t="shared" si="97"/>
        <v>0</v>
      </c>
      <c r="Y282" s="53" t="str">
        <f t="shared" si="108"/>
        <v>0</v>
      </c>
      <c r="Z282" s="53">
        <f t="shared" si="98"/>
        <v>0</v>
      </c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92">
        <f>Parâmetros!A272</f>
        <v>44177.250011574077</v>
      </c>
      <c r="B283" s="59">
        <f>Parâmetros!G272*0.04*46.0055</f>
        <v>4.0116796000000008</v>
      </c>
      <c r="C283" s="87">
        <f t="shared" si="109"/>
        <v>4.0116796000000008</v>
      </c>
      <c r="D283" s="91">
        <f t="shared" si="88"/>
        <v>0.8023359200000002</v>
      </c>
      <c r="E283" s="42" t="str">
        <f t="shared" si="99"/>
        <v>1</v>
      </c>
      <c r="F283" s="51">
        <f t="shared" si="89"/>
        <v>-150.08861238999998</v>
      </c>
      <c r="G283" s="42" t="str">
        <f t="shared" si="100"/>
        <v>0</v>
      </c>
      <c r="H283" s="51">
        <f t="shared" si="90"/>
        <v>-34.04430619499999</v>
      </c>
      <c r="I283" s="42" t="str">
        <f t="shared" si="101"/>
        <v>0</v>
      </c>
      <c r="J283" s="51">
        <f t="shared" si="91"/>
        <v>90.18138603506172</v>
      </c>
      <c r="K283" s="42" t="str">
        <f t="shared" si="102"/>
        <v>0</v>
      </c>
      <c r="L283" s="51">
        <f t="shared" si="92"/>
        <v>81.77770725176471</v>
      </c>
      <c r="M283" s="55" t="str">
        <f t="shared" si="103"/>
        <v>0</v>
      </c>
      <c r="N283" s="58">
        <f t="shared" si="93"/>
        <v>0.8023359200000002</v>
      </c>
      <c r="O283" s="59">
        <v>260</v>
      </c>
      <c r="Q283" s="53" t="str">
        <f t="shared" si="104"/>
        <v>1</v>
      </c>
      <c r="R283" s="53">
        <f t="shared" si="94"/>
        <v>1</v>
      </c>
      <c r="S283" s="53" t="str">
        <f t="shared" si="105"/>
        <v>0</v>
      </c>
      <c r="T283" s="53">
        <f t="shared" si="95"/>
        <v>0</v>
      </c>
      <c r="U283" s="53" t="str">
        <f t="shared" si="106"/>
        <v>0</v>
      </c>
      <c r="V283" s="53">
        <f t="shared" si="96"/>
        <v>0</v>
      </c>
      <c r="W283" s="53" t="str">
        <f t="shared" si="107"/>
        <v>0</v>
      </c>
      <c r="X283" s="53">
        <f t="shared" si="97"/>
        <v>0</v>
      </c>
      <c r="Y283" s="53" t="str">
        <f t="shared" si="108"/>
        <v>0</v>
      </c>
      <c r="Z283" s="53">
        <f t="shared" si="98"/>
        <v>0</v>
      </c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92">
        <f>Parâmetros!A273</f>
        <v>44177.291678240741</v>
      </c>
      <c r="B284" s="59">
        <f>Parâmetros!G273*0.04*46.0055</f>
        <v>14.151291800000001</v>
      </c>
      <c r="C284" s="87">
        <f t="shared" si="109"/>
        <v>14.151291800000001</v>
      </c>
      <c r="D284" s="91">
        <f t="shared" si="88"/>
        <v>2.8302583600000002</v>
      </c>
      <c r="E284" s="42" t="str">
        <f t="shared" si="99"/>
        <v>1</v>
      </c>
      <c r="F284" s="51">
        <f t="shared" si="89"/>
        <v>-140.20249049499998</v>
      </c>
      <c r="G284" s="42" t="str">
        <f t="shared" si="100"/>
        <v>0</v>
      </c>
      <c r="H284" s="51">
        <f t="shared" si="90"/>
        <v>-29.101245247499989</v>
      </c>
      <c r="I284" s="42" t="str">
        <f t="shared" si="101"/>
        <v>0</v>
      </c>
      <c r="J284" s="51">
        <f t="shared" si="91"/>
        <v>91.170311175555554</v>
      </c>
      <c r="K284" s="42" t="str">
        <f t="shared" si="102"/>
        <v>0</v>
      </c>
      <c r="L284" s="51">
        <f t="shared" si="92"/>
        <v>82.851313249411774</v>
      </c>
      <c r="M284" s="55" t="str">
        <f t="shared" si="103"/>
        <v>0</v>
      </c>
      <c r="N284" s="58">
        <f t="shared" si="93"/>
        <v>2.8302583600000002</v>
      </c>
      <c r="O284" s="59">
        <v>260</v>
      </c>
      <c r="Q284" s="53" t="str">
        <f t="shared" si="104"/>
        <v>1</v>
      </c>
      <c r="R284" s="53">
        <f t="shared" si="94"/>
        <v>1</v>
      </c>
      <c r="S284" s="53" t="str">
        <f t="shared" si="105"/>
        <v>0</v>
      </c>
      <c r="T284" s="53">
        <f t="shared" si="95"/>
        <v>0</v>
      </c>
      <c r="U284" s="53" t="str">
        <f t="shared" si="106"/>
        <v>0</v>
      </c>
      <c r="V284" s="53">
        <f t="shared" si="96"/>
        <v>0</v>
      </c>
      <c r="W284" s="53" t="str">
        <f t="shared" si="107"/>
        <v>0</v>
      </c>
      <c r="X284" s="53">
        <f t="shared" si="97"/>
        <v>0</v>
      </c>
      <c r="Y284" s="53" t="str">
        <f t="shared" si="108"/>
        <v>0</v>
      </c>
      <c r="Z284" s="53">
        <f t="shared" si="98"/>
        <v>0</v>
      </c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92">
        <f>Parâmetros!A274</f>
        <v>44177.333344907405</v>
      </c>
      <c r="B285" s="59">
        <f>Parâmetros!G274*0.04*46.0055</f>
        <v>11.225341999999999</v>
      </c>
      <c r="C285" s="87">
        <f t="shared" si="109"/>
        <v>11.225341999999999</v>
      </c>
      <c r="D285" s="91">
        <f t="shared" si="88"/>
        <v>2.2450684000000001</v>
      </c>
      <c r="E285" s="42" t="str">
        <f t="shared" si="99"/>
        <v>1</v>
      </c>
      <c r="F285" s="51">
        <f t="shared" si="89"/>
        <v>-143.05529154999999</v>
      </c>
      <c r="G285" s="42" t="str">
        <f t="shared" si="100"/>
        <v>0</v>
      </c>
      <c r="H285" s="51">
        <f t="shared" si="90"/>
        <v>-30.527645774999996</v>
      </c>
      <c r="I285" s="42" t="str">
        <f t="shared" si="101"/>
        <v>0</v>
      </c>
      <c r="J285" s="51">
        <f t="shared" si="91"/>
        <v>90.88494076296297</v>
      </c>
      <c r="K285" s="42" t="str">
        <f t="shared" si="102"/>
        <v>0</v>
      </c>
      <c r="L285" s="51">
        <f t="shared" si="92"/>
        <v>82.541506800000008</v>
      </c>
      <c r="M285" s="55" t="str">
        <f t="shared" si="103"/>
        <v>0</v>
      </c>
      <c r="N285" s="58">
        <f t="shared" si="93"/>
        <v>2.2450684000000001</v>
      </c>
      <c r="O285" s="59">
        <v>260</v>
      </c>
      <c r="Q285" s="53" t="str">
        <f t="shared" si="104"/>
        <v>1</v>
      </c>
      <c r="R285" s="53">
        <f t="shared" si="94"/>
        <v>1</v>
      </c>
      <c r="S285" s="53" t="str">
        <f t="shared" si="105"/>
        <v>0</v>
      </c>
      <c r="T285" s="53">
        <f t="shared" si="95"/>
        <v>0</v>
      </c>
      <c r="U285" s="53" t="str">
        <f t="shared" si="106"/>
        <v>0</v>
      </c>
      <c r="V285" s="53">
        <f t="shared" si="96"/>
        <v>0</v>
      </c>
      <c r="W285" s="53" t="str">
        <f t="shared" si="107"/>
        <v>0</v>
      </c>
      <c r="X285" s="53">
        <f t="shared" si="97"/>
        <v>0</v>
      </c>
      <c r="Y285" s="53" t="str">
        <f t="shared" si="108"/>
        <v>0</v>
      </c>
      <c r="Z285" s="53">
        <f t="shared" si="98"/>
        <v>0</v>
      </c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92">
        <f>Parâmetros!A275</f>
        <v>44177.375011574077</v>
      </c>
      <c r="B286" s="59">
        <f>Parâmetros!G275*0.04*46.0055</f>
        <v>6.6984007999999999</v>
      </c>
      <c r="C286" s="87">
        <f t="shared" si="109"/>
        <v>6.6984007999999999</v>
      </c>
      <c r="D286" s="91">
        <f t="shared" si="88"/>
        <v>1.3396801599999999</v>
      </c>
      <c r="E286" s="42" t="str">
        <f t="shared" si="99"/>
        <v>1</v>
      </c>
      <c r="F286" s="51">
        <f t="shared" si="89"/>
        <v>-147.46905921999999</v>
      </c>
      <c r="G286" s="42" t="str">
        <f t="shared" si="100"/>
        <v>0</v>
      </c>
      <c r="H286" s="51">
        <f t="shared" si="90"/>
        <v>-32.734529609999996</v>
      </c>
      <c r="I286" s="42" t="str">
        <f t="shared" si="101"/>
        <v>0</v>
      </c>
      <c r="J286" s="51">
        <f t="shared" si="91"/>
        <v>90.443424275555557</v>
      </c>
      <c r="K286" s="42" t="str">
        <f t="shared" si="102"/>
        <v>0</v>
      </c>
      <c r="L286" s="51">
        <f t="shared" si="92"/>
        <v>82.062183614117643</v>
      </c>
      <c r="M286" s="55" t="str">
        <f t="shared" si="103"/>
        <v>0</v>
      </c>
      <c r="N286" s="58">
        <f t="shared" si="93"/>
        <v>1.3396801599999999</v>
      </c>
      <c r="O286" s="59">
        <v>260</v>
      </c>
      <c r="Q286" s="53" t="str">
        <f t="shared" si="104"/>
        <v>1</v>
      </c>
      <c r="R286" s="53">
        <f t="shared" si="94"/>
        <v>1</v>
      </c>
      <c r="S286" s="53" t="str">
        <f t="shared" si="105"/>
        <v>0</v>
      </c>
      <c r="T286" s="53">
        <f t="shared" si="95"/>
        <v>0</v>
      </c>
      <c r="U286" s="53" t="str">
        <f t="shared" si="106"/>
        <v>0</v>
      </c>
      <c r="V286" s="53">
        <f t="shared" si="96"/>
        <v>0</v>
      </c>
      <c r="W286" s="53" t="str">
        <f t="shared" si="107"/>
        <v>0</v>
      </c>
      <c r="X286" s="53">
        <f t="shared" si="97"/>
        <v>0</v>
      </c>
      <c r="Y286" s="53" t="str">
        <f t="shared" si="108"/>
        <v>0</v>
      </c>
      <c r="Z286" s="53">
        <f t="shared" si="98"/>
        <v>0</v>
      </c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92">
        <f>Parâmetros!A276</f>
        <v>44177.416678240741</v>
      </c>
      <c r="B287" s="59">
        <f>Parâmetros!G276*0.04*46.0055</f>
        <v>4.5085389999999999</v>
      </c>
      <c r="C287" s="87">
        <f t="shared" si="109"/>
        <v>4.5085389999999999</v>
      </c>
      <c r="D287" s="91">
        <f t="shared" si="88"/>
        <v>0.90170779999999995</v>
      </c>
      <c r="E287" s="42" t="str">
        <f t="shared" si="99"/>
        <v>1</v>
      </c>
      <c r="F287" s="51">
        <f t="shared" si="89"/>
        <v>-149.60417447499998</v>
      </c>
      <c r="G287" s="42" t="str">
        <f t="shared" si="100"/>
        <v>0</v>
      </c>
      <c r="H287" s="51">
        <f t="shared" si="90"/>
        <v>-33.80208723749999</v>
      </c>
      <c r="I287" s="42" t="str">
        <f t="shared" si="101"/>
        <v>0</v>
      </c>
      <c r="J287" s="51">
        <f t="shared" si="91"/>
        <v>90.229845161728392</v>
      </c>
      <c r="K287" s="42" t="str">
        <f t="shared" si="102"/>
        <v>0</v>
      </c>
      <c r="L287" s="51">
        <f t="shared" si="92"/>
        <v>81.830315894117632</v>
      </c>
      <c r="M287" s="55" t="str">
        <f t="shared" si="103"/>
        <v>0</v>
      </c>
      <c r="N287" s="58">
        <f t="shared" si="93"/>
        <v>0.90170779999999995</v>
      </c>
      <c r="O287" s="59">
        <v>260</v>
      </c>
      <c r="Q287" s="53" t="str">
        <f t="shared" si="104"/>
        <v>1</v>
      </c>
      <c r="R287" s="53">
        <f t="shared" si="94"/>
        <v>1</v>
      </c>
      <c r="S287" s="53" t="str">
        <f t="shared" si="105"/>
        <v>0</v>
      </c>
      <c r="T287" s="53">
        <f t="shared" si="95"/>
        <v>0</v>
      </c>
      <c r="U287" s="53" t="str">
        <f t="shared" si="106"/>
        <v>0</v>
      </c>
      <c r="V287" s="53">
        <f t="shared" si="96"/>
        <v>0</v>
      </c>
      <c r="W287" s="53" t="str">
        <f t="shared" si="107"/>
        <v>0</v>
      </c>
      <c r="X287" s="53">
        <f t="shared" si="97"/>
        <v>0</v>
      </c>
      <c r="Y287" s="53" t="str">
        <f t="shared" si="108"/>
        <v>0</v>
      </c>
      <c r="Z287" s="53">
        <f t="shared" si="98"/>
        <v>0</v>
      </c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92">
        <f>Parâmetros!A277</f>
        <v>44177.458344907405</v>
      </c>
      <c r="B288" s="59">
        <f>Parâmetros!G277*0.04*46.0055</f>
        <v>3.4596136</v>
      </c>
      <c r="C288" s="87">
        <f t="shared" si="109"/>
        <v>3.4596136</v>
      </c>
      <c r="D288" s="91">
        <f t="shared" si="88"/>
        <v>0.69192271999999999</v>
      </c>
      <c r="E288" s="42" t="str">
        <f t="shared" si="99"/>
        <v>1</v>
      </c>
      <c r="F288" s="51">
        <f t="shared" si="89"/>
        <v>-150.62687674</v>
      </c>
      <c r="G288" s="42" t="str">
        <f t="shared" si="100"/>
        <v>0</v>
      </c>
      <c r="H288" s="51">
        <f t="shared" si="90"/>
        <v>-34.31343837</v>
      </c>
      <c r="I288" s="42" t="str">
        <f t="shared" si="101"/>
        <v>0</v>
      </c>
      <c r="J288" s="51">
        <f t="shared" si="91"/>
        <v>90.127542560987649</v>
      </c>
      <c r="K288" s="42" t="str">
        <f t="shared" si="102"/>
        <v>0</v>
      </c>
      <c r="L288" s="51">
        <f t="shared" si="92"/>
        <v>81.719253204705893</v>
      </c>
      <c r="M288" s="55" t="str">
        <f t="shared" si="103"/>
        <v>0</v>
      </c>
      <c r="N288" s="58">
        <f t="shared" si="93"/>
        <v>0.69192271999999999</v>
      </c>
      <c r="O288" s="59">
        <v>260</v>
      </c>
      <c r="Q288" s="53" t="str">
        <f t="shared" si="104"/>
        <v>1</v>
      </c>
      <c r="R288" s="53">
        <f t="shared" si="94"/>
        <v>1</v>
      </c>
      <c r="S288" s="53" t="str">
        <f t="shared" si="105"/>
        <v>0</v>
      </c>
      <c r="T288" s="53">
        <f t="shared" si="95"/>
        <v>0</v>
      </c>
      <c r="U288" s="53" t="str">
        <f t="shared" si="106"/>
        <v>0</v>
      </c>
      <c r="V288" s="53">
        <f t="shared" si="96"/>
        <v>0</v>
      </c>
      <c r="W288" s="53" t="str">
        <f t="shared" si="107"/>
        <v>0</v>
      </c>
      <c r="X288" s="53">
        <f t="shared" si="97"/>
        <v>0</v>
      </c>
      <c r="Y288" s="53" t="str">
        <f t="shared" si="108"/>
        <v>0</v>
      </c>
      <c r="Z288" s="53">
        <f t="shared" si="98"/>
        <v>0</v>
      </c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92">
        <f>Parâmetros!A278</f>
        <v>44177.500011574077</v>
      </c>
      <c r="B289" s="59">
        <f>Parâmetros!G278*0.04*46.0055</f>
        <v>3.0179607999999996</v>
      </c>
      <c r="C289" s="87">
        <f t="shared" si="109"/>
        <v>3.0179607999999996</v>
      </c>
      <c r="D289" s="91">
        <f t="shared" si="88"/>
        <v>0.60359215999999993</v>
      </c>
      <c r="E289" s="42" t="str">
        <f t="shared" si="99"/>
        <v>1</v>
      </c>
      <c r="F289" s="51">
        <f t="shared" si="89"/>
        <v>-151.05748822000001</v>
      </c>
      <c r="G289" s="42" t="str">
        <f t="shared" si="100"/>
        <v>0</v>
      </c>
      <c r="H289" s="51">
        <f t="shared" si="90"/>
        <v>-34.528744110000005</v>
      </c>
      <c r="I289" s="42" t="str">
        <f t="shared" si="101"/>
        <v>0</v>
      </c>
      <c r="J289" s="51">
        <f t="shared" si="91"/>
        <v>90.084467781728392</v>
      </c>
      <c r="K289" s="42" t="str">
        <f t="shared" si="102"/>
        <v>0</v>
      </c>
      <c r="L289" s="51">
        <f t="shared" si="92"/>
        <v>81.672489967058837</v>
      </c>
      <c r="M289" s="55" t="str">
        <f t="shared" si="103"/>
        <v>0</v>
      </c>
      <c r="N289" s="58">
        <f t="shared" si="93"/>
        <v>0.60359215999999993</v>
      </c>
      <c r="O289" s="59">
        <v>260</v>
      </c>
      <c r="Q289" s="53" t="str">
        <f t="shared" si="104"/>
        <v>1</v>
      </c>
      <c r="R289" s="53">
        <f t="shared" si="94"/>
        <v>1</v>
      </c>
      <c r="S289" s="53" t="str">
        <f t="shared" si="105"/>
        <v>0</v>
      </c>
      <c r="T289" s="53">
        <f t="shared" si="95"/>
        <v>0</v>
      </c>
      <c r="U289" s="53" t="str">
        <f t="shared" si="106"/>
        <v>0</v>
      </c>
      <c r="V289" s="53">
        <f t="shared" si="96"/>
        <v>0</v>
      </c>
      <c r="W289" s="53" t="str">
        <f t="shared" si="107"/>
        <v>0</v>
      </c>
      <c r="X289" s="53">
        <f t="shared" si="97"/>
        <v>0</v>
      </c>
      <c r="Y289" s="53" t="str">
        <f t="shared" si="108"/>
        <v>0</v>
      </c>
      <c r="Z289" s="53">
        <f t="shared" si="98"/>
        <v>0</v>
      </c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92">
        <f>Parâmetros!A279</f>
        <v>44177.541678240741</v>
      </c>
      <c r="B290" s="59">
        <f>Parâmetros!G279*0.04*46.0055</f>
        <v>2.6867212</v>
      </c>
      <c r="C290" s="87">
        <f t="shared" si="109"/>
        <v>2.6867212</v>
      </c>
      <c r="D290" s="91">
        <f t="shared" si="88"/>
        <v>0.53734424000000003</v>
      </c>
      <c r="E290" s="42" t="str">
        <f t="shared" si="99"/>
        <v>1</v>
      </c>
      <c r="F290" s="51">
        <f t="shared" si="89"/>
        <v>-151.38044683000001</v>
      </c>
      <c r="G290" s="42" t="str">
        <f t="shared" si="100"/>
        <v>0</v>
      </c>
      <c r="H290" s="51">
        <f t="shared" si="90"/>
        <v>-34.690223415000006</v>
      </c>
      <c r="I290" s="42" t="str">
        <f t="shared" si="101"/>
        <v>0</v>
      </c>
      <c r="J290" s="51">
        <f t="shared" si="91"/>
        <v>90.05216169728395</v>
      </c>
      <c r="K290" s="42" t="str">
        <f t="shared" si="102"/>
        <v>0</v>
      </c>
      <c r="L290" s="51">
        <f t="shared" si="92"/>
        <v>81.637417538823513</v>
      </c>
      <c r="M290" s="55" t="str">
        <f t="shared" si="103"/>
        <v>0</v>
      </c>
      <c r="N290" s="58">
        <f t="shared" si="93"/>
        <v>0.53734424000000003</v>
      </c>
      <c r="O290" s="59">
        <v>260</v>
      </c>
      <c r="Q290" s="53" t="str">
        <f t="shared" si="104"/>
        <v>1</v>
      </c>
      <c r="R290" s="53">
        <f t="shared" si="94"/>
        <v>1</v>
      </c>
      <c r="S290" s="53" t="str">
        <f t="shared" si="105"/>
        <v>0</v>
      </c>
      <c r="T290" s="53">
        <f t="shared" si="95"/>
        <v>0</v>
      </c>
      <c r="U290" s="53" t="str">
        <f t="shared" si="106"/>
        <v>0</v>
      </c>
      <c r="V290" s="53">
        <f t="shared" si="96"/>
        <v>0</v>
      </c>
      <c r="W290" s="53" t="str">
        <f t="shared" si="107"/>
        <v>0</v>
      </c>
      <c r="X290" s="53">
        <f t="shared" si="97"/>
        <v>0</v>
      </c>
      <c r="Y290" s="53" t="str">
        <f t="shared" si="108"/>
        <v>0</v>
      </c>
      <c r="Z290" s="53">
        <f t="shared" si="98"/>
        <v>0</v>
      </c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92">
        <f>Parâmetros!A280</f>
        <v>44177.583344907405</v>
      </c>
      <c r="B291" s="59">
        <f>Parâmetros!G280*0.04*46.0055</f>
        <v>2.1162529999999999</v>
      </c>
      <c r="C291" s="87">
        <f t="shared" si="109"/>
        <v>2.1162529999999999</v>
      </c>
      <c r="D291" s="91">
        <f t="shared" si="88"/>
        <v>0.42325059999999998</v>
      </c>
      <c r="E291" s="42" t="str">
        <f t="shared" si="99"/>
        <v>1</v>
      </c>
      <c r="F291" s="51">
        <f t="shared" si="89"/>
        <v>-151.93665332499998</v>
      </c>
      <c r="G291" s="42" t="str">
        <f t="shared" si="100"/>
        <v>0</v>
      </c>
      <c r="H291" s="51">
        <f t="shared" si="90"/>
        <v>-34.96832666249999</v>
      </c>
      <c r="I291" s="42" t="str">
        <f t="shared" si="101"/>
        <v>0</v>
      </c>
      <c r="J291" s="51">
        <f t="shared" si="91"/>
        <v>89.996523440740731</v>
      </c>
      <c r="K291" s="42" t="str">
        <f t="shared" si="102"/>
        <v>0</v>
      </c>
      <c r="L291" s="51">
        <f t="shared" si="92"/>
        <v>81.577015023529398</v>
      </c>
      <c r="M291" s="55" t="str">
        <f t="shared" si="103"/>
        <v>0</v>
      </c>
      <c r="N291" s="58">
        <f t="shared" si="93"/>
        <v>0.42325059999999998</v>
      </c>
      <c r="O291" s="59">
        <v>260</v>
      </c>
      <c r="Q291" s="53" t="str">
        <f t="shared" si="104"/>
        <v>1</v>
      </c>
      <c r="R291" s="53">
        <f t="shared" si="94"/>
        <v>1</v>
      </c>
      <c r="S291" s="53" t="str">
        <f t="shared" si="105"/>
        <v>0</v>
      </c>
      <c r="T291" s="53">
        <f t="shared" si="95"/>
        <v>0</v>
      </c>
      <c r="U291" s="53" t="str">
        <f t="shared" si="106"/>
        <v>0</v>
      </c>
      <c r="V291" s="53">
        <f t="shared" si="96"/>
        <v>0</v>
      </c>
      <c r="W291" s="53" t="str">
        <f t="shared" si="107"/>
        <v>0</v>
      </c>
      <c r="X291" s="53">
        <f t="shared" si="97"/>
        <v>0</v>
      </c>
      <c r="Y291" s="53" t="str">
        <f t="shared" si="108"/>
        <v>0</v>
      </c>
      <c r="Z291" s="53">
        <f t="shared" si="98"/>
        <v>0</v>
      </c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92">
        <f>Parâmetros!A281</f>
        <v>44177.625011574077</v>
      </c>
      <c r="B292" s="59">
        <f>Parâmetros!G281*0.04*46.0055</f>
        <v>2.3922859999999999</v>
      </c>
      <c r="C292" s="87">
        <f t="shared" si="109"/>
        <v>2.3922859999999999</v>
      </c>
      <c r="D292" s="91">
        <f t="shared" si="88"/>
        <v>0.47845720000000003</v>
      </c>
      <c r="E292" s="42" t="str">
        <f t="shared" si="99"/>
        <v>1</v>
      </c>
      <c r="F292" s="51">
        <f t="shared" si="89"/>
        <v>-151.66752115</v>
      </c>
      <c r="G292" s="42" t="str">
        <f t="shared" si="100"/>
        <v>0</v>
      </c>
      <c r="H292" s="51">
        <f t="shared" si="90"/>
        <v>-34.833760574999999</v>
      </c>
      <c r="I292" s="42" t="str">
        <f t="shared" si="101"/>
        <v>0</v>
      </c>
      <c r="J292" s="51">
        <f t="shared" si="91"/>
        <v>90.023445177777774</v>
      </c>
      <c r="K292" s="42" t="str">
        <f t="shared" si="102"/>
        <v>0</v>
      </c>
      <c r="L292" s="51">
        <f t="shared" si="92"/>
        <v>81.606242047058814</v>
      </c>
      <c r="M292" s="55" t="str">
        <f t="shared" si="103"/>
        <v>0</v>
      </c>
      <c r="N292" s="58">
        <f t="shared" si="93"/>
        <v>0.47845720000000003</v>
      </c>
      <c r="O292" s="59">
        <v>260</v>
      </c>
      <c r="Q292" s="53" t="str">
        <f t="shared" si="104"/>
        <v>1</v>
      </c>
      <c r="R292" s="53">
        <f t="shared" si="94"/>
        <v>1</v>
      </c>
      <c r="S292" s="53" t="str">
        <f t="shared" si="105"/>
        <v>0</v>
      </c>
      <c r="T292" s="53">
        <f t="shared" si="95"/>
        <v>0</v>
      </c>
      <c r="U292" s="53" t="str">
        <f t="shared" si="106"/>
        <v>0</v>
      </c>
      <c r="V292" s="53">
        <f t="shared" si="96"/>
        <v>0</v>
      </c>
      <c r="W292" s="53" t="str">
        <f t="shared" si="107"/>
        <v>0</v>
      </c>
      <c r="X292" s="53">
        <f t="shared" si="97"/>
        <v>0</v>
      </c>
      <c r="Y292" s="53" t="str">
        <f t="shared" si="108"/>
        <v>0</v>
      </c>
      <c r="Z292" s="53">
        <f t="shared" si="98"/>
        <v>0</v>
      </c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92">
        <f>Parâmetros!A282</f>
        <v>44177.666678240741</v>
      </c>
      <c r="B293" s="59">
        <f>Parâmetros!G282*0.04*46.0055</f>
        <v>2.5211014</v>
      </c>
      <c r="C293" s="87">
        <f t="shared" si="109"/>
        <v>2.5211014</v>
      </c>
      <c r="D293" s="91">
        <f t="shared" si="88"/>
        <v>0.50422027999999997</v>
      </c>
      <c r="E293" s="42" t="str">
        <f t="shared" si="99"/>
        <v>1</v>
      </c>
      <c r="F293" s="51">
        <f t="shared" si="89"/>
        <v>-151.54192613500001</v>
      </c>
      <c r="G293" s="42" t="str">
        <f t="shared" si="100"/>
        <v>0</v>
      </c>
      <c r="H293" s="51">
        <f t="shared" si="90"/>
        <v>-34.770963067500006</v>
      </c>
      <c r="I293" s="42" t="str">
        <f t="shared" si="101"/>
        <v>0</v>
      </c>
      <c r="J293" s="51">
        <f t="shared" si="91"/>
        <v>90.036008655061721</v>
      </c>
      <c r="K293" s="42" t="str">
        <f t="shared" si="102"/>
        <v>0</v>
      </c>
      <c r="L293" s="51">
        <f t="shared" si="92"/>
        <v>81.619881324705887</v>
      </c>
      <c r="M293" s="55" t="str">
        <f t="shared" si="103"/>
        <v>0</v>
      </c>
      <c r="N293" s="58">
        <f t="shared" si="93"/>
        <v>0.50422027999999997</v>
      </c>
      <c r="O293" s="59">
        <v>260</v>
      </c>
      <c r="Q293" s="53" t="str">
        <f t="shared" si="104"/>
        <v>1</v>
      </c>
      <c r="R293" s="53">
        <f t="shared" si="94"/>
        <v>1</v>
      </c>
      <c r="S293" s="53" t="str">
        <f t="shared" si="105"/>
        <v>0</v>
      </c>
      <c r="T293" s="53">
        <f t="shared" si="95"/>
        <v>0</v>
      </c>
      <c r="U293" s="53" t="str">
        <f t="shared" si="106"/>
        <v>0</v>
      </c>
      <c r="V293" s="53">
        <f t="shared" si="96"/>
        <v>0</v>
      </c>
      <c r="W293" s="53" t="str">
        <f t="shared" si="107"/>
        <v>0</v>
      </c>
      <c r="X293" s="53">
        <f t="shared" si="97"/>
        <v>0</v>
      </c>
      <c r="Y293" s="53" t="str">
        <f t="shared" si="108"/>
        <v>0</v>
      </c>
      <c r="Z293" s="53">
        <f t="shared" si="98"/>
        <v>0</v>
      </c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92">
        <f>Parâmetros!A283</f>
        <v>44177.708344907405</v>
      </c>
      <c r="B294" s="59">
        <f>Parâmetros!G283*0.04*46.0055</f>
        <v>2.8155366000000002</v>
      </c>
      <c r="C294" s="87">
        <f t="shared" si="109"/>
        <v>2.8155366000000002</v>
      </c>
      <c r="D294" s="91">
        <f t="shared" si="88"/>
        <v>0.56310732000000008</v>
      </c>
      <c r="E294" s="42" t="str">
        <f t="shared" si="99"/>
        <v>1</v>
      </c>
      <c r="F294" s="51">
        <f t="shared" si="89"/>
        <v>-151.25485181499999</v>
      </c>
      <c r="G294" s="42" t="str">
        <f t="shared" si="100"/>
        <v>0</v>
      </c>
      <c r="H294" s="51">
        <f t="shared" si="90"/>
        <v>-34.627425907499997</v>
      </c>
      <c r="I294" s="42" t="str">
        <f t="shared" si="101"/>
        <v>0</v>
      </c>
      <c r="J294" s="51">
        <f t="shared" si="91"/>
        <v>90.064725174567897</v>
      </c>
      <c r="K294" s="42" t="str">
        <f t="shared" si="102"/>
        <v>0</v>
      </c>
      <c r="L294" s="51">
        <f t="shared" si="92"/>
        <v>81.6510568164706</v>
      </c>
      <c r="M294" s="55" t="str">
        <f t="shared" si="103"/>
        <v>0</v>
      </c>
      <c r="N294" s="58">
        <f t="shared" si="93"/>
        <v>0.56310732000000008</v>
      </c>
      <c r="O294" s="59">
        <v>260</v>
      </c>
      <c r="Q294" s="53" t="str">
        <f t="shared" si="104"/>
        <v>1</v>
      </c>
      <c r="R294" s="53">
        <f t="shared" si="94"/>
        <v>1</v>
      </c>
      <c r="S294" s="53" t="str">
        <f t="shared" si="105"/>
        <v>0</v>
      </c>
      <c r="T294" s="53">
        <f t="shared" si="95"/>
        <v>0</v>
      </c>
      <c r="U294" s="53" t="str">
        <f t="shared" si="106"/>
        <v>0</v>
      </c>
      <c r="V294" s="53">
        <f t="shared" si="96"/>
        <v>0</v>
      </c>
      <c r="W294" s="53" t="str">
        <f t="shared" si="107"/>
        <v>0</v>
      </c>
      <c r="X294" s="53">
        <f t="shared" si="97"/>
        <v>0</v>
      </c>
      <c r="Y294" s="53" t="str">
        <f t="shared" si="108"/>
        <v>0</v>
      </c>
      <c r="Z294" s="53">
        <f t="shared" si="98"/>
        <v>0</v>
      </c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92">
        <f>Parâmetros!A284</f>
        <v>44177.750011574077</v>
      </c>
      <c r="B295" s="59">
        <f>Parâmetros!G284*0.04*46.0055</f>
        <v>4.0116796000000008</v>
      </c>
      <c r="C295" s="87">
        <f t="shared" si="109"/>
        <v>4.0116796000000008</v>
      </c>
      <c r="D295" s="91">
        <f t="shared" si="88"/>
        <v>0.8023359200000002</v>
      </c>
      <c r="E295" s="42" t="str">
        <f t="shared" si="99"/>
        <v>1</v>
      </c>
      <c r="F295" s="51">
        <f t="shared" si="89"/>
        <v>-150.08861238999998</v>
      </c>
      <c r="G295" s="42" t="str">
        <f t="shared" si="100"/>
        <v>0</v>
      </c>
      <c r="H295" s="51">
        <f t="shared" si="90"/>
        <v>-34.04430619499999</v>
      </c>
      <c r="I295" s="42" t="str">
        <f t="shared" si="101"/>
        <v>0</v>
      </c>
      <c r="J295" s="51">
        <f t="shared" si="91"/>
        <v>90.18138603506172</v>
      </c>
      <c r="K295" s="42" t="str">
        <f t="shared" si="102"/>
        <v>0</v>
      </c>
      <c r="L295" s="51">
        <f t="shared" si="92"/>
        <v>81.77770725176471</v>
      </c>
      <c r="M295" s="55" t="str">
        <f t="shared" si="103"/>
        <v>0</v>
      </c>
      <c r="N295" s="58">
        <f t="shared" si="93"/>
        <v>0.8023359200000002</v>
      </c>
      <c r="O295" s="59">
        <v>260</v>
      </c>
      <c r="Q295" s="53" t="str">
        <f t="shared" si="104"/>
        <v>1</v>
      </c>
      <c r="R295" s="53">
        <f t="shared" si="94"/>
        <v>1</v>
      </c>
      <c r="S295" s="53" t="str">
        <f t="shared" si="105"/>
        <v>0</v>
      </c>
      <c r="T295" s="53">
        <f t="shared" si="95"/>
        <v>0</v>
      </c>
      <c r="U295" s="53" t="str">
        <f t="shared" si="106"/>
        <v>0</v>
      </c>
      <c r="V295" s="53">
        <f t="shared" si="96"/>
        <v>0</v>
      </c>
      <c r="W295" s="53" t="str">
        <f t="shared" si="107"/>
        <v>0</v>
      </c>
      <c r="X295" s="53">
        <f t="shared" si="97"/>
        <v>0</v>
      </c>
      <c r="Y295" s="53" t="str">
        <f t="shared" si="108"/>
        <v>0</v>
      </c>
      <c r="Z295" s="53">
        <f t="shared" si="98"/>
        <v>0</v>
      </c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92">
        <f>Parâmetros!A285</f>
        <v>44177.791678240741</v>
      </c>
      <c r="B296" s="59">
        <f>Parâmetros!G285*0.04*46.0055</f>
        <v>4.6373543999999995</v>
      </c>
      <c r="C296" s="87">
        <f t="shared" si="109"/>
        <v>4.6373543999999995</v>
      </c>
      <c r="D296" s="91">
        <f t="shared" si="88"/>
        <v>0.92747087999999989</v>
      </c>
      <c r="E296" s="42" t="str">
        <f t="shared" si="99"/>
        <v>1</v>
      </c>
      <c r="F296" s="51">
        <f t="shared" si="89"/>
        <v>-149.47857945999999</v>
      </c>
      <c r="G296" s="42" t="str">
        <f t="shared" si="100"/>
        <v>0</v>
      </c>
      <c r="H296" s="51">
        <f t="shared" si="90"/>
        <v>-33.739289729999996</v>
      </c>
      <c r="I296" s="42" t="str">
        <f t="shared" si="101"/>
        <v>0</v>
      </c>
      <c r="J296" s="51">
        <f t="shared" si="91"/>
        <v>90.242408639012353</v>
      </c>
      <c r="K296" s="42" t="str">
        <f t="shared" si="102"/>
        <v>0</v>
      </c>
      <c r="L296" s="51">
        <f t="shared" si="92"/>
        <v>81.843955171764705</v>
      </c>
      <c r="M296" s="55" t="str">
        <f t="shared" si="103"/>
        <v>0</v>
      </c>
      <c r="N296" s="58">
        <f t="shared" si="93"/>
        <v>0.92747087999999989</v>
      </c>
      <c r="O296" s="59">
        <v>260</v>
      </c>
      <c r="Q296" s="53" t="str">
        <f t="shared" si="104"/>
        <v>1</v>
      </c>
      <c r="R296" s="53">
        <f t="shared" si="94"/>
        <v>1</v>
      </c>
      <c r="S296" s="53" t="str">
        <f t="shared" si="105"/>
        <v>0</v>
      </c>
      <c r="T296" s="53">
        <f t="shared" si="95"/>
        <v>0</v>
      </c>
      <c r="U296" s="53" t="str">
        <f t="shared" si="106"/>
        <v>0</v>
      </c>
      <c r="V296" s="53">
        <f t="shared" si="96"/>
        <v>0</v>
      </c>
      <c r="W296" s="53" t="str">
        <f t="shared" si="107"/>
        <v>0</v>
      </c>
      <c r="X296" s="53">
        <f t="shared" si="97"/>
        <v>0</v>
      </c>
      <c r="Y296" s="53" t="str">
        <f t="shared" si="108"/>
        <v>0</v>
      </c>
      <c r="Z296" s="53">
        <f t="shared" si="98"/>
        <v>0</v>
      </c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92">
        <f>Parâmetros!A286</f>
        <v>44177.833344907405</v>
      </c>
      <c r="B297" s="59">
        <f>Parâmetros!G286*0.04*46.0055</f>
        <v>3.6068311999999998</v>
      </c>
      <c r="C297" s="87">
        <f t="shared" si="109"/>
        <v>3.6068311999999998</v>
      </c>
      <c r="D297" s="91">
        <f t="shared" si="88"/>
        <v>0.72136623999999994</v>
      </c>
      <c r="E297" s="42" t="str">
        <f t="shared" si="99"/>
        <v>1</v>
      </c>
      <c r="F297" s="51">
        <f t="shared" si="89"/>
        <v>-150.48333958000003</v>
      </c>
      <c r="G297" s="42" t="str">
        <f t="shared" si="100"/>
        <v>0</v>
      </c>
      <c r="H297" s="51">
        <f t="shared" si="90"/>
        <v>-34.241669790000017</v>
      </c>
      <c r="I297" s="42" t="str">
        <f t="shared" si="101"/>
        <v>0</v>
      </c>
      <c r="J297" s="51">
        <f t="shared" si="91"/>
        <v>90.141900820740744</v>
      </c>
      <c r="K297" s="42" t="str">
        <f t="shared" si="102"/>
        <v>0</v>
      </c>
      <c r="L297" s="51">
        <f t="shared" si="92"/>
        <v>81.734840950588236</v>
      </c>
      <c r="M297" s="55" t="str">
        <f t="shared" si="103"/>
        <v>0</v>
      </c>
      <c r="N297" s="58">
        <f t="shared" si="93"/>
        <v>0.72136623999999994</v>
      </c>
      <c r="O297" s="59">
        <v>260</v>
      </c>
      <c r="Q297" s="53" t="str">
        <f t="shared" si="104"/>
        <v>1</v>
      </c>
      <c r="R297" s="53">
        <f t="shared" si="94"/>
        <v>1</v>
      </c>
      <c r="S297" s="53" t="str">
        <f t="shared" si="105"/>
        <v>0</v>
      </c>
      <c r="T297" s="53">
        <f t="shared" si="95"/>
        <v>0</v>
      </c>
      <c r="U297" s="53" t="str">
        <f t="shared" si="106"/>
        <v>0</v>
      </c>
      <c r="V297" s="53">
        <f t="shared" si="96"/>
        <v>0</v>
      </c>
      <c r="W297" s="53" t="str">
        <f t="shared" si="107"/>
        <v>0</v>
      </c>
      <c r="X297" s="53">
        <f t="shared" si="97"/>
        <v>0</v>
      </c>
      <c r="Y297" s="53" t="str">
        <f t="shared" si="108"/>
        <v>0</v>
      </c>
      <c r="Z297" s="53">
        <f t="shared" si="98"/>
        <v>0</v>
      </c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92">
        <f>Parâmetros!A287</f>
        <v>44177.875011574077</v>
      </c>
      <c r="B298" s="59">
        <f>Parâmetros!G287*0.04*46.0055</f>
        <v>2.6315146</v>
      </c>
      <c r="C298" s="87">
        <f t="shared" si="109"/>
        <v>2.6315146</v>
      </c>
      <c r="D298" s="91">
        <f t="shared" si="88"/>
        <v>0.52630292000000001</v>
      </c>
      <c r="E298" s="42" t="str">
        <f t="shared" si="99"/>
        <v>1</v>
      </c>
      <c r="F298" s="51">
        <f t="shared" si="89"/>
        <v>-151.434273265</v>
      </c>
      <c r="G298" s="42" t="str">
        <f t="shared" si="100"/>
        <v>0</v>
      </c>
      <c r="H298" s="51">
        <f t="shared" si="90"/>
        <v>-34.717136632500001</v>
      </c>
      <c r="I298" s="42" t="str">
        <f t="shared" si="101"/>
        <v>0</v>
      </c>
      <c r="J298" s="51">
        <f t="shared" si="91"/>
        <v>90.04677734987655</v>
      </c>
      <c r="K298" s="42" t="str">
        <f t="shared" si="102"/>
        <v>0</v>
      </c>
      <c r="L298" s="51">
        <f t="shared" si="92"/>
        <v>81.631572134117633</v>
      </c>
      <c r="M298" s="55" t="str">
        <f t="shared" si="103"/>
        <v>0</v>
      </c>
      <c r="N298" s="58">
        <f t="shared" si="93"/>
        <v>0.52630292000000001</v>
      </c>
      <c r="O298" s="59">
        <v>260</v>
      </c>
      <c r="Q298" s="53" t="str">
        <f t="shared" si="104"/>
        <v>1</v>
      </c>
      <c r="R298" s="53">
        <f t="shared" si="94"/>
        <v>1</v>
      </c>
      <c r="S298" s="53" t="str">
        <f t="shared" si="105"/>
        <v>0</v>
      </c>
      <c r="T298" s="53">
        <f t="shared" si="95"/>
        <v>0</v>
      </c>
      <c r="U298" s="53" t="str">
        <f t="shared" si="106"/>
        <v>0</v>
      </c>
      <c r="V298" s="53">
        <f t="shared" si="96"/>
        <v>0</v>
      </c>
      <c r="W298" s="53" t="str">
        <f t="shared" si="107"/>
        <v>0</v>
      </c>
      <c r="X298" s="53">
        <f t="shared" si="97"/>
        <v>0</v>
      </c>
      <c r="Y298" s="53" t="str">
        <f t="shared" si="108"/>
        <v>0</v>
      </c>
      <c r="Z298" s="53">
        <f t="shared" si="98"/>
        <v>0</v>
      </c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92">
        <f>Parâmetros!A288</f>
        <v>44177.916678240741</v>
      </c>
      <c r="B299" s="59">
        <f>Parâmetros!G288*0.04*46.0055</f>
        <v>3.3676026000000001</v>
      </c>
      <c r="C299" s="87">
        <f t="shared" si="109"/>
        <v>3.3676026000000001</v>
      </c>
      <c r="D299" s="91">
        <f t="shared" si="88"/>
        <v>0.67352051999999996</v>
      </c>
      <c r="E299" s="42" t="str">
        <f t="shared" si="99"/>
        <v>1</v>
      </c>
      <c r="F299" s="51">
        <f t="shared" si="89"/>
        <v>-150.716587465</v>
      </c>
      <c r="G299" s="42" t="str">
        <f t="shared" si="100"/>
        <v>0</v>
      </c>
      <c r="H299" s="51">
        <f t="shared" si="90"/>
        <v>-34.358293732500002</v>
      </c>
      <c r="I299" s="42" t="str">
        <f t="shared" si="101"/>
        <v>0</v>
      </c>
      <c r="J299" s="51">
        <f t="shared" si="91"/>
        <v>90.118568648641968</v>
      </c>
      <c r="K299" s="42" t="str">
        <f t="shared" si="102"/>
        <v>0</v>
      </c>
      <c r="L299" s="51">
        <f t="shared" si="92"/>
        <v>81.709510863529417</v>
      </c>
      <c r="M299" s="55" t="str">
        <f t="shared" si="103"/>
        <v>0</v>
      </c>
      <c r="N299" s="58">
        <f t="shared" si="93"/>
        <v>0.67352051999999996</v>
      </c>
      <c r="O299" s="59">
        <v>260</v>
      </c>
      <c r="Q299" s="53" t="str">
        <f t="shared" si="104"/>
        <v>1</v>
      </c>
      <c r="R299" s="53">
        <f t="shared" si="94"/>
        <v>1</v>
      </c>
      <c r="S299" s="53" t="str">
        <f t="shared" si="105"/>
        <v>0</v>
      </c>
      <c r="T299" s="53">
        <f t="shared" si="95"/>
        <v>0</v>
      </c>
      <c r="U299" s="53" t="str">
        <f t="shared" si="106"/>
        <v>0</v>
      </c>
      <c r="V299" s="53">
        <f t="shared" si="96"/>
        <v>0</v>
      </c>
      <c r="W299" s="53" t="str">
        <f t="shared" si="107"/>
        <v>0</v>
      </c>
      <c r="X299" s="53">
        <f t="shared" si="97"/>
        <v>0</v>
      </c>
      <c r="Y299" s="53" t="str">
        <f t="shared" si="108"/>
        <v>0</v>
      </c>
      <c r="Z299" s="53">
        <f t="shared" si="98"/>
        <v>0</v>
      </c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92">
        <f>Parâmetros!A289</f>
        <v>44177.958344907405</v>
      </c>
      <c r="B300" s="59">
        <f>Parâmetros!G289*0.04*46.0055</f>
        <v>3.6252333999999995</v>
      </c>
      <c r="C300" s="87">
        <f t="shared" si="109"/>
        <v>3.6252333999999995</v>
      </c>
      <c r="D300" s="91">
        <f t="shared" si="88"/>
        <v>0.72504667999999994</v>
      </c>
      <c r="E300" s="42" t="str">
        <f t="shared" si="99"/>
        <v>1</v>
      </c>
      <c r="F300" s="51">
        <f t="shared" si="89"/>
        <v>-150.46539743499997</v>
      </c>
      <c r="G300" s="42" t="str">
        <f t="shared" si="100"/>
        <v>0</v>
      </c>
      <c r="H300" s="51">
        <f t="shared" si="90"/>
        <v>-34.232698717499986</v>
      </c>
      <c r="I300" s="42" t="str">
        <f t="shared" si="101"/>
        <v>0</v>
      </c>
      <c r="J300" s="51">
        <f t="shared" si="91"/>
        <v>90.143695603209878</v>
      </c>
      <c r="K300" s="42" t="str">
        <f t="shared" si="102"/>
        <v>0</v>
      </c>
      <c r="L300" s="51">
        <f t="shared" si="92"/>
        <v>81.736789418823534</v>
      </c>
      <c r="M300" s="55" t="str">
        <f t="shared" si="103"/>
        <v>0</v>
      </c>
      <c r="N300" s="58">
        <f t="shared" si="93"/>
        <v>0.72504667999999994</v>
      </c>
      <c r="O300" s="59">
        <v>260</v>
      </c>
      <c r="Q300" s="53" t="str">
        <f t="shared" si="104"/>
        <v>1</v>
      </c>
      <c r="R300" s="53">
        <f t="shared" si="94"/>
        <v>1</v>
      </c>
      <c r="S300" s="53" t="str">
        <f t="shared" si="105"/>
        <v>0</v>
      </c>
      <c r="T300" s="53">
        <f t="shared" si="95"/>
        <v>0</v>
      </c>
      <c r="U300" s="53" t="str">
        <f t="shared" si="106"/>
        <v>0</v>
      </c>
      <c r="V300" s="53">
        <f t="shared" si="96"/>
        <v>0</v>
      </c>
      <c r="W300" s="53" t="str">
        <f t="shared" si="107"/>
        <v>0</v>
      </c>
      <c r="X300" s="53">
        <f t="shared" si="97"/>
        <v>0</v>
      </c>
      <c r="Y300" s="53" t="str">
        <f t="shared" si="108"/>
        <v>0</v>
      </c>
      <c r="Z300" s="53">
        <f t="shared" si="98"/>
        <v>0</v>
      </c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92">
        <f>Parâmetros!A290</f>
        <v>44178.000011574077</v>
      </c>
      <c r="B301" s="59">
        <f>Parâmetros!G290*0.04*46.0055</f>
        <v>2.9627542</v>
      </c>
      <c r="C301" s="87">
        <f t="shared" si="109"/>
        <v>2.9627542</v>
      </c>
      <c r="D301" s="91">
        <f t="shared" si="88"/>
        <v>0.59255084000000002</v>
      </c>
      <c r="E301" s="42" t="str">
        <f t="shared" si="99"/>
        <v>1</v>
      </c>
      <c r="F301" s="51">
        <f t="shared" si="89"/>
        <v>-151.111314655</v>
      </c>
      <c r="G301" s="42" t="str">
        <f t="shared" si="100"/>
        <v>0</v>
      </c>
      <c r="H301" s="51">
        <f t="shared" si="90"/>
        <v>-34.555657327500001</v>
      </c>
      <c r="I301" s="42" t="str">
        <f t="shared" si="101"/>
        <v>0</v>
      </c>
      <c r="J301" s="51">
        <f t="shared" si="91"/>
        <v>90.079083434320978</v>
      </c>
      <c r="K301" s="42" t="str">
        <f t="shared" si="102"/>
        <v>0</v>
      </c>
      <c r="L301" s="51">
        <f t="shared" si="92"/>
        <v>81.666644562352957</v>
      </c>
      <c r="M301" s="55" t="str">
        <f t="shared" si="103"/>
        <v>0</v>
      </c>
      <c r="N301" s="58">
        <f t="shared" si="93"/>
        <v>0.59255084000000002</v>
      </c>
      <c r="O301" s="59">
        <v>260</v>
      </c>
      <c r="Q301" s="53" t="str">
        <f t="shared" si="104"/>
        <v>1</v>
      </c>
      <c r="R301" s="53">
        <f t="shared" si="94"/>
        <v>1</v>
      </c>
      <c r="S301" s="53" t="str">
        <f t="shared" si="105"/>
        <v>0</v>
      </c>
      <c r="T301" s="53">
        <f t="shared" si="95"/>
        <v>0</v>
      </c>
      <c r="U301" s="53" t="str">
        <f t="shared" si="106"/>
        <v>0</v>
      </c>
      <c r="V301" s="53">
        <f t="shared" si="96"/>
        <v>0</v>
      </c>
      <c r="W301" s="53" t="str">
        <f t="shared" si="107"/>
        <v>0</v>
      </c>
      <c r="X301" s="53">
        <f t="shared" si="97"/>
        <v>0</v>
      </c>
      <c r="Y301" s="53" t="str">
        <f t="shared" si="108"/>
        <v>0</v>
      </c>
      <c r="Z301" s="53">
        <f t="shared" si="98"/>
        <v>0</v>
      </c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92">
        <f>Parâmetros!A291</f>
        <v>44178.041678240741</v>
      </c>
      <c r="B302" s="59">
        <f>Parâmetros!G291*0.04*46.0055</f>
        <v>2.0794485999999996</v>
      </c>
      <c r="C302" s="87">
        <f t="shared" si="109"/>
        <v>2.0794485999999996</v>
      </c>
      <c r="D302" s="91">
        <f t="shared" si="88"/>
        <v>0.41588971999999996</v>
      </c>
      <c r="E302" s="42" t="str">
        <f t="shared" si="99"/>
        <v>1</v>
      </c>
      <c r="F302" s="51">
        <f t="shared" si="89"/>
        <v>-151.97253761499999</v>
      </c>
      <c r="G302" s="42" t="str">
        <f t="shared" si="100"/>
        <v>0</v>
      </c>
      <c r="H302" s="51">
        <f t="shared" si="90"/>
        <v>-34.986268807499997</v>
      </c>
      <c r="I302" s="42" t="str">
        <f t="shared" si="101"/>
        <v>0</v>
      </c>
      <c r="J302" s="51">
        <f t="shared" si="91"/>
        <v>89.992933875802464</v>
      </c>
      <c r="K302" s="42" t="str">
        <f t="shared" si="102"/>
        <v>0</v>
      </c>
      <c r="L302" s="51">
        <f t="shared" si="92"/>
        <v>81.57311808705883</v>
      </c>
      <c r="M302" s="55" t="str">
        <f t="shared" si="103"/>
        <v>0</v>
      </c>
      <c r="N302" s="58">
        <f t="shared" si="93"/>
        <v>0.41588971999999996</v>
      </c>
      <c r="O302" s="59">
        <v>260</v>
      </c>
      <c r="Q302" s="53" t="str">
        <f t="shared" si="104"/>
        <v>1</v>
      </c>
      <c r="R302" s="53">
        <f t="shared" si="94"/>
        <v>1</v>
      </c>
      <c r="S302" s="53" t="str">
        <f t="shared" si="105"/>
        <v>0</v>
      </c>
      <c r="T302" s="53">
        <f t="shared" si="95"/>
        <v>0</v>
      </c>
      <c r="U302" s="53" t="str">
        <f t="shared" si="106"/>
        <v>0</v>
      </c>
      <c r="V302" s="53">
        <f t="shared" si="96"/>
        <v>0</v>
      </c>
      <c r="W302" s="53" t="str">
        <f t="shared" si="107"/>
        <v>0</v>
      </c>
      <c r="X302" s="53">
        <f t="shared" si="97"/>
        <v>0</v>
      </c>
      <c r="Y302" s="53" t="str">
        <f t="shared" si="108"/>
        <v>0</v>
      </c>
      <c r="Z302" s="53">
        <f t="shared" si="98"/>
        <v>0</v>
      </c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92">
        <f>Parâmetros!A292</f>
        <v>44178.083344907405</v>
      </c>
      <c r="B303" s="59">
        <f>Parâmetros!G292*0.04*46.0055</f>
        <v>1.4353716000000001</v>
      </c>
      <c r="C303" s="87">
        <f t="shared" si="109"/>
        <v>1.4353716000000001</v>
      </c>
      <c r="D303" s="91">
        <f t="shared" si="88"/>
        <v>0.28707431999999999</v>
      </c>
      <c r="E303" s="42" t="str">
        <f t="shared" si="99"/>
        <v>1</v>
      </c>
      <c r="F303" s="51">
        <f t="shared" si="89"/>
        <v>-152.60051268999999</v>
      </c>
      <c r="G303" s="42" t="str">
        <f t="shared" si="100"/>
        <v>0</v>
      </c>
      <c r="H303" s="51">
        <f t="shared" si="90"/>
        <v>-35.300256344999994</v>
      </c>
      <c r="I303" s="42" t="str">
        <f t="shared" si="101"/>
        <v>0</v>
      </c>
      <c r="J303" s="51">
        <f t="shared" si="91"/>
        <v>89.930116489382712</v>
      </c>
      <c r="K303" s="42" t="str">
        <f t="shared" si="102"/>
        <v>0</v>
      </c>
      <c r="L303" s="51">
        <f t="shared" si="92"/>
        <v>81.504921698823537</v>
      </c>
      <c r="M303" s="55" t="str">
        <f t="shared" si="103"/>
        <v>0</v>
      </c>
      <c r="N303" s="58">
        <f t="shared" si="93"/>
        <v>0.28707431999999999</v>
      </c>
      <c r="O303" s="59">
        <v>260</v>
      </c>
      <c r="Q303" s="53" t="str">
        <f t="shared" si="104"/>
        <v>1</v>
      </c>
      <c r="R303" s="53">
        <f t="shared" si="94"/>
        <v>1</v>
      </c>
      <c r="S303" s="53" t="str">
        <f t="shared" si="105"/>
        <v>0</v>
      </c>
      <c r="T303" s="53">
        <f t="shared" si="95"/>
        <v>0</v>
      </c>
      <c r="U303" s="53" t="str">
        <f t="shared" si="106"/>
        <v>0</v>
      </c>
      <c r="V303" s="53">
        <f t="shared" si="96"/>
        <v>0</v>
      </c>
      <c r="W303" s="53" t="str">
        <f t="shared" si="107"/>
        <v>0</v>
      </c>
      <c r="X303" s="53">
        <f t="shared" si="97"/>
        <v>0</v>
      </c>
      <c r="Y303" s="53" t="str">
        <f t="shared" si="108"/>
        <v>0</v>
      </c>
      <c r="Z303" s="53">
        <f t="shared" si="98"/>
        <v>0</v>
      </c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92">
        <f>Parâmetros!A293</f>
        <v>44178.125011574077</v>
      </c>
      <c r="B304" s="59">
        <f>Parâmetros!G293*0.04*46.0055</f>
        <v>0.92010999999999998</v>
      </c>
      <c r="C304" s="87">
        <f t="shared" si="109"/>
        <v>0.92010999999999998</v>
      </c>
      <c r="D304" s="91">
        <f t="shared" si="88"/>
        <v>0.18402200000000002</v>
      </c>
      <c r="E304" s="42" t="str">
        <f t="shared" si="99"/>
        <v>1</v>
      </c>
      <c r="F304" s="51">
        <f t="shared" si="89"/>
        <v>-153.10289275</v>
      </c>
      <c r="G304" s="42" t="str">
        <f t="shared" si="100"/>
        <v>0</v>
      </c>
      <c r="H304" s="51">
        <f t="shared" si="90"/>
        <v>-35.551446374999998</v>
      </c>
      <c r="I304" s="42" t="str">
        <f t="shared" si="101"/>
        <v>0</v>
      </c>
      <c r="J304" s="51">
        <f t="shared" si="91"/>
        <v>89.879862580246922</v>
      </c>
      <c r="K304" s="42" t="str">
        <f t="shared" si="102"/>
        <v>0</v>
      </c>
      <c r="L304" s="51">
        <f t="shared" si="92"/>
        <v>81.450364588235303</v>
      </c>
      <c r="M304" s="55" t="str">
        <f t="shared" si="103"/>
        <v>0</v>
      </c>
      <c r="N304" s="58">
        <f t="shared" si="93"/>
        <v>0.18402200000000002</v>
      </c>
      <c r="O304" s="59">
        <v>260</v>
      </c>
      <c r="Q304" s="53" t="str">
        <f t="shared" si="104"/>
        <v>1</v>
      </c>
      <c r="R304" s="53">
        <f t="shared" si="94"/>
        <v>1</v>
      </c>
      <c r="S304" s="53" t="str">
        <f t="shared" si="105"/>
        <v>0</v>
      </c>
      <c r="T304" s="53">
        <f t="shared" si="95"/>
        <v>0</v>
      </c>
      <c r="U304" s="53" t="str">
        <f t="shared" si="106"/>
        <v>0</v>
      </c>
      <c r="V304" s="53">
        <f t="shared" si="96"/>
        <v>0</v>
      </c>
      <c r="W304" s="53" t="str">
        <f t="shared" si="107"/>
        <v>0</v>
      </c>
      <c r="X304" s="53">
        <f t="shared" si="97"/>
        <v>0</v>
      </c>
      <c r="Y304" s="53" t="str">
        <f t="shared" si="108"/>
        <v>0</v>
      </c>
      <c r="Z304" s="53">
        <f t="shared" si="98"/>
        <v>0</v>
      </c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92">
        <f>Parâmetros!A294</f>
        <v>44178.166678240741</v>
      </c>
      <c r="B305" s="59">
        <f>Parâmetros!G294*0.04*46.0055</f>
        <v>1.5273825999999999</v>
      </c>
      <c r="C305" s="87">
        <f t="shared" si="109"/>
        <v>1.5273825999999999</v>
      </c>
      <c r="D305" s="91">
        <f t="shared" si="88"/>
        <v>0.30547651999999997</v>
      </c>
      <c r="E305" s="42" t="str">
        <f t="shared" si="99"/>
        <v>1</v>
      </c>
      <c r="F305" s="51">
        <f t="shared" si="89"/>
        <v>-152.51080196500001</v>
      </c>
      <c r="G305" s="42" t="str">
        <f t="shared" si="100"/>
        <v>0</v>
      </c>
      <c r="H305" s="51">
        <f t="shared" si="90"/>
        <v>-35.255400982500007</v>
      </c>
      <c r="I305" s="42" t="str">
        <f t="shared" si="101"/>
        <v>0</v>
      </c>
      <c r="J305" s="51">
        <f t="shared" si="91"/>
        <v>89.939090401728393</v>
      </c>
      <c r="K305" s="42" t="str">
        <f t="shared" si="102"/>
        <v>0</v>
      </c>
      <c r="L305" s="51">
        <f t="shared" si="92"/>
        <v>81.514664040000014</v>
      </c>
      <c r="M305" s="55" t="str">
        <f t="shared" si="103"/>
        <v>0</v>
      </c>
      <c r="N305" s="58">
        <f t="shared" si="93"/>
        <v>0.30547651999999997</v>
      </c>
      <c r="O305" s="59">
        <v>260</v>
      </c>
      <c r="Q305" s="53" t="str">
        <f t="shared" si="104"/>
        <v>1</v>
      </c>
      <c r="R305" s="53">
        <f t="shared" si="94"/>
        <v>1</v>
      </c>
      <c r="S305" s="53" t="str">
        <f t="shared" si="105"/>
        <v>0</v>
      </c>
      <c r="T305" s="53">
        <f t="shared" si="95"/>
        <v>0</v>
      </c>
      <c r="U305" s="53" t="str">
        <f t="shared" si="106"/>
        <v>0</v>
      </c>
      <c r="V305" s="53">
        <f t="shared" si="96"/>
        <v>0</v>
      </c>
      <c r="W305" s="53" t="str">
        <f t="shared" si="107"/>
        <v>0</v>
      </c>
      <c r="X305" s="53">
        <f t="shared" si="97"/>
        <v>0</v>
      </c>
      <c r="Y305" s="53" t="str">
        <f t="shared" si="108"/>
        <v>0</v>
      </c>
      <c r="Z305" s="53">
        <f t="shared" si="98"/>
        <v>0</v>
      </c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92">
        <f>Parâmetros!A295</f>
        <v>44178.208344907405</v>
      </c>
      <c r="B306" s="59">
        <f>Parâmetros!G295*0.04*46.0055</f>
        <v>4.8213764000000001</v>
      </c>
      <c r="C306" s="87">
        <f t="shared" si="109"/>
        <v>4.8213764000000001</v>
      </c>
      <c r="D306" s="91">
        <f t="shared" si="88"/>
        <v>0.96427527999999996</v>
      </c>
      <c r="E306" s="42" t="str">
        <f t="shared" si="99"/>
        <v>1</v>
      </c>
      <c r="F306" s="51">
        <f t="shared" si="89"/>
        <v>-149.29915801000001</v>
      </c>
      <c r="G306" s="42" t="str">
        <f t="shared" si="100"/>
        <v>0</v>
      </c>
      <c r="H306" s="51">
        <f t="shared" si="90"/>
        <v>-33.649579005000007</v>
      </c>
      <c r="I306" s="42" t="str">
        <f t="shared" si="101"/>
        <v>0</v>
      </c>
      <c r="J306" s="51">
        <f t="shared" si="91"/>
        <v>90.260356463703701</v>
      </c>
      <c r="K306" s="42" t="str">
        <f t="shared" si="102"/>
        <v>0</v>
      </c>
      <c r="L306" s="51">
        <f t="shared" si="92"/>
        <v>81.863439854117644</v>
      </c>
      <c r="M306" s="55" t="str">
        <f t="shared" si="103"/>
        <v>0</v>
      </c>
      <c r="N306" s="58">
        <f t="shared" si="93"/>
        <v>0.96427527999999996</v>
      </c>
      <c r="O306" s="59">
        <v>260</v>
      </c>
      <c r="Q306" s="53" t="str">
        <f t="shared" si="104"/>
        <v>1</v>
      </c>
      <c r="R306" s="53">
        <f t="shared" si="94"/>
        <v>1</v>
      </c>
      <c r="S306" s="53" t="str">
        <f t="shared" si="105"/>
        <v>0</v>
      </c>
      <c r="T306" s="53">
        <f t="shared" si="95"/>
        <v>0</v>
      </c>
      <c r="U306" s="53" t="str">
        <f t="shared" si="106"/>
        <v>0</v>
      </c>
      <c r="V306" s="53">
        <f t="shared" si="96"/>
        <v>0</v>
      </c>
      <c r="W306" s="53" t="str">
        <f t="shared" si="107"/>
        <v>0</v>
      </c>
      <c r="X306" s="53">
        <f t="shared" si="97"/>
        <v>0</v>
      </c>
      <c r="Y306" s="53" t="str">
        <f t="shared" si="108"/>
        <v>0</v>
      </c>
      <c r="Z306" s="53">
        <f t="shared" si="98"/>
        <v>0</v>
      </c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92">
        <f>Parâmetros!A296</f>
        <v>44178.250011574077</v>
      </c>
      <c r="B307" s="59">
        <f>Parâmetros!G296*0.04*46.0055</f>
        <v>7.1584558000000005</v>
      </c>
      <c r="C307" s="87">
        <f t="shared" si="109"/>
        <v>7.1584558000000005</v>
      </c>
      <c r="D307" s="91">
        <f t="shared" si="88"/>
        <v>1.4316911600000002</v>
      </c>
      <c r="E307" s="42" t="str">
        <f t="shared" si="99"/>
        <v>1</v>
      </c>
      <c r="F307" s="51">
        <f t="shared" si="89"/>
        <v>-147.020505595</v>
      </c>
      <c r="G307" s="42" t="str">
        <f t="shared" si="100"/>
        <v>0</v>
      </c>
      <c r="H307" s="51">
        <f t="shared" si="90"/>
        <v>-32.510252797500002</v>
      </c>
      <c r="I307" s="42" t="str">
        <f t="shared" si="101"/>
        <v>0</v>
      </c>
      <c r="J307" s="51">
        <f t="shared" si="91"/>
        <v>90.488293837283948</v>
      </c>
      <c r="K307" s="42" t="str">
        <f t="shared" si="102"/>
        <v>0</v>
      </c>
      <c r="L307" s="51">
        <f t="shared" si="92"/>
        <v>82.110895319999997</v>
      </c>
      <c r="M307" s="55" t="str">
        <f t="shared" si="103"/>
        <v>0</v>
      </c>
      <c r="N307" s="58">
        <f t="shared" si="93"/>
        <v>1.4316911600000002</v>
      </c>
      <c r="O307" s="59">
        <v>260</v>
      </c>
      <c r="Q307" s="53" t="str">
        <f t="shared" si="104"/>
        <v>1</v>
      </c>
      <c r="R307" s="53">
        <f t="shared" si="94"/>
        <v>1</v>
      </c>
      <c r="S307" s="53" t="str">
        <f t="shared" si="105"/>
        <v>0</v>
      </c>
      <c r="T307" s="53">
        <f t="shared" si="95"/>
        <v>0</v>
      </c>
      <c r="U307" s="53" t="str">
        <f t="shared" si="106"/>
        <v>0</v>
      </c>
      <c r="V307" s="53">
        <f t="shared" si="96"/>
        <v>0</v>
      </c>
      <c r="W307" s="53" t="str">
        <f t="shared" si="107"/>
        <v>0</v>
      </c>
      <c r="X307" s="53">
        <f t="shared" si="97"/>
        <v>0</v>
      </c>
      <c r="Y307" s="53" t="str">
        <f t="shared" si="108"/>
        <v>0</v>
      </c>
      <c r="Z307" s="53">
        <f t="shared" si="98"/>
        <v>0</v>
      </c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92">
        <f>Parâmetros!A297</f>
        <v>44178.291678240741</v>
      </c>
      <c r="B308" s="59">
        <f>Parâmetros!G297*0.04*46.0055</f>
        <v>5.7966929999999994</v>
      </c>
      <c r="C308" s="87">
        <f t="shared" si="109"/>
        <v>5.7966929999999994</v>
      </c>
      <c r="D308" s="91">
        <f t="shared" si="88"/>
        <v>1.1593385999999999</v>
      </c>
      <c r="E308" s="42" t="str">
        <f t="shared" si="99"/>
        <v>1</v>
      </c>
      <c r="F308" s="51">
        <f t="shared" si="89"/>
        <v>-148.34822432500002</v>
      </c>
      <c r="G308" s="42" t="str">
        <f t="shared" si="100"/>
        <v>0</v>
      </c>
      <c r="H308" s="51">
        <f t="shared" si="90"/>
        <v>-33.174112162500009</v>
      </c>
      <c r="I308" s="42" t="str">
        <f t="shared" si="101"/>
        <v>0</v>
      </c>
      <c r="J308" s="51">
        <f t="shared" si="91"/>
        <v>90.35547993456791</v>
      </c>
      <c r="K308" s="42" t="str">
        <f t="shared" si="102"/>
        <v>0</v>
      </c>
      <c r="L308" s="51">
        <f t="shared" si="92"/>
        <v>81.966708670588233</v>
      </c>
      <c r="M308" s="55" t="str">
        <f t="shared" si="103"/>
        <v>0</v>
      </c>
      <c r="N308" s="58">
        <f t="shared" si="93"/>
        <v>1.1593385999999999</v>
      </c>
      <c r="O308" s="59">
        <v>260</v>
      </c>
      <c r="Q308" s="53" t="str">
        <f t="shared" si="104"/>
        <v>1</v>
      </c>
      <c r="R308" s="53">
        <f t="shared" si="94"/>
        <v>1</v>
      </c>
      <c r="S308" s="53" t="str">
        <f t="shared" si="105"/>
        <v>0</v>
      </c>
      <c r="T308" s="53">
        <f t="shared" si="95"/>
        <v>0</v>
      </c>
      <c r="U308" s="53" t="str">
        <f t="shared" si="106"/>
        <v>0</v>
      </c>
      <c r="V308" s="53">
        <f t="shared" si="96"/>
        <v>0</v>
      </c>
      <c r="W308" s="53" t="str">
        <f t="shared" si="107"/>
        <v>0</v>
      </c>
      <c r="X308" s="53">
        <f t="shared" si="97"/>
        <v>0</v>
      </c>
      <c r="Y308" s="53" t="str">
        <f t="shared" si="108"/>
        <v>0</v>
      </c>
      <c r="Z308" s="53">
        <f t="shared" si="98"/>
        <v>0</v>
      </c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92">
        <f>Parâmetros!A298</f>
        <v>44178.333344907405</v>
      </c>
      <c r="B309" s="59">
        <f>Parâmetros!G298*0.04*46.0055</f>
        <v>3.5700267999999999</v>
      </c>
      <c r="C309" s="87">
        <f t="shared" si="109"/>
        <v>3.5700267999999999</v>
      </c>
      <c r="D309" s="91">
        <f t="shared" si="88"/>
        <v>0.71400536000000003</v>
      </c>
      <c r="E309" s="42" t="str">
        <f t="shared" si="99"/>
        <v>1</v>
      </c>
      <c r="F309" s="51">
        <f t="shared" si="89"/>
        <v>-150.51922386999999</v>
      </c>
      <c r="G309" s="42" t="str">
        <f t="shared" si="100"/>
        <v>0</v>
      </c>
      <c r="H309" s="51">
        <f t="shared" si="90"/>
        <v>-34.259611934999995</v>
      </c>
      <c r="I309" s="42" t="str">
        <f t="shared" si="101"/>
        <v>0</v>
      </c>
      <c r="J309" s="51">
        <f t="shared" si="91"/>
        <v>90.138311255802464</v>
      </c>
      <c r="K309" s="42" t="str">
        <f t="shared" si="102"/>
        <v>0</v>
      </c>
      <c r="L309" s="51">
        <f t="shared" si="92"/>
        <v>81.730944014117654</v>
      </c>
      <c r="M309" s="55" t="str">
        <f t="shared" si="103"/>
        <v>0</v>
      </c>
      <c r="N309" s="58">
        <f t="shared" si="93"/>
        <v>0.71400536000000003</v>
      </c>
      <c r="O309" s="59">
        <v>260</v>
      </c>
      <c r="Q309" s="53" t="str">
        <f t="shared" si="104"/>
        <v>1</v>
      </c>
      <c r="R309" s="53">
        <f t="shared" si="94"/>
        <v>1</v>
      </c>
      <c r="S309" s="53" t="str">
        <f t="shared" si="105"/>
        <v>0</v>
      </c>
      <c r="T309" s="53">
        <f t="shared" si="95"/>
        <v>0</v>
      </c>
      <c r="U309" s="53" t="str">
        <f t="shared" si="106"/>
        <v>0</v>
      </c>
      <c r="V309" s="53">
        <f t="shared" si="96"/>
        <v>0</v>
      </c>
      <c r="W309" s="53" t="str">
        <f t="shared" si="107"/>
        <v>0</v>
      </c>
      <c r="X309" s="53">
        <f t="shared" si="97"/>
        <v>0</v>
      </c>
      <c r="Y309" s="53" t="str">
        <f t="shared" si="108"/>
        <v>0</v>
      </c>
      <c r="Z309" s="53">
        <f t="shared" si="98"/>
        <v>0</v>
      </c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92">
        <f>Parâmetros!A299</f>
        <v>44178.375011574077</v>
      </c>
      <c r="B310" s="59">
        <f>Parâmetros!G299*0.04*46.0055</f>
        <v>2.7235255999999999</v>
      </c>
      <c r="C310" s="87">
        <f t="shared" si="109"/>
        <v>2.7235255999999999</v>
      </c>
      <c r="D310" s="91">
        <f t="shared" si="88"/>
        <v>0.54470511999999993</v>
      </c>
      <c r="E310" s="42" t="str">
        <f t="shared" si="99"/>
        <v>1</v>
      </c>
      <c r="F310" s="51">
        <f t="shared" si="89"/>
        <v>-151.34456254000003</v>
      </c>
      <c r="G310" s="42" t="str">
        <f t="shared" si="100"/>
        <v>0</v>
      </c>
      <c r="H310" s="51">
        <f t="shared" si="90"/>
        <v>-34.672281270000013</v>
      </c>
      <c r="I310" s="42" t="str">
        <f t="shared" si="101"/>
        <v>0</v>
      </c>
      <c r="J310" s="51">
        <f t="shared" si="91"/>
        <v>90.05575126222223</v>
      </c>
      <c r="K310" s="42" t="str">
        <f t="shared" si="102"/>
        <v>0</v>
      </c>
      <c r="L310" s="51">
        <f t="shared" si="92"/>
        <v>81.641314475294109</v>
      </c>
      <c r="M310" s="55" t="str">
        <f t="shared" si="103"/>
        <v>0</v>
      </c>
      <c r="N310" s="58">
        <f t="shared" si="93"/>
        <v>0.54470511999999993</v>
      </c>
      <c r="O310" s="59">
        <v>260</v>
      </c>
      <c r="Q310" s="53" t="str">
        <f t="shared" si="104"/>
        <v>1</v>
      </c>
      <c r="R310" s="53">
        <f t="shared" si="94"/>
        <v>1</v>
      </c>
      <c r="S310" s="53" t="str">
        <f t="shared" si="105"/>
        <v>0</v>
      </c>
      <c r="T310" s="53">
        <f t="shared" si="95"/>
        <v>0</v>
      </c>
      <c r="U310" s="53" t="str">
        <f t="shared" si="106"/>
        <v>0</v>
      </c>
      <c r="V310" s="53">
        <f t="shared" si="96"/>
        <v>0</v>
      </c>
      <c r="W310" s="53" t="str">
        <f t="shared" si="107"/>
        <v>0</v>
      </c>
      <c r="X310" s="53">
        <f t="shared" si="97"/>
        <v>0</v>
      </c>
      <c r="Y310" s="53" t="str">
        <f t="shared" si="108"/>
        <v>0</v>
      </c>
      <c r="Z310" s="53">
        <f t="shared" si="98"/>
        <v>0</v>
      </c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92">
        <f>Parâmetros!A300</f>
        <v>44178.416678240741</v>
      </c>
      <c r="B311" s="59">
        <f>Parâmetros!G300*0.04*46.0055</f>
        <v>2.5947101999999997</v>
      </c>
      <c r="C311" s="87">
        <f t="shared" si="109"/>
        <v>2.5947101999999997</v>
      </c>
      <c r="D311" s="91">
        <f t="shared" si="88"/>
        <v>0.51894203999999988</v>
      </c>
      <c r="E311" s="42" t="str">
        <f t="shared" si="99"/>
        <v>1</v>
      </c>
      <c r="F311" s="51">
        <f t="shared" si="89"/>
        <v>-151.47015755500001</v>
      </c>
      <c r="G311" s="42" t="str">
        <f t="shared" si="100"/>
        <v>0</v>
      </c>
      <c r="H311" s="51">
        <f t="shared" si="90"/>
        <v>-34.735078777500007</v>
      </c>
      <c r="I311" s="42" t="str">
        <f t="shared" si="101"/>
        <v>0</v>
      </c>
      <c r="J311" s="51">
        <f t="shared" si="91"/>
        <v>90.043187784938269</v>
      </c>
      <c r="K311" s="42" t="str">
        <f t="shared" si="102"/>
        <v>0</v>
      </c>
      <c r="L311" s="51">
        <f t="shared" si="92"/>
        <v>81.627675197647065</v>
      </c>
      <c r="M311" s="55" t="str">
        <f t="shared" si="103"/>
        <v>0</v>
      </c>
      <c r="N311" s="58">
        <f t="shared" si="93"/>
        <v>0.51894203999999988</v>
      </c>
      <c r="O311" s="59">
        <v>260</v>
      </c>
      <c r="Q311" s="53" t="str">
        <f t="shared" si="104"/>
        <v>1</v>
      </c>
      <c r="R311" s="53">
        <f t="shared" si="94"/>
        <v>1</v>
      </c>
      <c r="S311" s="53" t="str">
        <f t="shared" si="105"/>
        <v>0</v>
      </c>
      <c r="T311" s="53">
        <f t="shared" si="95"/>
        <v>0</v>
      </c>
      <c r="U311" s="53" t="str">
        <f t="shared" si="106"/>
        <v>0</v>
      </c>
      <c r="V311" s="53">
        <f t="shared" si="96"/>
        <v>0</v>
      </c>
      <c r="W311" s="53" t="str">
        <f t="shared" si="107"/>
        <v>0</v>
      </c>
      <c r="X311" s="53">
        <f t="shared" si="97"/>
        <v>0</v>
      </c>
      <c r="Y311" s="53" t="str">
        <f t="shared" si="108"/>
        <v>0</v>
      </c>
      <c r="Z311" s="53">
        <f t="shared" si="98"/>
        <v>0</v>
      </c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92">
        <f>Parâmetros!A301</f>
        <v>44178.458344907405</v>
      </c>
      <c r="B312" s="59">
        <f>Parâmetros!G301*0.04*46.0055</f>
        <v>2.1898617999999996</v>
      </c>
      <c r="C312" s="87">
        <f t="shared" si="109"/>
        <v>2.1898617999999996</v>
      </c>
      <c r="D312" s="91">
        <f t="shared" si="88"/>
        <v>0.43797235999999989</v>
      </c>
      <c r="E312" s="42" t="str">
        <f t="shared" si="99"/>
        <v>1</v>
      </c>
      <c r="F312" s="51">
        <f t="shared" si="89"/>
        <v>-151.86488474500001</v>
      </c>
      <c r="G312" s="42" t="str">
        <f t="shared" si="100"/>
        <v>0</v>
      </c>
      <c r="H312" s="51">
        <f t="shared" si="90"/>
        <v>-34.932442372500006</v>
      </c>
      <c r="I312" s="42" t="str">
        <f t="shared" si="101"/>
        <v>0</v>
      </c>
      <c r="J312" s="51">
        <f t="shared" si="91"/>
        <v>90.003702570617293</v>
      </c>
      <c r="K312" s="42" t="str">
        <f t="shared" si="102"/>
        <v>0</v>
      </c>
      <c r="L312" s="51">
        <f t="shared" si="92"/>
        <v>81.584808896470577</v>
      </c>
      <c r="M312" s="55" t="str">
        <f t="shared" si="103"/>
        <v>0</v>
      </c>
      <c r="N312" s="58">
        <f t="shared" si="93"/>
        <v>0.43797235999999989</v>
      </c>
      <c r="O312" s="59">
        <v>260</v>
      </c>
      <c r="Q312" s="53" t="str">
        <f t="shared" si="104"/>
        <v>1</v>
      </c>
      <c r="R312" s="53">
        <f t="shared" si="94"/>
        <v>1</v>
      </c>
      <c r="S312" s="53" t="str">
        <f t="shared" si="105"/>
        <v>0</v>
      </c>
      <c r="T312" s="53">
        <f t="shared" si="95"/>
        <v>0</v>
      </c>
      <c r="U312" s="53" t="str">
        <f t="shared" si="106"/>
        <v>0</v>
      </c>
      <c r="V312" s="53">
        <f t="shared" si="96"/>
        <v>0</v>
      </c>
      <c r="W312" s="53" t="str">
        <f t="shared" si="107"/>
        <v>0</v>
      </c>
      <c r="X312" s="53">
        <f t="shared" si="97"/>
        <v>0</v>
      </c>
      <c r="Y312" s="53" t="str">
        <f t="shared" si="108"/>
        <v>0</v>
      </c>
      <c r="Z312" s="53">
        <f t="shared" si="98"/>
        <v>0</v>
      </c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92">
        <f>Parâmetros!A302</f>
        <v>44178.500011574077</v>
      </c>
      <c r="B313" s="59">
        <f>Parâmetros!G302*0.04*46.0055</f>
        <v>2.1714595999999999</v>
      </c>
      <c r="C313" s="87">
        <f t="shared" si="109"/>
        <v>2.1714595999999999</v>
      </c>
      <c r="D313" s="91">
        <f t="shared" si="88"/>
        <v>0.43429192</v>
      </c>
      <c r="E313" s="42" t="str">
        <f t="shared" si="99"/>
        <v>1</v>
      </c>
      <c r="F313" s="51">
        <f t="shared" si="89"/>
        <v>-151.88282688999999</v>
      </c>
      <c r="G313" s="42" t="str">
        <f t="shared" si="100"/>
        <v>0</v>
      </c>
      <c r="H313" s="51">
        <f t="shared" si="90"/>
        <v>-34.941413444999995</v>
      </c>
      <c r="I313" s="42" t="str">
        <f t="shared" si="101"/>
        <v>0</v>
      </c>
      <c r="J313" s="51">
        <f t="shared" si="91"/>
        <v>90.001907788148145</v>
      </c>
      <c r="K313" s="42" t="str">
        <f t="shared" si="102"/>
        <v>0</v>
      </c>
      <c r="L313" s="51">
        <f t="shared" si="92"/>
        <v>81.582860428235293</v>
      </c>
      <c r="M313" s="55" t="str">
        <f t="shared" si="103"/>
        <v>0</v>
      </c>
      <c r="N313" s="58">
        <f t="shared" si="93"/>
        <v>0.43429192</v>
      </c>
      <c r="O313" s="59">
        <v>260</v>
      </c>
      <c r="Q313" s="53" t="str">
        <f t="shared" si="104"/>
        <v>1</v>
      </c>
      <c r="R313" s="53">
        <f t="shared" si="94"/>
        <v>1</v>
      </c>
      <c r="S313" s="53" t="str">
        <f t="shared" si="105"/>
        <v>0</v>
      </c>
      <c r="T313" s="53">
        <f t="shared" si="95"/>
        <v>0</v>
      </c>
      <c r="U313" s="53" t="str">
        <f t="shared" si="106"/>
        <v>0</v>
      </c>
      <c r="V313" s="53">
        <f t="shared" si="96"/>
        <v>0</v>
      </c>
      <c r="W313" s="53" t="str">
        <f t="shared" si="107"/>
        <v>0</v>
      </c>
      <c r="X313" s="53">
        <f t="shared" si="97"/>
        <v>0</v>
      </c>
      <c r="Y313" s="53" t="str">
        <f t="shared" si="108"/>
        <v>0</v>
      </c>
      <c r="Z313" s="53">
        <f t="shared" si="98"/>
        <v>0</v>
      </c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92">
        <f>Parâmetros!A303</f>
        <v>44178.541678240741</v>
      </c>
      <c r="B314" s="59">
        <f>Parâmetros!G303*0.04*46.0055</f>
        <v>1.6930023999999999</v>
      </c>
      <c r="C314" s="87">
        <f t="shared" si="109"/>
        <v>1.6930023999999999</v>
      </c>
      <c r="D314" s="91">
        <f t="shared" si="88"/>
        <v>0.33860047999999998</v>
      </c>
      <c r="E314" s="42" t="str">
        <f t="shared" si="99"/>
        <v>1</v>
      </c>
      <c r="F314" s="51">
        <f t="shared" si="89"/>
        <v>-152.34932265999998</v>
      </c>
      <c r="G314" s="42" t="str">
        <f t="shared" si="100"/>
        <v>0</v>
      </c>
      <c r="H314" s="51">
        <f t="shared" si="90"/>
        <v>-35.174661329999992</v>
      </c>
      <c r="I314" s="42" t="str">
        <f t="shared" si="101"/>
        <v>0</v>
      </c>
      <c r="J314" s="51">
        <f t="shared" si="91"/>
        <v>89.955243443950621</v>
      </c>
      <c r="K314" s="42" t="str">
        <f t="shared" si="102"/>
        <v>0</v>
      </c>
      <c r="L314" s="51">
        <f t="shared" si="92"/>
        <v>81.532200254117654</v>
      </c>
      <c r="M314" s="55" t="str">
        <f t="shared" si="103"/>
        <v>0</v>
      </c>
      <c r="N314" s="58">
        <f t="shared" si="93"/>
        <v>0.33860047999999998</v>
      </c>
      <c r="O314" s="59">
        <v>260</v>
      </c>
      <c r="Q314" s="53" t="str">
        <f t="shared" si="104"/>
        <v>1</v>
      </c>
      <c r="R314" s="53">
        <f t="shared" si="94"/>
        <v>1</v>
      </c>
      <c r="S314" s="53" t="str">
        <f t="shared" si="105"/>
        <v>0</v>
      </c>
      <c r="T314" s="53">
        <f t="shared" si="95"/>
        <v>0</v>
      </c>
      <c r="U314" s="53" t="str">
        <f t="shared" si="106"/>
        <v>0</v>
      </c>
      <c r="V314" s="53">
        <f t="shared" si="96"/>
        <v>0</v>
      </c>
      <c r="W314" s="53" t="str">
        <f t="shared" si="107"/>
        <v>0</v>
      </c>
      <c r="X314" s="53">
        <f t="shared" si="97"/>
        <v>0</v>
      </c>
      <c r="Y314" s="53" t="str">
        <f t="shared" si="108"/>
        <v>0</v>
      </c>
      <c r="Z314" s="53">
        <f t="shared" si="98"/>
        <v>0</v>
      </c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92">
        <f>Parâmetros!A304</f>
        <v>44178.583344907405</v>
      </c>
      <c r="B315" s="59">
        <f>Parâmetros!G304*0.04*46.0055</f>
        <v>1.6930023999999999</v>
      </c>
      <c r="C315" s="87">
        <f t="shared" si="109"/>
        <v>1.6930023999999999</v>
      </c>
      <c r="D315" s="91">
        <f t="shared" si="88"/>
        <v>0.33860047999999998</v>
      </c>
      <c r="E315" s="42" t="str">
        <f t="shared" si="99"/>
        <v>1</v>
      </c>
      <c r="F315" s="51">
        <f t="shared" si="89"/>
        <v>-152.34932265999998</v>
      </c>
      <c r="G315" s="42" t="str">
        <f t="shared" si="100"/>
        <v>0</v>
      </c>
      <c r="H315" s="51">
        <f t="shared" si="90"/>
        <v>-35.174661329999992</v>
      </c>
      <c r="I315" s="42" t="str">
        <f t="shared" si="101"/>
        <v>0</v>
      </c>
      <c r="J315" s="51">
        <f t="shared" si="91"/>
        <v>89.955243443950621</v>
      </c>
      <c r="K315" s="42" t="str">
        <f t="shared" si="102"/>
        <v>0</v>
      </c>
      <c r="L315" s="51">
        <f t="shared" si="92"/>
        <v>81.532200254117654</v>
      </c>
      <c r="M315" s="55" t="str">
        <f t="shared" si="103"/>
        <v>0</v>
      </c>
      <c r="N315" s="58">
        <f t="shared" si="93"/>
        <v>0.33860047999999998</v>
      </c>
      <c r="O315" s="59">
        <v>260</v>
      </c>
      <c r="Q315" s="53" t="str">
        <f t="shared" si="104"/>
        <v>1</v>
      </c>
      <c r="R315" s="53">
        <f t="shared" si="94"/>
        <v>1</v>
      </c>
      <c r="S315" s="53" t="str">
        <f t="shared" si="105"/>
        <v>0</v>
      </c>
      <c r="T315" s="53">
        <f t="shared" si="95"/>
        <v>0</v>
      </c>
      <c r="U315" s="53" t="str">
        <f t="shared" si="106"/>
        <v>0</v>
      </c>
      <c r="V315" s="53">
        <f t="shared" si="96"/>
        <v>0</v>
      </c>
      <c r="W315" s="53" t="str">
        <f t="shared" si="107"/>
        <v>0</v>
      </c>
      <c r="X315" s="53">
        <f t="shared" si="97"/>
        <v>0</v>
      </c>
      <c r="Y315" s="53" t="str">
        <f t="shared" si="108"/>
        <v>0</v>
      </c>
      <c r="Z315" s="53">
        <f t="shared" si="98"/>
        <v>0</v>
      </c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92">
        <f>Parâmetros!A305</f>
        <v>44178.625011574077</v>
      </c>
      <c r="B316" s="59">
        <f>Parâmetros!G305*0.04*46.0055</f>
        <v>1.6746002</v>
      </c>
      <c r="C316" s="87">
        <f t="shared" si="109"/>
        <v>1.6746002</v>
      </c>
      <c r="D316" s="91">
        <f t="shared" si="88"/>
        <v>0.33492003999999997</v>
      </c>
      <c r="E316" s="42" t="str">
        <f t="shared" si="99"/>
        <v>1</v>
      </c>
      <c r="F316" s="51">
        <f t="shared" si="89"/>
        <v>-152.36726480499999</v>
      </c>
      <c r="G316" s="42" t="str">
        <f t="shared" si="100"/>
        <v>0</v>
      </c>
      <c r="H316" s="51">
        <f t="shared" si="90"/>
        <v>-35.183632402499995</v>
      </c>
      <c r="I316" s="42" t="str">
        <f t="shared" si="101"/>
        <v>0</v>
      </c>
      <c r="J316" s="51">
        <f t="shared" si="91"/>
        <v>89.953448661481474</v>
      </c>
      <c r="K316" s="42" t="str">
        <f t="shared" si="102"/>
        <v>0</v>
      </c>
      <c r="L316" s="51">
        <f t="shared" si="92"/>
        <v>81.530251785882342</v>
      </c>
      <c r="M316" s="55" t="str">
        <f t="shared" si="103"/>
        <v>0</v>
      </c>
      <c r="N316" s="58">
        <f t="shared" si="93"/>
        <v>0.33492003999999997</v>
      </c>
      <c r="O316" s="59">
        <v>260</v>
      </c>
      <c r="Q316" s="53" t="str">
        <f t="shared" si="104"/>
        <v>1</v>
      </c>
      <c r="R316" s="53">
        <f t="shared" si="94"/>
        <v>1</v>
      </c>
      <c r="S316" s="53" t="str">
        <f t="shared" si="105"/>
        <v>0</v>
      </c>
      <c r="T316" s="53">
        <f t="shared" si="95"/>
        <v>0</v>
      </c>
      <c r="U316" s="53" t="str">
        <f t="shared" si="106"/>
        <v>0</v>
      </c>
      <c r="V316" s="53">
        <f t="shared" si="96"/>
        <v>0</v>
      </c>
      <c r="W316" s="53" t="str">
        <f t="shared" si="107"/>
        <v>0</v>
      </c>
      <c r="X316" s="53">
        <f t="shared" si="97"/>
        <v>0</v>
      </c>
      <c r="Y316" s="53" t="str">
        <f t="shared" si="108"/>
        <v>0</v>
      </c>
      <c r="Z316" s="53">
        <f t="shared" si="98"/>
        <v>0</v>
      </c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92">
        <f>Parâmetros!A306</f>
        <v>44178.666678240741</v>
      </c>
      <c r="B317" s="59">
        <f>Parâmetros!G306*0.04*46.0055</f>
        <v>1.7298068</v>
      </c>
      <c r="C317" s="87">
        <f t="shared" si="109"/>
        <v>1.7298068</v>
      </c>
      <c r="D317" s="91">
        <f t="shared" si="88"/>
        <v>0.34596136</v>
      </c>
      <c r="E317" s="42" t="str">
        <f t="shared" si="99"/>
        <v>1</v>
      </c>
      <c r="F317" s="51">
        <f t="shared" si="89"/>
        <v>-152.31343836999997</v>
      </c>
      <c r="G317" s="42" t="str">
        <f t="shared" si="100"/>
        <v>0</v>
      </c>
      <c r="H317" s="51">
        <f t="shared" si="90"/>
        <v>-35.156719184999986</v>
      </c>
      <c r="I317" s="42" t="str">
        <f t="shared" si="101"/>
        <v>0</v>
      </c>
      <c r="J317" s="51">
        <f t="shared" si="91"/>
        <v>89.958833008888888</v>
      </c>
      <c r="K317" s="42" t="str">
        <f t="shared" si="102"/>
        <v>0</v>
      </c>
      <c r="L317" s="51">
        <f t="shared" si="92"/>
        <v>81.536097190588237</v>
      </c>
      <c r="M317" s="55" t="str">
        <f t="shared" si="103"/>
        <v>0</v>
      </c>
      <c r="N317" s="58">
        <f t="shared" si="93"/>
        <v>0.34596136</v>
      </c>
      <c r="O317" s="59">
        <v>260</v>
      </c>
      <c r="Q317" s="53" t="str">
        <f t="shared" si="104"/>
        <v>1</v>
      </c>
      <c r="R317" s="53">
        <f t="shared" si="94"/>
        <v>1</v>
      </c>
      <c r="S317" s="53" t="str">
        <f t="shared" si="105"/>
        <v>0</v>
      </c>
      <c r="T317" s="53">
        <f t="shared" si="95"/>
        <v>0</v>
      </c>
      <c r="U317" s="53" t="str">
        <f t="shared" si="106"/>
        <v>0</v>
      </c>
      <c r="V317" s="53">
        <f t="shared" si="96"/>
        <v>0</v>
      </c>
      <c r="W317" s="53" t="str">
        <f t="shared" si="107"/>
        <v>0</v>
      </c>
      <c r="X317" s="53">
        <f t="shared" si="97"/>
        <v>0</v>
      </c>
      <c r="Y317" s="53" t="str">
        <f t="shared" si="108"/>
        <v>0</v>
      </c>
      <c r="Z317" s="53">
        <f t="shared" si="98"/>
        <v>0</v>
      </c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92">
        <f>Parâmetros!A307</f>
        <v>44178.708344907405</v>
      </c>
      <c r="B318" s="59">
        <f>Parâmetros!G307*0.04*46.0055</f>
        <v>2.1346551999999996</v>
      </c>
      <c r="C318" s="87">
        <f t="shared" si="109"/>
        <v>2.1346551999999996</v>
      </c>
      <c r="D318" s="91">
        <f t="shared" si="88"/>
        <v>0.42693103999999993</v>
      </c>
      <c r="E318" s="42" t="str">
        <f t="shared" si="99"/>
        <v>1</v>
      </c>
      <c r="F318" s="51">
        <f t="shared" si="89"/>
        <v>-151.91871118</v>
      </c>
      <c r="G318" s="42" t="str">
        <f t="shared" si="100"/>
        <v>0</v>
      </c>
      <c r="H318" s="51">
        <f t="shared" si="90"/>
        <v>-34.959355590000001</v>
      </c>
      <c r="I318" s="42" t="str">
        <f t="shared" si="101"/>
        <v>0</v>
      </c>
      <c r="J318" s="51">
        <f t="shared" si="91"/>
        <v>89.998318223209878</v>
      </c>
      <c r="K318" s="42" t="str">
        <f t="shared" si="102"/>
        <v>0</v>
      </c>
      <c r="L318" s="51">
        <f t="shared" si="92"/>
        <v>81.578963491764711</v>
      </c>
      <c r="M318" s="55" t="str">
        <f t="shared" si="103"/>
        <v>0</v>
      </c>
      <c r="N318" s="58">
        <f t="shared" si="93"/>
        <v>0.42693103999999993</v>
      </c>
      <c r="O318" s="59">
        <v>260</v>
      </c>
      <c r="Q318" s="53" t="str">
        <f t="shared" si="104"/>
        <v>1</v>
      </c>
      <c r="R318" s="53">
        <f t="shared" si="94"/>
        <v>1</v>
      </c>
      <c r="S318" s="53" t="str">
        <f t="shared" si="105"/>
        <v>0</v>
      </c>
      <c r="T318" s="53">
        <f t="shared" si="95"/>
        <v>0</v>
      </c>
      <c r="U318" s="53" t="str">
        <f t="shared" si="106"/>
        <v>0</v>
      </c>
      <c r="V318" s="53">
        <f t="shared" si="96"/>
        <v>0</v>
      </c>
      <c r="W318" s="53" t="str">
        <f t="shared" si="107"/>
        <v>0</v>
      </c>
      <c r="X318" s="53">
        <f t="shared" si="97"/>
        <v>0</v>
      </c>
      <c r="Y318" s="53" t="str">
        <f t="shared" si="108"/>
        <v>0</v>
      </c>
      <c r="Z318" s="53">
        <f t="shared" si="98"/>
        <v>0</v>
      </c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92">
        <f>Parâmetros!A308</f>
        <v>44178.750011574077</v>
      </c>
      <c r="B319" s="59">
        <f>Parâmetros!G308*0.04*46.0055</f>
        <v>1.84022</v>
      </c>
      <c r="C319" s="87">
        <f t="shared" si="109"/>
        <v>1.84022</v>
      </c>
      <c r="D319" s="91">
        <f t="shared" si="88"/>
        <v>0.36804400000000004</v>
      </c>
      <c r="E319" s="42" t="str">
        <f t="shared" si="99"/>
        <v>1</v>
      </c>
      <c r="F319" s="51">
        <f t="shared" si="89"/>
        <v>-152.20578550000002</v>
      </c>
      <c r="G319" s="42" t="str">
        <f t="shared" si="100"/>
        <v>0</v>
      </c>
      <c r="H319" s="51">
        <f t="shared" si="90"/>
        <v>-35.102892750000009</v>
      </c>
      <c r="I319" s="42" t="str">
        <f t="shared" si="101"/>
        <v>0</v>
      </c>
      <c r="J319" s="51">
        <f t="shared" si="91"/>
        <v>89.969601703703702</v>
      </c>
      <c r="K319" s="42" t="str">
        <f t="shared" si="102"/>
        <v>0</v>
      </c>
      <c r="L319" s="51">
        <f t="shared" si="92"/>
        <v>81.547787999999997</v>
      </c>
      <c r="M319" s="55" t="str">
        <f t="shared" si="103"/>
        <v>0</v>
      </c>
      <c r="N319" s="58">
        <f t="shared" si="93"/>
        <v>0.36804400000000004</v>
      </c>
      <c r="O319" s="59">
        <v>260</v>
      </c>
      <c r="Q319" s="53" t="str">
        <f t="shared" si="104"/>
        <v>1</v>
      </c>
      <c r="R319" s="53">
        <f t="shared" si="94"/>
        <v>1</v>
      </c>
      <c r="S319" s="53" t="str">
        <f t="shared" si="105"/>
        <v>0</v>
      </c>
      <c r="T319" s="53">
        <f t="shared" si="95"/>
        <v>0</v>
      </c>
      <c r="U319" s="53" t="str">
        <f t="shared" si="106"/>
        <v>0</v>
      </c>
      <c r="V319" s="53">
        <f t="shared" si="96"/>
        <v>0</v>
      </c>
      <c r="W319" s="53" t="str">
        <f t="shared" si="107"/>
        <v>0</v>
      </c>
      <c r="X319" s="53">
        <f t="shared" si="97"/>
        <v>0</v>
      </c>
      <c r="Y319" s="53" t="str">
        <f t="shared" si="108"/>
        <v>0</v>
      </c>
      <c r="Z319" s="53">
        <f t="shared" si="98"/>
        <v>0</v>
      </c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92">
        <f>Parâmetros!A309</f>
        <v>44178.791678240741</v>
      </c>
      <c r="B320" s="59">
        <f>Parâmetros!G309*0.04*46.0055</f>
        <v>2.7419278</v>
      </c>
      <c r="C320" s="87">
        <f t="shared" si="109"/>
        <v>2.7419278</v>
      </c>
      <c r="D320" s="91">
        <f t="shared" si="88"/>
        <v>0.54838556000000005</v>
      </c>
      <c r="E320" s="42" t="str">
        <f t="shared" si="99"/>
        <v>1</v>
      </c>
      <c r="F320" s="51">
        <f t="shared" si="89"/>
        <v>-151.32662039499999</v>
      </c>
      <c r="G320" s="42" t="str">
        <f t="shared" si="100"/>
        <v>0</v>
      </c>
      <c r="H320" s="51">
        <f t="shared" si="90"/>
        <v>-34.663310197499996</v>
      </c>
      <c r="I320" s="42" t="str">
        <f t="shared" si="101"/>
        <v>0</v>
      </c>
      <c r="J320" s="51">
        <f t="shared" si="91"/>
        <v>90.05754604469135</v>
      </c>
      <c r="K320" s="42" t="str">
        <f t="shared" si="102"/>
        <v>0</v>
      </c>
      <c r="L320" s="51">
        <f t="shared" si="92"/>
        <v>81.643262943529422</v>
      </c>
      <c r="M320" s="55" t="str">
        <f t="shared" si="103"/>
        <v>0</v>
      </c>
      <c r="N320" s="58">
        <f t="shared" si="93"/>
        <v>0.54838556000000005</v>
      </c>
      <c r="O320" s="59">
        <v>260</v>
      </c>
      <c r="Q320" s="53" t="str">
        <f t="shared" si="104"/>
        <v>1</v>
      </c>
      <c r="R320" s="53">
        <f t="shared" si="94"/>
        <v>1</v>
      </c>
      <c r="S320" s="53" t="str">
        <f t="shared" si="105"/>
        <v>0</v>
      </c>
      <c r="T320" s="53">
        <f t="shared" si="95"/>
        <v>0</v>
      </c>
      <c r="U320" s="53" t="str">
        <f t="shared" si="106"/>
        <v>0</v>
      </c>
      <c r="V320" s="53">
        <f t="shared" si="96"/>
        <v>0</v>
      </c>
      <c r="W320" s="53" t="str">
        <f t="shared" si="107"/>
        <v>0</v>
      </c>
      <c r="X320" s="53">
        <f t="shared" si="97"/>
        <v>0</v>
      </c>
      <c r="Y320" s="53" t="str">
        <f t="shared" si="108"/>
        <v>0</v>
      </c>
      <c r="Z320" s="53">
        <f t="shared" si="98"/>
        <v>0</v>
      </c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92">
        <f>Parâmetros!A310</f>
        <v>44178.833344907405</v>
      </c>
      <c r="B321" s="59">
        <f>Parâmetros!G310*0.04*46.0055</f>
        <v>4.7109632000000001</v>
      </c>
      <c r="C321" s="87">
        <f t="shared" si="109"/>
        <v>4.7109632000000001</v>
      </c>
      <c r="D321" s="91">
        <f t="shared" si="88"/>
        <v>0.94219264000000003</v>
      </c>
      <c r="E321" s="42" t="str">
        <f t="shared" si="99"/>
        <v>1</v>
      </c>
      <c r="F321" s="51">
        <f t="shared" si="89"/>
        <v>-149.40681087999999</v>
      </c>
      <c r="G321" s="42" t="str">
        <f t="shared" si="100"/>
        <v>0</v>
      </c>
      <c r="H321" s="51">
        <f t="shared" si="90"/>
        <v>-33.703405439999997</v>
      </c>
      <c r="I321" s="42" t="str">
        <f t="shared" si="101"/>
        <v>0</v>
      </c>
      <c r="J321" s="51">
        <f t="shared" si="91"/>
        <v>90.249587768888887</v>
      </c>
      <c r="K321" s="42" t="str">
        <f t="shared" si="102"/>
        <v>0</v>
      </c>
      <c r="L321" s="51">
        <f t="shared" si="92"/>
        <v>81.851749044705869</v>
      </c>
      <c r="M321" s="55" t="str">
        <f t="shared" si="103"/>
        <v>0</v>
      </c>
      <c r="N321" s="58">
        <f t="shared" si="93"/>
        <v>0.94219264000000003</v>
      </c>
      <c r="O321" s="59">
        <v>260</v>
      </c>
      <c r="Q321" s="53" t="str">
        <f t="shared" si="104"/>
        <v>1</v>
      </c>
      <c r="R321" s="53">
        <f t="shared" si="94"/>
        <v>1</v>
      </c>
      <c r="S321" s="53" t="str">
        <f t="shared" si="105"/>
        <v>0</v>
      </c>
      <c r="T321" s="53">
        <f t="shared" si="95"/>
        <v>0</v>
      </c>
      <c r="U321" s="53" t="str">
        <f t="shared" si="106"/>
        <v>0</v>
      </c>
      <c r="V321" s="53">
        <f t="shared" si="96"/>
        <v>0</v>
      </c>
      <c r="W321" s="53" t="str">
        <f t="shared" si="107"/>
        <v>0</v>
      </c>
      <c r="X321" s="53">
        <f t="shared" si="97"/>
        <v>0</v>
      </c>
      <c r="Y321" s="53" t="str">
        <f t="shared" si="108"/>
        <v>0</v>
      </c>
      <c r="Z321" s="53">
        <f t="shared" si="98"/>
        <v>0</v>
      </c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92">
        <f>Parâmetros!A311</f>
        <v>44178.875011574077</v>
      </c>
      <c r="B322" s="59">
        <f>Parâmetros!G311*0.04*46.0055</f>
        <v>4.9869961999999992</v>
      </c>
      <c r="C322" s="87">
        <f t="shared" si="109"/>
        <v>4.9869961999999992</v>
      </c>
      <c r="D322" s="91">
        <f t="shared" si="88"/>
        <v>0.9973992399999998</v>
      </c>
      <c r="E322" s="42" t="str">
        <f t="shared" si="99"/>
        <v>1</v>
      </c>
      <c r="F322" s="51">
        <f t="shared" si="89"/>
        <v>-149.13767870500001</v>
      </c>
      <c r="G322" s="42" t="str">
        <f t="shared" si="100"/>
        <v>0</v>
      </c>
      <c r="H322" s="51">
        <f t="shared" si="90"/>
        <v>-33.568839352500007</v>
      </c>
      <c r="I322" s="42" t="str">
        <f t="shared" si="101"/>
        <v>0</v>
      </c>
      <c r="J322" s="51">
        <f t="shared" si="91"/>
        <v>90.276509505925929</v>
      </c>
      <c r="K322" s="42" t="str">
        <f t="shared" si="102"/>
        <v>0</v>
      </c>
      <c r="L322" s="51">
        <f t="shared" si="92"/>
        <v>81.880976068235285</v>
      </c>
      <c r="M322" s="55" t="str">
        <f t="shared" si="103"/>
        <v>0</v>
      </c>
      <c r="N322" s="58">
        <f t="shared" si="93"/>
        <v>0.9973992399999998</v>
      </c>
      <c r="O322" s="59">
        <v>260</v>
      </c>
      <c r="Q322" s="53" t="str">
        <f t="shared" si="104"/>
        <v>1</v>
      </c>
      <c r="R322" s="53">
        <f t="shared" si="94"/>
        <v>1</v>
      </c>
      <c r="S322" s="53" t="str">
        <f t="shared" si="105"/>
        <v>0</v>
      </c>
      <c r="T322" s="53">
        <f t="shared" si="95"/>
        <v>0</v>
      </c>
      <c r="U322" s="53" t="str">
        <f t="shared" si="106"/>
        <v>0</v>
      </c>
      <c r="V322" s="53">
        <f t="shared" si="96"/>
        <v>0</v>
      </c>
      <c r="W322" s="53" t="str">
        <f t="shared" si="107"/>
        <v>0</v>
      </c>
      <c r="X322" s="53">
        <f t="shared" si="97"/>
        <v>0</v>
      </c>
      <c r="Y322" s="53" t="str">
        <f t="shared" si="108"/>
        <v>0</v>
      </c>
      <c r="Z322" s="53">
        <f t="shared" si="98"/>
        <v>0</v>
      </c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92">
        <f>Parâmetros!A312</f>
        <v>44178.916678240741</v>
      </c>
      <c r="B323" s="59">
        <f>Parâmetros!G312*0.04*46.0055</f>
        <v>3.4412114000000003</v>
      </c>
      <c r="C323" s="87">
        <f t="shared" si="109"/>
        <v>3.4412114000000003</v>
      </c>
      <c r="D323" s="91">
        <f t="shared" si="88"/>
        <v>0.68824227999999998</v>
      </c>
      <c r="E323" s="42" t="str">
        <f t="shared" si="99"/>
        <v>1</v>
      </c>
      <c r="F323" s="51">
        <f t="shared" si="89"/>
        <v>-150.64481888500001</v>
      </c>
      <c r="G323" s="42" t="str">
        <f t="shared" si="100"/>
        <v>0</v>
      </c>
      <c r="H323" s="51">
        <f t="shared" si="90"/>
        <v>-34.322409442500003</v>
      </c>
      <c r="I323" s="42" t="str">
        <f t="shared" si="101"/>
        <v>0</v>
      </c>
      <c r="J323" s="51">
        <f t="shared" si="91"/>
        <v>90.125747778518516</v>
      </c>
      <c r="K323" s="42" t="str">
        <f t="shared" si="102"/>
        <v>0</v>
      </c>
      <c r="L323" s="51">
        <f t="shared" si="92"/>
        <v>81.717304736470581</v>
      </c>
      <c r="M323" s="55" t="str">
        <f t="shared" si="103"/>
        <v>0</v>
      </c>
      <c r="N323" s="58">
        <f t="shared" si="93"/>
        <v>0.68824227999999998</v>
      </c>
      <c r="O323" s="59">
        <v>260</v>
      </c>
      <c r="Q323" s="53" t="str">
        <f t="shared" si="104"/>
        <v>1</v>
      </c>
      <c r="R323" s="53">
        <f t="shared" si="94"/>
        <v>1</v>
      </c>
      <c r="S323" s="53" t="str">
        <f t="shared" si="105"/>
        <v>0</v>
      </c>
      <c r="T323" s="53">
        <f t="shared" si="95"/>
        <v>0</v>
      </c>
      <c r="U323" s="53" t="str">
        <f t="shared" si="106"/>
        <v>0</v>
      </c>
      <c r="V323" s="53">
        <f t="shared" si="96"/>
        <v>0</v>
      </c>
      <c r="W323" s="53" t="str">
        <f t="shared" si="107"/>
        <v>0</v>
      </c>
      <c r="X323" s="53">
        <f t="shared" si="97"/>
        <v>0</v>
      </c>
      <c r="Y323" s="53" t="str">
        <f t="shared" si="108"/>
        <v>0</v>
      </c>
      <c r="Z323" s="53">
        <f t="shared" si="98"/>
        <v>0</v>
      </c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92">
        <f>Parâmetros!A313</f>
        <v>44178.958344907405</v>
      </c>
      <c r="B324" s="59">
        <f>Parâmetros!G313*0.04*46.0055</f>
        <v>2.3370793999999999</v>
      </c>
      <c r="C324" s="87">
        <f t="shared" si="109"/>
        <v>2.3370793999999999</v>
      </c>
      <c r="D324" s="91">
        <f t="shared" si="88"/>
        <v>0.46741588000000001</v>
      </c>
      <c r="E324" s="42" t="str">
        <f t="shared" si="99"/>
        <v>1</v>
      </c>
      <c r="F324" s="51">
        <f t="shared" si="89"/>
        <v>-151.72134758500002</v>
      </c>
      <c r="G324" s="42" t="str">
        <f t="shared" si="100"/>
        <v>0</v>
      </c>
      <c r="H324" s="51">
        <f t="shared" si="90"/>
        <v>-34.860673792500009</v>
      </c>
      <c r="I324" s="42" t="str">
        <f t="shared" si="101"/>
        <v>0</v>
      </c>
      <c r="J324" s="51">
        <f t="shared" si="91"/>
        <v>90.018060830370374</v>
      </c>
      <c r="K324" s="42" t="str">
        <f t="shared" si="102"/>
        <v>0</v>
      </c>
      <c r="L324" s="51">
        <f t="shared" si="92"/>
        <v>81.600396642352933</v>
      </c>
      <c r="M324" s="55" t="str">
        <f t="shared" si="103"/>
        <v>0</v>
      </c>
      <c r="N324" s="58">
        <f t="shared" si="93"/>
        <v>0.46741588000000001</v>
      </c>
      <c r="O324" s="59">
        <v>260</v>
      </c>
      <c r="Q324" s="53" t="str">
        <f t="shared" si="104"/>
        <v>1</v>
      </c>
      <c r="R324" s="53">
        <f t="shared" si="94"/>
        <v>1</v>
      </c>
      <c r="S324" s="53" t="str">
        <f t="shared" si="105"/>
        <v>0</v>
      </c>
      <c r="T324" s="53">
        <f t="shared" si="95"/>
        <v>0</v>
      </c>
      <c r="U324" s="53" t="str">
        <f t="shared" si="106"/>
        <v>0</v>
      </c>
      <c r="V324" s="53">
        <f t="shared" si="96"/>
        <v>0</v>
      </c>
      <c r="W324" s="53" t="str">
        <f t="shared" si="107"/>
        <v>0</v>
      </c>
      <c r="X324" s="53">
        <f t="shared" si="97"/>
        <v>0</v>
      </c>
      <c r="Y324" s="53" t="str">
        <f t="shared" si="108"/>
        <v>0</v>
      </c>
      <c r="Z324" s="53">
        <f t="shared" si="98"/>
        <v>0</v>
      </c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92">
        <f>Parâmetros!A314</f>
        <v>44179.000011574077</v>
      </c>
      <c r="B325" s="59">
        <f>Parâmetros!G314*0.04*46.0055</f>
        <v>1.5825891999999999</v>
      </c>
      <c r="C325" s="87">
        <f t="shared" si="109"/>
        <v>1.5825891999999999</v>
      </c>
      <c r="D325" s="91">
        <f t="shared" si="88"/>
        <v>0.31651783999999994</v>
      </c>
      <c r="E325" s="42" t="str">
        <f t="shared" si="99"/>
        <v>1</v>
      </c>
      <c r="F325" s="51">
        <f t="shared" si="89"/>
        <v>-152.45697552999999</v>
      </c>
      <c r="G325" s="42" t="str">
        <f t="shared" si="100"/>
        <v>0</v>
      </c>
      <c r="H325" s="51">
        <f t="shared" si="90"/>
        <v>-35.228487764999997</v>
      </c>
      <c r="I325" s="42" t="str">
        <f t="shared" si="101"/>
        <v>0</v>
      </c>
      <c r="J325" s="51">
        <f t="shared" si="91"/>
        <v>89.944474749135793</v>
      </c>
      <c r="K325" s="42" t="str">
        <f t="shared" si="102"/>
        <v>0</v>
      </c>
      <c r="L325" s="51">
        <f t="shared" si="92"/>
        <v>81.520509444705894</v>
      </c>
      <c r="M325" s="55" t="str">
        <f t="shared" si="103"/>
        <v>0</v>
      </c>
      <c r="N325" s="58">
        <f t="shared" si="93"/>
        <v>0.31651783999999994</v>
      </c>
      <c r="O325" s="59">
        <v>260</v>
      </c>
      <c r="Q325" s="53" t="str">
        <f t="shared" si="104"/>
        <v>1</v>
      </c>
      <c r="R325" s="53">
        <f t="shared" si="94"/>
        <v>1</v>
      </c>
      <c r="S325" s="53" t="str">
        <f t="shared" si="105"/>
        <v>0</v>
      </c>
      <c r="T325" s="53">
        <f t="shared" si="95"/>
        <v>0</v>
      </c>
      <c r="U325" s="53" t="str">
        <f t="shared" si="106"/>
        <v>0</v>
      </c>
      <c r="V325" s="53">
        <f t="shared" si="96"/>
        <v>0</v>
      </c>
      <c r="W325" s="53" t="str">
        <f t="shared" si="107"/>
        <v>0</v>
      </c>
      <c r="X325" s="53">
        <f t="shared" si="97"/>
        <v>0</v>
      </c>
      <c r="Y325" s="53" t="str">
        <f t="shared" si="108"/>
        <v>0</v>
      </c>
      <c r="Z325" s="53">
        <f t="shared" si="98"/>
        <v>0</v>
      </c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92">
        <f>Parâmetros!A315</f>
        <v>44179.041678240741</v>
      </c>
      <c r="B326" s="59">
        <f>Parâmetros!G315*0.04*46.0055</f>
        <v>1.3617627999999999</v>
      </c>
      <c r="C326" s="87">
        <f t="shared" si="109"/>
        <v>1.3617627999999999</v>
      </c>
      <c r="D326" s="91">
        <f t="shared" si="88"/>
        <v>0.27235255999999997</v>
      </c>
      <c r="E326" s="42" t="str">
        <f t="shared" si="99"/>
        <v>1</v>
      </c>
      <c r="F326" s="51">
        <f t="shared" si="89"/>
        <v>-152.67228126999998</v>
      </c>
      <c r="G326" s="42" t="str">
        <f t="shared" si="100"/>
        <v>0</v>
      </c>
      <c r="H326" s="51">
        <f t="shared" si="90"/>
        <v>-35.336140634999992</v>
      </c>
      <c r="I326" s="42" t="str">
        <f t="shared" si="101"/>
        <v>0</v>
      </c>
      <c r="J326" s="51">
        <f t="shared" si="91"/>
        <v>89.922937359506179</v>
      </c>
      <c r="K326" s="42" t="str">
        <f t="shared" si="102"/>
        <v>0</v>
      </c>
      <c r="L326" s="51">
        <f t="shared" si="92"/>
        <v>81.497127825882359</v>
      </c>
      <c r="M326" s="55" t="str">
        <f t="shared" si="103"/>
        <v>0</v>
      </c>
      <c r="N326" s="58">
        <f t="shared" si="93"/>
        <v>0.27235255999999997</v>
      </c>
      <c r="O326" s="59">
        <v>260</v>
      </c>
      <c r="Q326" s="53" t="str">
        <f t="shared" si="104"/>
        <v>1</v>
      </c>
      <c r="R326" s="53">
        <f t="shared" si="94"/>
        <v>1</v>
      </c>
      <c r="S326" s="53" t="str">
        <f t="shared" si="105"/>
        <v>0</v>
      </c>
      <c r="T326" s="53">
        <f t="shared" si="95"/>
        <v>0</v>
      </c>
      <c r="U326" s="53" t="str">
        <f t="shared" si="106"/>
        <v>0</v>
      </c>
      <c r="V326" s="53">
        <f t="shared" si="96"/>
        <v>0</v>
      </c>
      <c r="W326" s="53" t="str">
        <f t="shared" si="107"/>
        <v>0</v>
      </c>
      <c r="X326" s="53">
        <f t="shared" si="97"/>
        <v>0</v>
      </c>
      <c r="Y326" s="53" t="str">
        <f t="shared" si="108"/>
        <v>0</v>
      </c>
      <c r="Z326" s="53">
        <f t="shared" si="98"/>
        <v>0</v>
      </c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92">
        <f>Parâmetros!A316</f>
        <v>44179.083344907405</v>
      </c>
      <c r="B327" s="59">
        <f>Parâmetros!G316*0.04*46.0055</f>
        <v>0.69928360000000001</v>
      </c>
      <c r="C327" s="87">
        <f t="shared" si="109"/>
        <v>0.69928360000000001</v>
      </c>
      <c r="D327" s="91">
        <f t="shared" si="88"/>
        <v>0.13985671999999999</v>
      </c>
      <c r="E327" s="42" t="str">
        <f t="shared" si="99"/>
        <v>1</v>
      </c>
      <c r="F327" s="51">
        <f t="shared" si="89"/>
        <v>-153.31819849000001</v>
      </c>
      <c r="G327" s="42" t="str">
        <f t="shared" si="100"/>
        <v>0</v>
      </c>
      <c r="H327" s="51">
        <f t="shared" si="90"/>
        <v>-35.659099245000007</v>
      </c>
      <c r="I327" s="42" t="str">
        <f t="shared" si="101"/>
        <v>0</v>
      </c>
      <c r="J327" s="51">
        <f t="shared" si="91"/>
        <v>89.858325190617279</v>
      </c>
      <c r="K327" s="42" t="str">
        <f t="shared" si="102"/>
        <v>0</v>
      </c>
      <c r="L327" s="51">
        <f t="shared" si="92"/>
        <v>81.426982969411753</v>
      </c>
      <c r="M327" s="55" t="str">
        <f t="shared" si="103"/>
        <v>0</v>
      </c>
      <c r="N327" s="58">
        <f t="shared" si="93"/>
        <v>0.13985671999999999</v>
      </c>
      <c r="O327" s="59">
        <v>260</v>
      </c>
      <c r="Q327" s="53" t="str">
        <f t="shared" si="104"/>
        <v>1</v>
      </c>
      <c r="R327" s="53">
        <f t="shared" si="94"/>
        <v>1</v>
      </c>
      <c r="S327" s="53" t="str">
        <f t="shared" si="105"/>
        <v>0</v>
      </c>
      <c r="T327" s="53">
        <f t="shared" si="95"/>
        <v>0</v>
      </c>
      <c r="U327" s="53" t="str">
        <f t="shared" si="106"/>
        <v>0</v>
      </c>
      <c r="V327" s="53">
        <f t="shared" si="96"/>
        <v>0</v>
      </c>
      <c r="W327" s="53" t="str">
        <f t="shared" si="107"/>
        <v>0</v>
      </c>
      <c r="X327" s="53">
        <f t="shared" si="97"/>
        <v>0</v>
      </c>
      <c r="Y327" s="53" t="str">
        <f t="shared" si="108"/>
        <v>0</v>
      </c>
      <c r="Z327" s="53">
        <f t="shared" si="98"/>
        <v>0</v>
      </c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92">
        <f>Parâmetros!A317</f>
        <v>44179.125011574077</v>
      </c>
      <c r="B328" s="59">
        <f>Parâmetros!G317*0.04*46.0055</f>
        <v>0.31283739999999999</v>
      </c>
      <c r="C328" s="87">
        <f t="shared" si="109"/>
        <v>0.31283739999999999</v>
      </c>
      <c r="D328" s="91">
        <f t="shared" si="88"/>
        <v>6.2567479999999995E-2</v>
      </c>
      <c r="E328" s="42" t="str">
        <f t="shared" si="99"/>
        <v>1</v>
      </c>
      <c r="F328" s="51">
        <f t="shared" si="89"/>
        <v>-153.69498353500001</v>
      </c>
      <c r="G328" s="42" t="str">
        <f t="shared" si="100"/>
        <v>0</v>
      </c>
      <c r="H328" s="51">
        <f t="shared" si="90"/>
        <v>-35.847491767500003</v>
      </c>
      <c r="I328" s="42" t="str">
        <f t="shared" si="101"/>
        <v>0</v>
      </c>
      <c r="J328" s="51">
        <f t="shared" si="91"/>
        <v>89.820634758765436</v>
      </c>
      <c r="K328" s="42" t="str">
        <f t="shared" si="102"/>
        <v>0</v>
      </c>
      <c r="L328" s="51">
        <f t="shared" si="92"/>
        <v>81.386065136470577</v>
      </c>
      <c r="M328" s="55" t="str">
        <f t="shared" si="103"/>
        <v>0</v>
      </c>
      <c r="N328" s="58">
        <f t="shared" si="93"/>
        <v>6.2567479999999995E-2</v>
      </c>
      <c r="O328" s="59">
        <v>260</v>
      </c>
      <c r="Q328" s="53" t="str">
        <f t="shared" si="104"/>
        <v>1</v>
      </c>
      <c r="R328" s="53">
        <f t="shared" si="94"/>
        <v>1</v>
      </c>
      <c r="S328" s="53" t="str">
        <f t="shared" si="105"/>
        <v>0</v>
      </c>
      <c r="T328" s="53">
        <f t="shared" si="95"/>
        <v>0</v>
      </c>
      <c r="U328" s="53" t="str">
        <f t="shared" si="106"/>
        <v>0</v>
      </c>
      <c r="V328" s="53">
        <f t="shared" si="96"/>
        <v>0</v>
      </c>
      <c r="W328" s="53" t="str">
        <f t="shared" si="107"/>
        <v>0</v>
      </c>
      <c r="X328" s="53">
        <f t="shared" si="97"/>
        <v>0</v>
      </c>
      <c r="Y328" s="53" t="str">
        <f t="shared" si="108"/>
        <v>0</v>
      </c>
      <c r="Z328" s="53">
        <f t="shared" si="98"/>
        <v>0</v>
      </c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92">
        <f>Parâmetros!A318</f>
        <v>44179.166678240741</v>
      </c>
      <c r="B329" s="59">
        <f>Parâmetros!G318*0.04*46.0055</f>
        <v>0.3496418</v>
      </c>
      <c r="C329" s="87">
        <f t="shared" si="109"/>
        <v>0.3496418</v>
      </c>
      <c r="D329" s="91">
        <f t="shared" si="88"/>
        <v>6.9928359999999995E-2</v>
      </c>
      <c r="E329" s="42" t="str">
        <f t="shared" si="99"/>
        <v>1</v>
      </c>
      <c r="F329" s="51">
        <f t="shared" si="89"/>
        <v>-153.65909924499999</v>
      </c>
      <c r="G329" s="42" t="str">
        <f t="shared" si="100"/>
        <v>0</v>
      </c>
      <c r="H329" s="51">
        <f t="shared" si="90"/>
        <v>-35.829549622499997</v>
      </c>
      <c r="I329" s="42" t="str">
        <f t="shared" si="101"/>
        <v>0</v>
      </c>
      <c r="J329" s="51">
        <f t="shared" si="91"/>
        <v>89.824224323703703</v>
      </c>
      <c r="K329" s="42" t="str">
        <f t="shared" si="102"/>
        <v>0</v>
      </c>
      <c r="L329" s="51">
        <f t="shared" si="92"/>
        <v>81.389962072941174</v>
      </c>
      <c r="M329" s="55" t="str">
        <f t="shared" si="103"/>
        <v>0</v>
      </c>
      <c r="N329" s="58">
        <f t="shared" si="93"/>
        <v>6.9928359999999995E-2</v>
      </c>
      <c r="O329" s="59">
        <v>260</v>
      </c>
      <c r="Q329" s="53" t="str">
        <f t="shared" si="104"/>
        <v>1</v>
      </c>
      <c r="R329" s="53">
        <f t="shared" si="94"/>
        <v>1</v>
      </c>
      <c r="S329" s="53" t="str">
        <f t="shared" si="105"/>
        <v>0</v>
      </c>
      <c r="T329" s="53">
        <f t="shared" si="95"/>
        <v>0</v>
      </c>
      <c r="U329" s="53" t="str">
        <f t="shared" si="106"/>
        <v>0</v>
      </c>
      <c r="V329" s="53">
        <f t="shared" si="96"/>
        <v>0</v>
      </c>
      <c r="W329" s="53" t="str">
        <f t="shared" si="107"/>
        <v>0</v>
      </c>
      <c r="X329" s="53">
        <f t="shared" si="97"/>
        <v>0</v>
      </c>
      <c r="Y329" s="53" t="str">
        <f t="shared" si="108"/>
        <v>0</v>
      </c>
      <c r="Z329" s="53">
        <f t="shared" si="98"/>
        <v>0</v>
      </c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92">
        <f>Parâmetros!A319</f>
        <v>44179.208344907405</v>
      </c>
      <c r="B330" s="59">
        <f>Parâmetros!G319*0.04*46.0055</f>
        <v>0.95691440000000005</v>
      </c>
      <c r="C330" s="87">
        <f t="shared" si="109"/>
        <v>0.95691440000000005</v>
      </c>
      <c r="D330" s="91">
        <f t="shared" si="88"/>
        <v>0.19138288000000001</v>
      </c>
      <c r="E330" s="42" t="str">
        <f t="shared" si="99"/>
        <v>1</v>
      </c>
      <c r="F330" s="51">
        <f t="shared" si="89"/>
        <v>-153.06700846000001</v>
      </c>
      <c r="G330" s="42" t="str">
        <f t="shared" si="100"/>
        <v>0</v>
      </c>
      <c r="H330" s="51">
        <f t="shared" si="90"/>
        <v>-35.533504230000005</v>
      </c>
      <c r="I330" s="42" t="str">
        <f t="shared" si="101"/>
        <v>0</v>
      </c>
      <c r="J330" s="51">
        <f t="shared" si="91"/>
        <v>89.883452145185188</v>
      </c>
      <c r="K330" s="42" t="str">
        <f t="shared" si="102"/>
        <v>0</v>
      </c>
      <c r="L330" s="51">
        <f t="shared" si="92"/>
        <v>81.454261524705871</v>
      </c>
      <c r="M330" s="55" t="str">
        <f t="shared" si="103"/>
        <v>0</v>
      </c>
      <c r="N330" s="58">
        <f t="shared" si="93"/>
        <v>0.19138288000000001</v>
      </c>
      <c r="O330" s="59">
        <v>260</v>
      </c>
      <c r="Q330" s="53" t="str">
        <f t="shared" si="104"/>
        <v>1</v>
      </c>
      <c r="R330" s="53">
        <f t="shared" si="94"/>
        <v>1</v>
      </c>
      <c r="S330" s="53" t="str">
        <f t="shared" si="105"/>
        <v>0</v>
      </c>
      <c r="T330" s="53">
        <f t="shared" si="95"/>
        <v>0</v>
      </c>
      <c r="U330" s="53" t="str">
        <f t="shared" si="106"/>
        <v>0</v>
      </c>
      <c r="V330" s="53">
        <f t="shared" si="96"/>
        <v>0</v>
      </c>
      <c r="W330" s="53" t="str">
        <f t="shared" si="107"/>
        <v>0</v>
      </c>
      <c r="X330" s="53">
        <f t="shared" si="97"/>
        <v>0</v>
      </c>
      <c r="Y330" s="53" t="str">
        <f t="shared" si="108"/>
        <v>0</v>
      </c>
      <c r="Z330" s="53">
        <f t="shared" si="98"/>
        <v>0</v>
      </c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92">
        <f>Parâmetros!A320</f>
        <v>44179.250011574077</v>
      </c>
      <c r="B331" s="59">
        <f>Parâmetros!G320*0.04*46.0055</f>
        <v>2.3002750000000001</v>
      </c>
      <c r="C331" s="87">
        <f t="shared" si="109"/>
        <v>2.3002750000000001</v>
      </c>
      <c r="D331" s="91">
        <f t="shared" si="88"/>
        <v>0.46005500000000005</v>
      </c>
      <c r="E331" s="42" t="str">
        <f t="shared" si="99"/>
        <v>1</v>
      </c>
      <c r="F331" s="51">
        <f t="shared" si="89"/>
        <v>-151.757231875</v>
      </c>
      <c r="G331" s="42" t="str">
        <f t="shared" si="100"/>
        <v>0</v>
      </c>
      <c r="H331" s="51">
        <f t="shared" si="90"/>
        <v>-34.878615937500001</v>
      </c>
      <c r="I331" s="42" t="str">
        <f t="shared" si="101"/>
        <v>0</v>
      </c>
      <c r="J331" s="51">
        <f t="shared" si="91"/>
        <v>90.014471265432093</v>
      </c>
      <c r="K331" s="42" t="str">
        <f t="shared" si="102"/>
        <v>0</v>
      </c>
      <c r="L331" s="51">
        <f t="shared" si="92"/>
        <v>81.596499705882366</v>
      </c>
      <c r="M331" s="55" t="str">
        <f t="shared" si="103"/>
        <v>0</v>
      </c>
      <c r="N331" s="58">
        <f t="shared" si="93"/>
        <v>0.46005500000000005</v>
      </c>
      <c r="O331" s="59">
        <v>260</v>
      </c>
      <c r="Q331" s="53" t="str">
        <f t="shared" si="104"/>
        <v>1</v>
      </c>
      <c r="R331" s="53">
        <f t="shared" si="94"/>
        <v>1</v>
      </c>
      <c r="S331" s="53" t="str">
        <f t="shared" si="105"/>
        <v>0</v>
      </c>
      <c r="T331" s="53">
        <f t="shared" si="95"/>
        <v>0</v>
      </c>
      <c r="U331" s="53" t="str">
        <f t="shared" si="106"/>
        <v>0</v>
      </c>
      <c r="V331" s="53">
        <f t="shared" si="96"/>
        <v>0</v>
      </c>
      <c r="W331" s="53" t="str">
        <f t="shared" si="107"/>
        <v>0</v>
      </c>
      <c r="X331" s="53">
        <f t="shared" si="97"/>
        <v>0</v>
      </c>
      <c r="Y331" s="53" t="str">
        <f t="shared" si="108"/>
        <v>0</v>
      </c>
      <c r="Z331" s="53">
        <f t="shared" si="98"/>
        <v>0</v>
      </c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92">
        <f>Parâmetros!A321</f>
        <v>44179.291678240741</v>
      </c>
      <c r="B332" s="59">
        <f>Parâmetros!G321*0.04*46.0055</f>
        <v>6.6615964000000005</v>
      </c>
      <c r="C332" s="87">
        <f t="shared" si="109"/>
        <v>6.6615964000000005</v>
      </c>
      <c r="D332" s="91">
        <f t="shared" si="88"/>
        <v>1.3323192800000001</v>
      </c>
      <c r="E332" s="42" t="str">
        <f t="shared" si="99"/>
        <v>1</v>
      </c>
      <c r="F332" s="51">
        <f t="shared" si="89"/>
        <v>-147.50494351</v>
      </c>
      <c r="G332" s="42" t="str">
        <f t="shared" si="100"/>
        <v>0</v>
      </c>
      <c r="H332" s="51">
        <f t="shared" si="90"/>
        <v>-32.752471755000002</v>
      </c>
      <c r="I332" s="42" t="str">
        <f t="shared" si="101"/>
        <v>0</v>
      </c>
      <c r="J332" s="51">
        <f t="shared" si="91"/>
        <v>90.439834710617291</v>
      </c>
      <c r="K332" s="42" t="str">
        <f t="shared" si="102"/>
        <v>0</v>
      </c>
      <c r="L332" s="51">
        <f t="shared" si="92"/>
        <v>82.058286677647061</v>
      </c>
      <c r="M332" s="55" t="str">
        <f t="shared" si="103"/>
        <v>0</v>
      </c>
      <c r="N332" s="58">
        <f t="shared" si="93"/>
        <v>1.3323192800000001</v>
      </c>
      <c r="O332" s="59">
        <v>260</v>
      </c>
      <c r="Q332" s="53" t="str">
        <f t="shared" si="104"/>
        <v>1</v>
      </c>
      <c r="R332" s="53">
        <f t="shared" si="94"/>
        <v>1</v>
      </c>
      <c r="S332" s="53" t="str">
        <f t="shared" si="105"/>
        <v>0</v>
      </c>
      <c r="T332" s="53">
        <f t="shared" si="95"/>
        <v>0</v>
      </c>
      <c r="U332" s="53" t="str">
        <f t="shared" si="106"/>
        <v>0</v>
      </c>
      <c r="V332" s="53">
        <f t="shared" si="96"/>
        <v>0</v>
      </c>
      <c r="W332" s="53" t="str">
        <f t="shared" si="107"/>
        <v>0</v>
      </c>
      <c r="X332" s="53">
        <f t="shared" si="97"/>
        <v>0</v>
      </c>
      <c r="Y332" s="53" t="str">
        <f t="shared" si="108"/>
        <v>0</v>
      </c>
      <c r="Z332" s="53">
        <f t="shared" si="98"/>
        <v>0</v>
      </c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92">
        <f>Parâmetros!A322</f>
        <v>44179.333344907405</v>
      </c>
      <c r="B333" s="59">
        <f>Parâmetros!G322*0.04*46.0055</f>
        <v>5.0422028000000001</v>
      </c>
      <c r="C333" s="87">
        <f t="shared" si="109"/>
        <v>5.0422028000000001</v>
      </c>
      <c r="D333" s="91">
        <f t="shared" ref="D333:D396" si="110">(((C333-$B$4)/($B$5-$B$4))*($B$7-$B$6))+$B$6</f>
        <v>1.0084405599999999</v>
      </c>
      <c r="E333" s="42" t="str">
        <f t="shared" si="99"/>
        <v>1</v>
      </c>
      <c r="F333" s="51">
        <f t="shared" ref="F333:F396" si="111">(((C333-$C$4)/($C$5-$C$4))*($C$7-$C$6))+$C$6</f>
        <v>-149.08385226999999</v>
      </c>
      <c r="G333" s="42" t="str">
        <f t="shared" si="100"/>
        <v>0</v>
      </c>
      <c r="H333" s="51">
        <f t="shared" ref="H333:H396" si="112">(((C333-$D$4)/($D$5-$D$4))*($D$7-$D$6))+$D$6</f>
        <v>-33.541926134999997</v>
      </c>
      <c r="I333" s="42" t="str">
        <f t="shared" si="101"/>
        <v>0</v>
      </c>
      <c r="J333" s="51">
        <f t="shared" ref="J333:J396" si="113">(((C333-$E$4)/($E$5-$E$4))*($E$7-$E$6))+$E$6</f>
        <v>90.28189385333333</v>
      </c>
      <c r="K333" s="42" t="str">
        <f t="shared" si="102"/>
        <v>0</v>
      </c>
      <c r="L333" s="51">
        <f t="shared" ref="L333:L396" si="114">(((C333-$F$4)/($F$5-$F$4))*($F$7-$F$6))+$F$6</f>
        <v>81.886821472941193</v>
      </c>
      <c r="M333" s="55" t="str">
        <f t="shared" si="103"/>
        <v>0</v>
      </c>
      <c r="N333" s="58">
        <f t="shared" ref="N333:N396" si="115">(D333*E333)+(F333*G333)+(H333*I333)+(J333*K333)+(L333*M333)</f>
        <v>1.0084405599999999</v>
      </c>
      <c r="O333" s="59">
        <v>260</v>
      </c>
      <c r="Q333" s="53" t="str">
        <f t="shared" si="104"/>
        <v>1</v>
      </c>
      <c r="R333" s="53">
        <f t="shared" ref="R333:R396" si="116">Q333*1</f>
        <v>1</v>
      </c>
      <c r="S333" s="53" t="str">
        <f t="shared" si="105"/>
        <v>0</v>
      </c>
      <c r="T333" s="53">
        <f t="shared" ref="T333:T396" si="117">S333*1</f>
        <v>0</v>
      </c>
      <c r="U333" s="53" t="str">
        <f t="shared" si="106"/>
        <v>0</v>
      </c>
      <c r="V333" s="53">
        <f t="shared" ref="V333:V396" si="118">U333*1</f>
        <v>0</v>
      </c>
      <c r="W333" s="53" t="str">
        <f t="shared" si="107"/>
        <v>0</v>
      </c>
      <c r="X333" s="53">
        <f t="shared" ref="X333:X396" si="119">W333*1</f>
        <v>0</v>
      </c>
      <c r="Y333" s="53" t="str">
        <f t="shared" si="108"/>
        <v>0</v>
      </c>
      <c r="Z333" s="53">
        <f t="shared" ref="Z333:Z396" si="120">Y333*1</f>
        <v>0</v>
      </c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92">
        <f>Parâmetros!A323</f>
        <v>44179.375011574077</v>
      </c>
      <c r="B334" s="59">
        <f>Parâmetros!G323*0.04*46.0055</f>
        <v>6.3671611999999991</v>
      </c>
      <c r="C334" s="87">
        <f t="shared" si="109"/>
        <v>6.3671611999999991</v>
      </c>
      <c r="D334" s="91">
        <f t="shared" si="110"/>
        <v>1.2734322399999998</v>
      </c>
      <c r="E334" s="42" t="str">
        <f t="shared" ref="E334:E397" si="121">IF(AND(D334&lt;=40,D334&gt;=0),"1","0")</f>
        <v>1</v>
      </c>
      <c r="F334" s="51">
        <f t="shared" si="111"/>
        <v>-147.79201783000002</v>
      </c>
      <c r="G334" s="42" t="str">
        <f t="shared" ref="G334:G397" si="122">IF(AND(F334&lt;=80,F334&gt;41),"1","0")</f>
        <v>0</v>
      </c>
      <c r="H334" s="51">
        <f t="shared" si="112"/>
        <v>-32.89600891500001</v>
      </c>
      <c r="I334" s="42" t="str">
        <f t="shared" ref="I334:I397" si="123">IF(AND(H334&lt;=120,H334&gt;81),"1","0")</f>
        <v>0</v>
      </c>
      <c r="J334" s="51">
        <f t="shared" si="113"/>
        <v>90.411118191111115</v>
      </c>
      <c r="K334" s="42" t="str">
        <f t="shared" ref="K334:K397" si="124">IF(AND(J334&lt;=200,J334&gt;121),"1","0")</f>
        <v>0</v>
      </c>
      <c r="L334" s="51">
        <f t="shared" si="114"/>
        <v>82.027111185882347</v>
      </c>
      <c r="M334" s="55" t="str">
        <f t="shared" ref="M334:M397" si="125">IF(AND(L334&lt;999,L334&gt;201),"1","0")</f>
        <v>0</v>
      </c>
      <c r="N334" s="58">
        <f t="shared" si="115"/>
        <v>1.2734322399999998</v>
      </c>
      <c r="O334" s="59">
        <v>260</v>
      </c>
      <c r="Q334" s="53" t="str">
        <f t="shared" ref="Q334:Q397" si="126">IF(AND(N334&lt;40.5,N334&gt;=0),"1","0")</f>
        <v>1</v>
      </c>
      <c r="R334" s="53">
        <f t="shared" si="116"/>
        <v>1</v>
      </c>
      <c r="S334" s="53" t="str">
        <f t="shared" ref="S334:S397" si="127">IF(AND(N334&lt;80.5,N334&gt;=40.5),"1","0")</f>
        <v>0</v>
      </c>
      <c r="T334" s="53">
        <f t="shared" si="117"/>
        <v>0</v>
      </c>
      <c r="U334" s="53" t="str">
        <f t="shared" ref="U334:U397" si="128">IF(AND(N334&lt;120.5,N334&gt;=80.5),"1","0")</f>
        <v>0</v>
      </c>
      <c r="V334" s="53">
        <f t="shared" si="118"/>
        <v>0</v>
      </c>
      <c r="W334" s="53" t="str">
        <f t="shared" ref="W334:W397" si="129">IF(AND(N334&lt;200.5,N334&gt;=120.5),"1","0")</f>
        <v>0</v>
      </c>
      <c r="X334" s="53">
        <f t="shared" si="119"/>
        <v>0</v>
      </c>
      <c r="Y334" s="53" t="str">
        <f t="shared" ref="Y334:Y397" si="130">IF(AND(N334&lt;999,N334&gt;=200.5),"1","0")</f>
        <v>0</v>
      </c>
      <c r="Z334" s="53">
        <f t="shared" si="120"/>
        <v>0</v>
      </c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92">
        <f>Parâmetros!A324</f>
        <v>44179.416678240741</v>
      </c>
      <c r="B335" s="59">
        <f>Parâmetros!G324*0.04*46.0055</f>
        <v>4.4533323999999999</v>
      </c>
      <c r="C335" s="87">
        <f t="shared" ref="C335:C398" si="131">B335</f>
        <v>4.4533323999999999</v>
      </c>
      <c r="D335" s="91">
        <f t="shared" si="110"/>
        <v>0.89066647999999993</v>
      </c>
      <c r="E335" s="42" t="str">
        <f t="shared" si="121"/>
        <v>1</v>
      </c>
      <c r="F335" s="51">
        <f t="shared" si="111"/>
        <v>-149.65800091</v>
      </c>
      <c r="G335" s="42" t="str">
        <f t="shared" si="122"/>
        <v>0</v>
      </c>
      <c r="H335" s="51">
        <f t="shared" si="112"/>
        <v>-33.829000454999999</v>
      </c>
      <c r="I335" s="42" t="str">
        <f t="shared" si="123"/>
        <v>0</v>
      </c>
      <c r="J335" s="51">
        <f t="shared" si="113"/>
        <v>90.224460814320992</v>
      </c>
      <c r="K335" s="42" t="str">
        <f t="shared" si="124"/>
        <v>0</v>
      </c>
      <c r="L335" s="51">
        <f t="shared" si="114"/>
        <v>81.824470489411766</v>
      </c>
      <c r="M335" s="55" t="str">
        <f t="shared" si="125"/>
        <v>0</v>
      </c>
      <c r="N335" s="58">
        <f t="shared" si="115"/>
        <v>0.89066647999999993</v>
      </c>
      <c r="O335" s="59">
        <v>260</v>
      </c>
      <c r="Q335" s="53" t="str">
        <f t="shared" si="126"/>
        <v>1</v>
      </c>
      <c r="R335" s="53">
        <f t="shared" si="116"/>
        <v>1</v>
      </c>
      <c r="S335" s="53" t="str">
        <f t="shared" si="127"/>
        <v>0</v>
      </c>
      <c r="T335" s="53">
        <f t="shared" si="117"/>
        <v>0</v>
      </c>
      <c r="U335" s="53" t="str">
        <f t="shared" si="128"/>
        <v>0</v>
      </c>
      <c r="V335" s="53">
        <f t="shared" si="118"/>
        <v>0</v>
      </c>
      <c r="W335" s="53" t="str">
        <f t="shared" si="129"/>
        <v>0</v>
      </c>
      <c r="X335" s="53">
        <f t="shared" si="119"/>
        <v>0</v>
      </c>
      <c r="Y335" s="53" t="str">
        <f t="shared" si="130"/>
        <v>0</v>
      </c>
      <c r="Z335" s="53">
        <f t="shared" si="120"/>
        <v>0</v>
      </c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92">
        <f>Parâmetros!A325</f>
        <v>44179.458344907405</v>
      </c>
      <c r="B336" s="59">
        <f>Parâmetros!G325*0.04*46.0055</f>
        <v>3.1651783999999998</v>
      </c>
      <c r="C336" s="87">
        <f t="shared" si="131"/>
        <v>3.1651783999999998</v>
      </c>
      <c r="D336" s="91">
        <f t="shared" si="110"/>
        <v>0.63303567999999988</v>
      </c>
      <c r="E336" s="42" t="str">
        <f t="shared" si="121"/>
        <v>1</v>
      </c>
      <c r="F336" s="51">
        <f t="shared" si="111"/>
        <v>-150.91395106000002</v>
      </c>
      <c r="G336" s="42" t="str">
        <f t="shared" si="122"/>
        <v>0</v>
      </c>
      <c r="H336" s="51">
        <f t="shared" si="112"/>
        <v>-34.456975530000008</v>
      </c>
      <c r="I336" s="42" t="str">
        <f t="shared" si="123"/>
        <v>0</v>
      </c>
      <c r="J336" s="51">
        <f t="shared" si="113"/>
        <v>90.098826041481487</v>
      </c>
      <c r="K336" s="42" t="str">
        <f t="shared" si="124"/>
        <v>0</v>
      </c>
      <c r="L336" s="51">
        <f t="shared" si="114"/>
        <v>81.688077712941194</v>
      </c>
      <c r="M336" s="55" t="str">
        <f t="shared" si="125"/>
        <v>0</v>
      </c>
      <c r="N336" s="58">
        <f t="shared" si="115"/>
        <v>0.63303567999999988</v>
      </c>
      <c r="O336" s="59">
        <v>260</v>
      </c>
      <c r="Q336" s="53" t="str">
        <f t="shared" si="126"/>
        <v>1</v>
      </c>
      <c r="R336" s="53">
        <f t="shared" si="116"/>
        <v>1</v>
      </c>
      <c r="S336" s="53" t="str">
        <f t="shared" si="127"/>
        <v>0</v>
      </c>
      <c r="T336" s="53">
        <f t="shared" si="117"/>
        <v>0</v>
      </c>
      <c r="U336" s="53" t="str">
        <f t="shared" si="128"/>
        <v>0</v>
      </c>
      <c r="V336" s="53">
        <f t="shared" si="118"/>
        <v>0</v>
      </c>
      <c r="W336" s="53" t="str">
        <f t="shared" si="129"/>
        <v>0</v>
      </c>
      <c r="X336" s="53">
        <f t="shared" si="119"/>
        <v>0</v>
      </c>
      <c r="Y336" s="53" t="str">
        <f t="shared" si="130"/>
        <v>0</v>
      </c>
      <c r="Z336" s="53">
        <f t="shared" si="120"/>
        <v>0</v>
      </c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92">
        <f>Parâmetros!A326</f>
        <v>44179.500011574077</v>
      </c>
      <c r="B337" s="59">
        <f>Parâmetros!G326*0.04*46.0055</f>
        <v>2.2634705999999998</v>
      </c>
      <c r="C337" s="87">
        <f t="shared" si="131"/>
        <v>2.2634705999999998</v>
      </c>
      <c r="D337" s="91">
        <f t="shared" si="110"/>
        <v>0.45269411999999998</v>
      </c>
      <c r="E337" s="42" t="str">
        <f t="shared" si="121"/>
        <v>1</v>
      </c>
      <c r="F337" s="51">
        <f t="shared" si="111"/>
        <v>-151.79311616499999</v>
      </c>
      <c r="G337" s="42" t="str">
        <f t="shared" si="122"/>
        <v>0</v>
      </c>
      <c r="H337" s="51">
        <f t="shared" si="112"/>
        <v>-34.896558082499993</v>
      </c>
      <c r="I337" s="42" t="str">
        <f t="shared" si="123"/>
        <v>0</v>
      </c>
      <c r="J337" s="51">
        <f t="shared" si="113"/>
        <v>90.010881700493826</v>
      </c>
      <c r="K337" s="42" t="str">
        <f t="shared" si="124"/>
        <v>0</v>
      </c>
      <c r="L337" s="51">
        <f t="shared" si="114"/>
        <v>81.592602769411741</v>
      </c>
      <c r="M337" s="55" t="str">
        <f t="shared" si="125"/>
        <v>0</v>
      </c>
      <c r="N337" s="58">
        <f t="shared" si="115"/>
        <v>0.45269411999999998</v>
      </c>
      <c r="O337" s="59">
        <v>260</v>
      </c>
      <c r="Q337" s="53" t="str">
        <f t="shared" si="126"/>
        <v>1</v>
      </c>
      <c r="R337" s="53">
        <f t="shared" si="116"/>
        <v>1</v>
      </c>
      <c r="S337" s="53" t="str">
        <f t="shared" si="127"/>
        <v>0</v>
      </c>
      <c r="T337" s="53">
        <f t="shared" si="117"/>
        <v>0</v>
      </c>
      <c r="U337" s="53" t="str">
        <f t="shared" si="128"/>
        <v>0</v>
      </c>
      <c r="V337" s="53">
        <f t="shared" si="118"/>
        <v>0</v>
      </c>
      <c r="W337" s="53" t="str">
        <f t="shared" si="129"/>
        <v>0</v>
      </c>
      <c r="X337" s="53">
        <f t="shared" si="119"/>
        <v>0</v>
      </c>
      <c r="Y337" s="53" t="str">
        <f t="shared" si="130"/>
        <v>0</v>
      </c>
      <c r="Z337" s="53">
        <f t="shared" si="120"/>
        <v>0</v>
      </c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92">
        <f>Parâmetros!A327</f>
        <v>44179.541678240741</v>
      </c>
      <c r="B338" s="59">
        <f>Parâmetros!G327*0.04*46.0055</f>
        <v>2.8707432000000002</v>
      </c>
      <c r="C338" s="87">
        <f t="shared" si="131"/>
        <v>2.8707432000000002</v>
      </c>
      <c r="D338" s="91">
        <f t="shared" si="110"/>
        <v>0.57414863999999999</v>
      </c>
      <c r="E338" s="42" t="str">
        <f t="shared" si="121"/>
        <v>1</v>
      </c>
      <c r="F338" s="51">
        <f t="shared" si="111"/>
        <v>-151.20102538</v>
      </c>
      <c r="G338" s="42" t="str">
        <f t="shared" si="122"/>
        <v>0</v>
      </c>
      <c r="H338" s="51">
        <f t="shared" si="112"/>
        <v>-34.600512690000002</v>
      </c>
      <c r="I338" s="42" t="str">
        <f t="shared" si="123"/>
        <v>0</v>
      </c>
      <c r="J338" s="51">
        <f t="shared" si="113"/>
        <v>90.070109521975311</v>
      </c>
      <c r="K338" s="42" t="str">
        <f t="shared" si="124"/>
        <v>0</v>
      </c>
      <c r="L338" s="51">
        <f t="shared" si="114"/>
        <v>81.65690222117648</v>
      </c>
      <c r="M338" s="55" t="str">
        <f t="shared" si="125"/>
        <v>0</v>
      </c>
      <c r="N338" s="58">
        <f t="shared" si="115"/>
        <v>0.57414863999999999</v>
      </c>
      <c r="O338" s="59">
        <v>260</v>
      </c>
      <c r="Q338" s="53" t="str">
        <f t="shared" si="126"/>
        <v>1</v>
      </c>
      <c r="R338" s="53">
        <f t="shared" si="116"/>
        <v>1</v>
      </c>
      <c r="S338" s="53" t="str">
        <f t="shared" si="127"/>
        <v>0</v>
      </c>
      <c r="T338" s="53">
        <f t="shared" si="117"/>
        <v>0</v>
      </c>
      <c r="U338" s="53" t="str">
        <f t="shared" si="128"/>
        <v>0</v>
      </c>
      <c r="V338" s="53">
        <f t="shared" si="118"/>
        <v>0</v>
      </c>
      <c r="W338" s="53" t="str">
        <f t="shared" si="129"/>
        <v>0</v>
      </c>
      <c r="X338" s="53">
        <f t="shared" si="119"/>
        <v>0</v>
      </c>
      <c r="Y338" s="53" t="str">
        <f t="shared" si="130"/>
        <v>0</v>
      </c>
      <c r="Z338" s="53">
        <f t="shared" si="120"/>
        <v>0</v>
      </c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92">
        <f>Parâmetros!A328</f>
        <v>44179.583344907405</v>
      </c>
      <c r="B339" s="59">
        <f>Parâmetros!G328*0.04*46.0055</f>
        <v>2.9627542</v>
      </c>
      <c r="C339" s="87">
        <f t="shared" si="131"/>
        <v>2.9627542</v>
      </c>
      <c r="D339" s="91">
        <f t="shared" si="110"/>
        <v>0.59255084000000002</v>
      </c>
      <c r="E339" s="42" t="str">
        <f t="shared" si="121"/>
        <v>1</v>
      </c>
      <c r="F339" s="51">
        <f t="shared" si="111"/>
        <v>-151.111314655</v>
      </c>
      <c r="G339" s="42" t="str">
        <f t="shared" si="122"/>
        <v>0</v>
      </c>
      <c r="H339" s="51">
        <f t="shared" si="112"/>
        <v>-34.555657327500001</v>
      </c>
      <c r="I339" s="42" t="str">
        <f t="shared" si="123"/>
        <v>0</v>
      </c>
      <c r="J339" s="51">
        <f t="shared" si="113"/>
        <v>90.079083434320978</v>
      </c>
      <c r="K339" s="42" t="str">
        <f t="shared" si="124"/>
        <v>0</v>
      </c>
      <c r="L339" s="51">
        <f t="shared" si="114"/>
        <v>81.666644562352957</v>
      </c>
      <c r="M339" s="55" t="str">
        <f t="shared" si="125"/>
        <v>0</v>
      </c>
      <c r="N339" s="58">
        <f t="shared" si="115"/>
        <v>0.59255084000000002</v>
      </c>
      <c r="O339" s="59">
        <v>260</v>
      </c>
      <c r="Q339" s="53" t="str">
        <f t="shared" si="126"/>
        <v>1</v>
      </c>
      <c r="R339" s="53">
        <f t="shared" si="116"/>
        <v>1</v>
      </c>
      <c r="S339" s="53" t="str">
        <f t="shared" si="127"/>
        <v>0</v>
      </c>
      <c r="T339" s="53">
        <f t="shared" si="117"/>
        <v>0</v>
      </c>
      <c r="U339" s="53" t="str">
        <f t="shared" si="128"/>
        <v>0</v>
      </c>
      <c r="V339" s="53">
        <f t="shared" si="118"/>
        <v>0</v>
      </c>
      <c r="W339" s="53" t="str">
        <f t="shared" si="129"/>
        <v>0</v>
      </c>
      <c r="X339" s="53">
        <f t="shared" si="119"/>
        <v>0</v>
      </c>
      <c r="Y339" s="53" t="str">
        <f t="shared" si="130"/>
        <v>0</v>
      </c>
      <c r="Z339" s="53">
        <f t="shared" si="120"/>
        <v>0</v>
      </c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92">
        <f>Parâmetros!A329</f>
        <v>44179.625011574077</v>
      </c>
      <c r="B340" s="59">
        <f>Parâmetros!G329*0.04*46.0055</f>
        <v>3.128374</v>
      </c>
      <c r="C340" s="87">
        <f t="shared" si="131"/>
        <v>3.128374</v>
      </c>
      <c r="D340" s="91">
        <f t="shared" si="110"/>
        <v>0.62567479999999998</v>
      </c>
      <c r="E340" s="42" t="str">
        <f t="shared" si="121"/>
        <v>1</v>
      </c>
      <c r="F340" s="51">
        <f t="shared" si="111"/>
        <v>-150.94983535</v>
      </c>
      <c r="G340" s="42" t="str">
        <f t="shared" si="122"/>
        <v>0</v>
      </c>
      <c r="H340" s="51">
        <f t="shared" si="112"/>
        <v>-34.474917675</v>
      </c>
      <c r="I340" s="42" t="str">
        <f t="shared" si="123"/>
        <v>0</v>
      </c>
      <c r="J340" s="51">
        <f t="shared" si="113"/>
        <v>90.095236476543207</v>
      </c>
      <c r="K340" s="42" t="str">
        <f t="shared" si="124"/>
        <v>0</v>
      </c>
      <c r="L340" s="51">
        <f t="shared" si="114"/>
        <v>81.684180776470569</v>
      </c>
      <c r="M340" s="55" t="str">
        <f t="shared" si="125"/>
        <v>0</v>
      </c>
      <c r="N340" s="58">
        <f t="shared" si="115"/>
        <v>0.62567479999999998</v>
      </c>
      <c r="O340" s="59">
        <v>260</v>
      </c>
      <c r="Q340" s="53" t="str">
        <f t="shared" si="126"/>
        <v>1</v>
      </c>
      <c r="R340" s="53">
        <f t="shared" si="116"/>
        <v>1</v>
      </c>
      <c r="S340" s="53" t="str">
        <f t="shared" si="127"/>
        <v>0</v>
      </c>
      <c r="T340" s="53">
        <f t="shared" si="117"/>
        <v>0</v>
      </c>
      <c r="U340" s="53" t="str">
        <f t="shared" si="128"/>
        <v>0</v>
      </c>
      <c r="V340" s="53">
        <f t="shared" si="118"/>
        <v>0</v>
      </c>
      <c r="W340" s="53" t="str">
        <f t="shared" si="129"/>
        <v>0</v>
      </c>
      <c r="X340" s="53">
        <f t="shared" si="119"/>
        <v>0</v>
      </c>
      <c r="Y340" s="53" t="str">
        <f t="shared" si="130"/>
        <v>0</v>
      </c>
      <c r="Z340" s="53">
        <f t="shared" si="120"/>
        <v>0</v>
      </c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92">
        <f>Parâmetros!A330</f>
        <v>44179.666678240741</v>
      </c>
      <c r="B341" s="59">
        <f>Parâmetros!G330*0.04*46.0055</f>
        <v>3.8828641999999998</v>
      </c>
      <c r="C341" s="87">
        <f t="shared" si="131"/>
        <v>3.8828641999999998</v>
      </c>
      <c r="D341" s="91">
        <f t="shared" si="110"/>
        <v>0.77657283999999993</v>
      </c>
      <c r="E341" s="42" t="str">
        <f t="shared" si="121"/>
        <v>1</v>
      </c>
      <c r="F341" s="51">
        <f t="shared" si="111"/>
        <v>-150.214207405</v>
      </c>
      <c r="G341" s="42" t="str">
        <f t="shared" si="122"/>
        <v>0</v>
      </c>
      <c r="H341" s="51">
        <f t="shared" si="112"/>
        <v>-34.107103702499998</v>
      </c>
      <c r="I341" s="42" t="str">
        <f t="shared" si="123"/>
        <v>0</v>
      </c>
      <c r="J341" s="51">
        <f t="shared" si="113"/>
        <v>90.168822557777773</v>
      </c>
      <c r="K341" s="42" t="str">
        <f t="shared" si="124"/>
        <v>0</v>
      </c>
      <c r="L341" s="51">
        <f t="shared" si="114"/>
        <v>81.764067974117665</v>
      </c>
      <c r="M341" s="55" t="str">
        <f t="shared" si="125"/>
        <v>0</v>
      </c>
      <c r="N341" s="58">
        <f t="shared" si="115"/>
        <v>0.77657283999999993</v>
      </c>
      <c r="O341" s="59">
        <v>260</v>
      </c>
      <c r="Q341" s="53" t="str">
        <f t="shared" si="126"/>
        <v>1</v>
      </c>
      <c r="R341" s="53">
        <f t="shared" si="116"/>
        <v>1</v>
      </c>
      <c r="S341" s="53" t="str">
        <f t="shared" si="127"/>
        <v>0</v>
      </c>
      <c r="T341" s="53">
        <f t="shared" si="117"/>
        <v>0</v>
      </c>
      <c r="U341" s="53" t="str">
        <f t="shared" si="128"/>
        <v>0</v>
      </c>
      <c r="V341" s="53">
        <f t="shared" si="118"/>
        <v>0</v>
      </c>
      <c r="W341" s="53" t="str">
        <f t="shared" si="129"/>
        <v>0</v>
      </c>
      <c r="X341" s="53">
        <f t="shared" si="119"/>
        <v>0</v>
      </c>
      <c r="Y341" s="53" t="str">
        <f t="shared" si="130"/>
        <v>0</v>
      </c>
      <c r="Z341" s="53">
        <f t="shared" si="120"/>
        <v>0</v>
      </c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92">
        <f>Parâmetros!A331</f>
        <v>44179.708344907405</v>
      </c>
      <c r="B342" s="59">
        <f>Parâmetros!G331*0.04*46.0055</f>
        <v>4.6373543999999995</v>
      </c>
      <c r="C342" s="87">
        <f t="shared" si="131"/>
        <v>4.6373543999999995</v>
      </c>
      <c r="D342" s="91">
        <f t="shared" si="110"/>
        <v>0.92747087999999989</v>
      </c>
      <c r="E342" s="42" t="str">
        <f t="shared" si="121"/>
        <v>1</v>
      </c>
      <c r="F342" s="51">
        <f t="shared" si="111"/>
        <v>-149.47857945999999</v>
      </c>
      <c r="G342" s="42" t="str">
        <f t="shared" si="122"/>
        <v>0</v>
      </c>
      <c r="H342" s="51">
        <f t="shared" si="112"/>
        <v>-33.739289729999996</v>
      </c>
      <c r="I342" s="42" t="str">
        <f t="shared" si="123"/>
        <v>0</v>
      </c>
      <c r="J342" s="51">
        <f t="shared" si="113"/>
        <v>90.242408639012353</v>
      </c>
      <c r="K342" s="42" t="str">
        <f t="shared" si="124"/>
        <v>0</v>
      </c>
      <c r="L342" s="51">
        <f t="shared" si="114"/>
        <v>81.843955171764705</v>
      </c>
      <c r="M342" s="55" t="str">
        <f t="shared" si="125"/>
        <v>0</v>
      </c>
      <c r="N342" s="58">
        <f t="shared" si="115"/>
        <v>0.92747087999999989</v>
      </c>
      <c r="O342" s="59">
        <v>260</v>
      </c>
      <c r="Q342" s="53" t="str">
        <f t="shared" si="126"/>
        <v>1</v>
      </c>
      <c r="R342" s="53">
        <f t="shared" si="116"/>
        <v>1</v>
      </c>
      <c r="S342" s="53" t="str">
        <f t="shared" si="127"/>
        <v>0</v>
      </c>
      <c r="T342" s="53">
        <f t="shared" si="117"/>
        <v>0</v>
      </c>
      <c r="U342" s="53" t="str">
        <f t="shared" si="128"/>
        <v>0</v>
      </c>
      <c r="V342" s="53">
        <f t="shared" si="118"/>
        <v>0</v>
      </c>
      <c r="W342" s="53" t="str">
        <f t="shared" si="129"/>
        <v>0</v>
      </c>
      <c r="X342" s="53">
        <f t="shared" si="119"/>
        <v>0</v>
      </c>
      <c r="Y342" s="53" t="str">
        <f t="shared" si="130"/>
        <v>0</v>
      </c>
      <c r="Z342" s="53">
        <f t="shared" si="120"/>
        <v>0</v>
      </c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92">
        <f>Parâmetros!A332</f>
        <v>44179.750011574077</v>
      </c>
      <c r="B343" s="59">
        <f>Parâmetros!G332*0.04*46.0055</f>
        <v>8.8698604000000003</v>
      </c>
      <c r="C343" s="87">
        <f t="shared" si="131"/>
        <v>8.8698604000000003</v>
      </c>
      <c r="D343" s="91">
        <f t="shared" si="110"/>
        <v>1.7739720800000001</v>
      </c>
      <c r="E343" s="42" t="str">
        <f t="shared" si="121"/>
        <v>1</v>
      </c>
      <c r="F343" s="51">
        <f t="shared" si="111"/>
        <v>-145.35188611000001</v>
      </c>
      <c r="G343" s="42" t="str">
        <f t="shared" si="122"/>
        <v>0</v>
      </c>
      <c r="H343" s="51">
        <f t="shared" si="112"/>
        <v>-31.675943055000005</v>
      </c>
      <c r="I343" s="42" t="str">
        <f t="shared" si="123"/>
        <v>0</v>
      </c>
      <c r="J343" s="51">
        <f t="shared" si="113"/>
        <v>90.655208606913575</v>
      </c>
      <c r="K343" s="42" t="str">
        <f t="shared" si="124"/>
        <v>0</v>
      </c>
      <c r="L343" s="51">
        <f t="shared" si="114"/>
        <v>82.292102865882356</v>
      </c>
      <c r="M343" s="55" t="str">
        <f t="shared" si="125"/>
        <v>0</v>
      </c>
      <c r="N343" s="58">
        <f t="shared" si="115"/>
        <v>1.7739720800000001</v>
      </c>
      <c r="O343" s="59">
        <v>260</v>
      </c>
      <c r="Q343" s="53" t="str">
        <f t="shared" si="126"/>
        <v>1</v>
      </c>
      <c r="R343" s="53">
        <f t="shared" si="116"/>
        <v>1</v>
      </c>
      <c r="S343" s="53" t="str">
        <f t="shared" si="127"/>
        <v>0</v>
      </c>
      <c r="T343" s="53">
        <f t="shared" si="117"/>
        <v>0</v>
      </c>
      <c r="U343" s="53" t="str">
        <f t="shared" si="128"/>
        <v>0</v>
      </c>
      <c r="V343" s="53">
        <f t="shared" si="118"/>
        <v>0</v>
      </c>
      <c r="W343" s="53" t="str">
        <f t="shared" si="129"/>
        <v>0</v>
      </c>
      <c r="X343" s="53">
        <f t="shared" si="119"/>
        <v>0</v>
      </c>
      <c r="Y343" s="53" t="str">
        <f t="shared" si="130"/>
        <v>0</v>
      </c>
      <c r="Z343" s="53">
        <f t="shared" si="120"/>
        <v>0</v>
      </c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92">
        <f>Parâmetros!A333</f>
        <v>44179.791678240741</v>
      </c>
      <c r="B344" s="59">
        <f>Parâmetros!G333*0.04*46.0055</f>
        <v>9.2195021999999991</v>
      </c>
      <c r="C344" s="87">
        <f t="shared" si="131"/>
        <v>9.2195021999999991</v>
      </c>
      <c r="D344" s="91">
        <f t="shared" si="110"/>
        <v>1.8439004399999996</v>
      </c>
      <c r="E344" s="42" t="str">
        <f t="shared" si="121"/>
        <v>1</v>
      </c>
      <c r="F344" s="51">
        <f t="shared" si="111"/>
        <v>-145.010985355</v>
      </c>
      <c r="G344" s="42" t="str">
        <f t="shared" si="122"/>
        <v>0</v>
      </c>
      <c r="H344" s="51">
        <f t="shared" si="112"/>
        <v>-31.505492677500001</v>
      </c>
      <c r="I344" s="42" t="str">
        <f t="shared" si="123"/>
        <v>0</v>
      </c>
      <c r="J344" s="51">
        <f t="shared" si="113"/>
        <v>90.689309473827166</v>
      </c>
      <c r="K344" s="42" t="str">
        <f t="shared" si="124"/>
        <v>0</v>
      </c>
      <c r="L344" s="51">
        <f t="shared" si="114"/>
        <v>82.329123762352964</v>
      </c>
      <c r="M344" s="55" t="str">
        <f t="shared" si="125"/>
        <v>0</v>
      </c>
      <c r="N344" s="58">
        <f t="shared" si="115"/>
        <v>1.8439004399999996</v>
      </c>
      <c r="O344" s="59">
        <v>260</v>
      </c>
      <c r="Q344" s="53" t="str">
        <f t="shared" si="126"/>
        <v>1</v>
      </c>
      <c r="R344" s="53">
        <f t="shared" si="116"/>
        <v>1</v>
      </c>
      <c r="S344" s="53" t="str">
        <f t="shared" si="127"/>
        <v>0</v>
      </c>
      <c r="T344" s="53">
        <f t="shared" si="117"/>
        <v>0</v>
      </c>
      <c r="U344" s="53" t="str">
        <f t="shared" si="128"/>
        <v>0</v>
      </c>
      <c r="V344" s="53">
        <f t="shared" si="118"/>
        <v>0</v>
      </c>
      <c r="W344" s="53" t="str">
        <f t="shared" si="129"/>
        <v>0</v>
      </c>
      <c r="X344" s="53">
        <f t="shared" si="119"/>
        <v>0</v>
      </c>
      <c r="Y344" s="53" t="str">
        <f t="shared" si="130"/>
        <v>0</v>
      </c>
      <c r="Z344" s="53">
        <f t="shared" si="120"/>
        <v>0</v>
      </c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92">
        <f>Parâmetros!A334</f>
        <v>44179.833344907405</v>
      </c>
      <c r="B345" s="59">
        <f>Parâmetros!G334*0.04*46.0055</f>
        <v>8.4834142000000003</v>
      </c>
      <c r="C345" s="87">
        <f t="shared" si="131"/>
        <v>8.4834142000000003</v>
      </c>
      <c r="D345" s="91">
        <f t="shared" si="110"/>
        <v>1.69668284</v>
      </c>
      <c r="E345" s="42" t="str">
        <f t="shared" si="121"/>
        <v>1</v>
      </c>
      <c r="F345" s="51">
        <f t="shared" si="111"/>
        <v>-145.728671155</v>
      </c>
      <c r="G345" s="42" t="str">
        <f t="shared" si="122"/>
        <v>0</v>
      </c>
      <c r="H345" s="51">
        <f t="shared" si="112"/>
        <v>-31.8643355775</v>
      </c>
      <c r="I345" s="42" t="str">
        <f t="shared" si="123"/>
        <v>0</v>
      </c>
      <c r="J345" s="51">
        <f t="shared" si="113"/>
        <v>90.617518175061733</v>
      </c>
      <c r="K345" s="42" t="str">
        <f t="shared" si="124"/>
        <v>0</v>
      </c>
      <c r="L345" s="51">
        <f t="shared" si="114"/>
        <v>82.25118503294118</v>
      </c>
      <c r="M345" s="55" t="str">
        <f t="shared" si="125"/>
        <v>0</v>
      </c>
      <c r="N345" s="58">
        <f t="shared" si="115"/>
        <v>1.69668284</v>
      </c>
      <c r="O345" s="59">
        <v>260</v>
      </c>
      <c r="Q345" s="53" t="str">
        <f t="shared" si="126"/>
        <v>1</v>
      </c>
      <c r="R345" s="53">
        <f t="shared" si="116"/>
        <v>1</v>
      </c>
      <c r="S345" s="53" t="str">
        <f t="shared" si="127"/>
        <v>0</v>
      </c>
      <c r="T345" s="53">
        <f t="shared" si="117"/>
        <v>0</v>
      </c>
      <c r="U345" s="53" t="str">
        <f t="shared" si="128"/>
        <v>0</v>
      </c>
      <c r="V345" s="53">
        <f t="shared" si="118"/>
        <v>0</v>
      </c>
      <c r="W345" s="53" t="str">
        <f t="shared" si="129"/>
        <v>0</v>
      </c>
      <c r="X345" s="53">
        <f t="shared" si="119"/>
        <v>0</v>
      </c>
      <c r="Y345" s="53" t="str">
        <f t="shared" si="130"/>
        <v>0</v>
      </c>
      <c r="Z345" s="53">
        <f t="shared" si="120"/>
        <v>0</v>
      </c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92">
        <f>Parâmetros!A335</f>
        <v>44179.875011574077</v>
      </c>
      <c r="B346" s="59">
        <f>Parâmetros!G335*0.04*46.0055</f>
        <v>5.8887039999999997</v>
      </c>
      <c r="C346" s="87">
        <f t="shared" si="131"/>
        <v>5.8887039999999997</v>
      </c>
      <c r="D346" s="91">
        <f t="shared" si="110"/>
        <v>1.1777407999999998</v>
      </c>
      <c r="E346" s="42" t="str">
        <f t="shared" si="121"/>
        <v>1</v>
      </c>
      <c r="F346" s="51">
        <f t="shared" si="111"/>
        <v>-148.25851360000001</v>
      </c>
      <c r="G346" s="42" t="str">
        <f t="shared" si="122"/>
        <v>0</v>
      </c>
      <c r="H346" s="51">
        <f t="shared" si="112"/>
        <v>-33.129256800000007</v>
      </c>
      <c r="I346" s="42" t="str">
        <f t="shared" si="123"/>
        <v>0</v>
      </c>
      <c r="J346" s="51">
        <f t="shared" si="113"/>
        <v>90.364453846913591</v>
      </c>
      <c r="K346" s="42" t="str">
        <f t="shared" si="124"/>
        <v>0</v>
      </c>
      <c r="L346" s="51">
        <f t="shared" si="114"/>
        <v>81.976451011764709</v>
      </c>
      <c r="M346" s="55" t="str">
        <f t="shared" si="125"/>
        <v>0</v>
      </c>
      <c r="N346" s="58">
        <f t="shared" si="115"/>
        <v>1.1777407999999998</v>
      </c>
      <c r="O346" s="59">
        <v>260</v>
      </c>
      <c r="Q346" s="53" t="str">
        <f t="shared" si="126"/>
        <v>1</v>
      </c>
      <c r="R346" s="53">
        <f t="shared" si="116"/>
        <v>1</v>
      </c>
      <c r="S346" s="53" t="str">
        <f t="shared" si="127"/>
        <v>0</v>
      </c>
      <c r="T346" s="53">
        <f t="shared" si="117"/>
        <v>0</v>
      </c>
      <c r="U346" s="53" t="str">
        <f t="shared" si="128"/>
        <v>0</v>
      </c>
      <c r="V346" s="53">
        <f t="shared" si="118"/>
        <v>0</v>
      </c>
      <c r="W346" s="53" t="str">
        <f t="shared" si="129"/>
        <v>0</v>
      </c>
      <c r="X346" s="53">
        <f t="shared" si="119"/>
        <v>0</v>
      </c>
      <c r="Y346" s="53" t="str">
        <f t="shared" si="130"/>
        <v>0</v>
      </c>
      <c r="Z346" s="53">
        <f t="shared" si="120"/>
        <v>0</v>
      </c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92">
        <f>Parâmetros!A336</f>
        <v>44179.916678240741</v>
      </c>
      <c r="B347" s="59">
        <f>Parâmetros!G336*0.04*46.0055</f>
        <v>5.4286490000000001</v>
      </c>
      <c r="C347" s="87">
        <f t="shared" si="131"/>
        <v>5.4286490000000001</v>
      </c>
      <c r="D347" s="91">
        <f t="shared" si="110"/>
        <v>1.0857298</v>
      </c>
      <c r="E347" s="42" t="str">
        <f t="shared" si="121"/>
        <v>1</v>
      </c>
      <c r="F347" s="51">
        <f t="shared" si="111"/>
        <v>-148.70706722499997</v>
      </c>
      <c r="G347" s="42" t="str">
        <f t="shared" si="122"/>
        <v>0</v>
      </c>
      <c r="H347" s="51">
        <f t="shared" si="112"/>
        <v>-33.353533612499987</v>
      </c>
      <c r="I347" s="42" t="str">
        <f t="shared" si="123"/>
        <v>0</v>
      </c>
      <c r="J347" s="51">
        <f t="shared" si="113"/>
        <v>90.319584285185186</v>
      </c>
      <c r="K347" s="42" t="str">
        <f t="shared" si="124"/>
        <v>0</v>
      </c>
      <c r="L347" s="51">
        <f t="shared" si="114"/>
        <v>81.927739305882341</v>
      </c>
      <c r="M347" s="55" t="str">
        <f t="shared" si="125"/>
        <v>0</v>
      </c>
      <c r="N347" s="58">
        <f t="shared" si="115"/>
        <v>1.0857298</v>
      </c>
      <c r="O347" s="59">
        <v>260</v>
      </c>
      <c r="Q347" s="53" t="str">
        <f t="shared" si="126"/>
        <v>1</v>
      </c>
      <c r="R347" s="53">
        <f t="shared" si="116"/>
        <v>1</v>
      </c>
      <c r="S347" s="53" t="str">
        <f t="shared" si="127"/>
        <v>0</v>
      </c>
      <c r="T347" s="53">
        <f t="shared" si="117"/>
        <v>0</v>
      </c>
      <c r="U347" s="53" t="str">
        <f t="shared" si="128"/>
        <v>0</v>
      </c>
      <c r="V347" s="53">
        <f t="shared" si="118"/>
        <v>0</v>
      </c>
      <c r="W347" s="53" t="str">
        <f t="shared" si="129"/>
        <v>0</v>
      </c>
      <c r="X347" s="53">
        <f t="shared" si="119"/>
        <v>0</v>
      </c>
      <c r="Y347" s="53" t="str">
        <f t="shared" si="130"/>
        <v>0</v>
      </c>
      <c r="Z347" s="53">
        <f t="shared" si="120"/>
        <v>0</v>
      </c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92">
        <f>Parâmetros!A337</f>
        <v>44179.958344907405</v>
      </c>
      <c r="B348" s="59">
        <f>Parâmetros!G337*0.04*46.0055</f>
        <v>6.5327809999999991</v>
      </c>
      <c r="C348" s="87">
        <f t="shared" si="131"/>
        <v>6.5327809999999991</v>
      </c>
      <c r="D348" s="91">
        <f t="shared" si="110"/>
        <v>1.3065561999999997</v>
      </c>
      <c r="E348" s="42" t="str">
        <f t="shared" si="121"/>
        <v>1</v>
      </c>
      <c r="F348" s="51">
        <f t="shared" si="111"/>
        <v>-147.63053852499999</v>
      </c>
      <c r="G348" s="42" t="str">
        <f t="shared" si="122"/>
        <v>0</v>
      </c>
      <c r="H348" s="51">
        <f t="shared" si="112"/>
        <v>-32.815269262499996</v>
      </c>
      <c r="I348" s="42" t="str">
        <f t="shared" si="123"/>
        <v>0</v>
      </c>
      <c r="J348" s="51">
        <f t="shared" si="113"/>
        <v>90.427271233333329</v>
      </c>
      <c r="K348" s="42" t="str">
        <f t="shared" si="124"/>
        <v>0</v>
      </c>
      <c r="L348" s="51">
        <f t="shared" si="114"/>
        <v>82.044647399999988</v>
      </c>
      <c r="M348" s="55" t="str">
        <f t="shared" si="125"/>
        <v>0</v>
      </c>
      <c r="N348" s="58">
        <f t="shared" si="115"/>
        <v>1.3065561999999997</v>
      </c>
      <c r="O348" s="59">
        <v>260</v>
      </c>
      <c r="Q348" s="53" t="str">
        <f t="shared" si="126"/>
        <v>1</v>
      </c>
      <c r="R348" s="53">
        <f t="shared" si="116"/>
        <v>1</v>
      </c>
      <c r="S348" s="53" t="str">
        <f t="shared" si="127"/>
        <v>0</v>
      </c>
      <c r="T348" s="53">
        <f t="shared" si="117"/>
        <v>0</v>
      </c>
      <c r="U348" s="53" t="str">
        <f t="shared" si="128"/>
        <v>0</v>
      </c>
      <c r="V348" s="53">
        <f t="shared" si="118"/>
        <v>0</v>
      </c>
      <c r="W348" s="53" t="str">
        <f t="shared" si="129"/>
        <v>0</v>
      </c>
      <c r="X348" s="53">
        <f t="shared" si="119"/>
        <v>0</v>
      </c>
      <c r="Y348" s="53" t="str">
        <f t="shared" si="130"/>
        <v>0</v>
      </c>
      <c r="Z348" s="53">
        <f t="shared" si="120"/>
        <v>0</v>
      </c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92">
        <f>Parâmetros!A338</f>
        <v>44180.000011574077</v>
      </c>
      <c r="B349" s="59">
        <f>Parâmetros!G338*0.04*46.0055</f>
        <v>4.5637455999999998</v>
      </c>
      <c r="C349" s="87">
        <f t="shared" si="131"/>
        <v>4.5637455999999998</v>
      </c>
      <c r="D349" s="91">
        <f t="shared" si="110"/>
        <v>0.91274911999999997</v>
      </c>
      <c r="E349" s="42" t="str">
        <f t="shared" si="121"/>
        <v>1</v>
      </c>
      <c r="F349" s="51">
        <f t="shared" si="111"/>
        <v>-149.55034803999999</v>
      </c>
      <c r="G349" s="42" t="str">
        <f t="shared" si="122"/>
        <v>0</v>
      </c>
      <c r="H349" s="51">
        <f t="shared" si="112"/>
        <v>-33.775174019999994</v>
      </c>
      <c r="I349" s="42" t="str">
        <f t="shared" si="123"/>
        <v>0</v>
      </c>
      <c r="J349" s="51">
        <f t="shared" si="113"/>
        <v>90.235229509135806</v>
      </c>
      <c r="K349" s="42" t="str">
        <f t="shared" si="124"/>
        <v>0</v>
      </c>
      <c r="L349" s="51">
        <f t="shared" si="114"/>
        <v>81.836161298823512</v>
      </c>
      <c r="M349" s="55" t="str">
        <f t="shared" si="125"/>
        <v>0</v>
      </c>
      <c r="N349" s="58">
        <f t="shared" si="115"/>
        <v>0.91274911999999997</v>
      </c>
      <c r="O349" s="59">
        <v>260</v>
      </c>
      <c r="Q349" s="53" t="str">
        <f t="shared" si="126"/>
        <v>1</v>
      </c>
      <c r="R349" s="53">
        <f t="shared" si="116"/>
        <v>1</v>
      </c>
      <c r="S349" s="53" t="str">
        <f t="shared" si="127"/>
        <v>0</v>
      </c>
      <c r="T349" s="53">
        <f t="shared" si="117"/>
        <v>0</v>
      </c>
      <c r="U349" s="53" t="str">
        <f t="shared" si="128"/>
        <v>0</v>
      </c>
      <c r="V349" s="53">
        <f t="shared" si="118"/>
        <v>0</v>
      </c>
      <c r="W349" s="53" t="str">
        <f t="shared" si="129"/>
        <v>0</v>
      </c>
      <c r="X349" s="53">
        <f t="shared" si="119"/>
        <v>0</v>
      </c>
      <c r="Y349" s="53" t="str">
        <f t="shared" si="130"/>
        <v>0</v>
      </c>
      <c r="Z349" s="53">
        <f t="shared" si="120"/>
        <v>0</v>
      </c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92">
        <f>Parâmetros!A339</f>
        <v>44180.041678240741</v>
      </c>
      <c r="B350" s="59">
        <f>Parâmetros!G339*0.04*46.0055</f>
        <v>2.1530573999999998</v>
      </c>
      <c r="C350" s="87">
        <f t="shared" si="131"/>
        <v>2.1530573999999998</v>
      </c>
      <c r="D350" s="91">
        <f t="shared" si="110"/>
        <v>0.43061147999999994</v>
      </c>
      <c r="E350" s="42" t="str">
        <f t="shared" si="121"/>
        <v>1</v>
      </c>
      <c r="F350" s="51">
        <f t="shared" si="111"/>
        <v>-151.90076903500002</v>
      </c>
      <c r="G350" s="42" t="str">
        <f t="shared" si="122"/>
        <v>0</v>
      </c>
      <c r="H350" s="51">
        <f t="shared" si="112"/>
        <v>-34.950384517500012</v>
      </c>
      <c r="I350" s="42" t="str">
        <f t="shared" si="123"/>
        <v>0</v>
      </c>
      <c r="J350" s="51">
        <f t="shared" si="113"/>
        <v>90.000113005679012</v>
      </c>
      <c r="K350" s="42" t="str">
        <f t="shared" si="124"/>
        <v>0</v>
      </c>
      <c r="L350" s="51">
        <f t="shared" si="114"/>
        <v>81.580911960000009</v>
      </c>
      <c r="M350" s="55" t="str">
        <f t="shared" si="125"/>
        <v>0</v>
      </c>
      <c r="N350" s="58">
        <f t="shared" si="115"/>
        <v>0.43061147999999994</v>
      </c>
      <c r="O350" s="59">
        <v>260</v>
      </c>
      <c r="Q350" s="53" t="str">
        <f t="shared" si="126"/>
        <v>1</v>
      </c>
      <c r="R350" s="53">
        <f t="shared" si="116"/>
        <v>1</v>
      </c>
      <c r="S350" s="53" t="str">
        <f t="shared" si="127"/>
        <v>0</v>
      </c>
      <c r="T350" s="53">
        <f t="shared" si="117"/>
        <v>0</v>
      </c>
      <c r="U350" s="53" t="str">
        <f t="shared" si="128"/>
        <v>0</v>
      </c>
      <c r="V350" s="53">
        <f t="shared" si="118"/>
        <v>0</v>
      </c>
      <c r="W350" s="53" t="str">
        <f t="shared" si="129"/>
        <v>0</v>
      </c>
      <c r="X350" s="53">
        <f t="shared" si="119"/>
        <v>0</v>
      </c>
      <c r="Y350" s="53" t="str">
        <f t="shared" si="130"/>
        <v>0</v>
      </c>
      <c r="Z350" s="53">
        <f t="shared" si="120"/>
        <v>0</v>
      </c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92">
        <f>Parâmetros!A340</f>
        <v>44180.083344907405</v>
      </c>
      <c r="B351" s="59">
        <f>Parâmetros!G340*0.04*46.0055</f>
        <v>0.79129459999999996</v>
      </c>
      <c r="C351" s="87">
        <f t="shared" si="131"/>
        <v>0.79129459999999996</v>
      </c>
      <c r="D351" s="91">
        <f t="shared" si="110"/>
        <v>0.15825891999999997</v>
      </c>
      <c r="E351" s="42" t="str">
        <f t="shared" si="121"/>
        <v>1</v>
      </c>
      <c r="F351" s="51">
        <f t="shared" si="111"/>
        <v>-153.22848776500004</v>
      </c>
      <c r="G351" s="42" t="str">
        <f t="shared" si="122"/>
        <v>0</v>
      </c>
      <c r="H351" s="51">
        <f t="shared" si="112"/>
        <v>-35.61424388250002</v>
      </c>
      <c r="I351" s="42" t="str">
        <f t="shared" si="123"/>
        <v>0</v>
      </c>
      <c r="J351" s="51">
        <f t="shared" si="113"/>
        <v>89.86729910296296</v>
      </c>
      <c r="K351" s="42" t="str">
        <f t="shared" si="124"/>
        <v>0</v>
      </c>
      <c r="L351" s="51">
        <f t="shared" si="114"/>
        <v>81.43672531058823</v>
      </c>
      <c r="M351" s="55" t="str">
        <f t="shared" si="125"/>
        <v>0</v>
      </c>
      <c r="N351" s="58">
        <f t="shared" si="115"/>
        <v>0.15825891999999997</v>
      </c>
      <c r="O351" s="59">
        <v>260</v>
      </c>
      <c r="Q351" s="53" t="str">
        <f t="shared" si="126"/>
        <v>1</v>
      </c>
      <c r="R351" s="53">
        <f t="shared" si="116"/>
        <v>1</v>
      </c>
      <c r="S351" s="53" t="str">
        <f t="shared" si="127"/>
        <v>0</v>
      </c>
      <c r="T351" s="53">
        <f t="shared" si="117"/>
        <v>0</v>
      </c>
      <c r="U351" s="53" t="str">
        <f t="shared" si="128"/>
        <v>0</v>
      </c>
      <c r="V351" s="53">
        <f t="shared" si="118"/>
        <v>0</v>
      </c>
      <c r="W351" s="53" t="str">
        <f t="shared" si="129"/>
        <v>0</v>
      </c>
      <c r="X351" s="53">
        <f t="shared" si="119"/>
        <v>0</v>
      </c>
      <c r="Y351" s="53" t="str">
        <f t="shared" si="130"/>
        <v>0</v>
      </c>
      <c r="Z351" s="53">
        <f t="shared" si="120"/>
        <v>0</v>
      </c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92">
        <f>Parâmetros!A341</f>
        <v>44180.125011574077</v>
      </c>
      <c r="B352" s="59">
        <f>Parâmetros!G341*0.04*46.0055</f>
        <v>1.5089803999999998</v>
      </c>
      <c r="C352" s="87">
        <f t="shared" si="131"/>
        <v>1.5089803999999998</v>
      </c>
      <c r="D352" s="91">
        <f t="shared" si="110"/>
        <v>0.30179607999999997</v>
      </c>
      <c r="E352" s="42" t="str">
        <f t="shared" si="121"/>
        <v>1</v>
      </c>
      <c r="F352" s="51">
        <f t="shared" si="111"/>
        <v>-152.52874410999999</v>
      </c>
      <c r="G352" s="42" t="str">
        <f t="shared" si="122"/>
        <v>0</v>
      </c>
      <c r="H352" s="51">
        <f t="shared" si="112"/>
        <v>-35.264372054999995</v>
      </c>
      <c r="I352" s="42" t="str">
        <f t="shared" si="123"/>
        <v>0</v>
      </c>
      <c r="J352" s="51">
        <f t="shared" si="113"/>
        <v>89.93729561925926</v>
      </c>
      <c r="K352" s="42" t="str">
        <f t="shared" si="124"/>
        <v>0</v>
      </c>
      <c r="L352" s="51">
        <f t="shared" si="114"/>
        <v>81.512715571764701</v>
      </c>
      <c r="M352" s="55" t="str">
        <f t="shared" si="125"/>
        <v>0</v>
      </c>
      <c r="N352" s="58">
        <f t="shared" si="115"/>
        <v>0.30179607999999997</v>
      </c>
      <c r="O352" s="59">
        <v>260</v>
      </c>
      <c r="Q352" s="53" t="str">
        <f t="shared" si="126"/>
        <v>1</v>
      </c>
      <c r="R352" s="53">
        <f t="shared" si="116"/>
        <v>1</v>
      </c>
      <c r="S352" s="53" t="str">
        <f t="shared" si="127"/>
        <v>0</v>
      </c>
      <c r="T352" s="53">
        <f t="shared" si="117"/>
        <v>0</v>
      </c>
      <c r="U352" s="53" t="str">
        <f t="shared" si="128"/>
        <v>0</v>
      </c>
      <c r="V352" s="53">
        <f t="shared" si="118"/>
        <v>0</v>
      </c>
      <c r="W352" s="53" t="str">
        <f t="shared" si="129"/>
        <v>0</v>
      </c>
      <c r="X352" s="53">
        <f t="shared" si="119"/>
        <v>0</v>
      </c>
      <c r="Y352" s="53" t="str">
        <f t="shared" si="130"/>
        <v>0</v>
      </c>
      <c r="Z352" s="53">
        <f t="shared" si="120"/>
        <v>0</v>
      </c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92">
        <f>Parâmetros!A342</f>
        <v>44180.166678240741</v>
      </c>
      <c r="B353" s="59">
        <f>Parâmetros!G342*0.04*46.0055</f>
        <v>1.3433606</v>
      </c>
      <c r="C353" s="87">
        <f t="shared" si="131"/>
        <v>1.3433606</v>
      </c>
      <c r="D353" s="91">
        <f t="shared" si="110"/>
        <v>0.26867212000000001</v>
      </c>
      <c r="E353" s="42" t="str">
        <f t="shared" si="121"/>
        <v>1</v>
      </c>
      <c r="F353" s="51">
        <f t="shared" si="111"/>
        <v>-152.69022341499996</v>
      </c>
      <c r="G353" s="42" t="str">
        <f t="shared" si="122"/>
        <v>0</v>
      </c>
      <c r="H353" s="51">
        <f t="shared" si="112"/>
        <v>-35.345111707499981</v>
      </c>
      <c r="I353" s="42" t="str">
        <f t="shared" si="123"/>
        <v>0</v>
      </c>
      <c r="J353" s="51">
        <f t="shared" si="113"/>
        <v>89.921142577037031</v>
      </c>
      <c r="K353" s="42" t="str">
        <f t="shared" si="124"/>
        <v>0</v>
      </c>
      <c r="L353" s="51">
        <f t="shared" si="114"/>
        <v>81.495179357647061</v>
      </c>
      <c r="M353" s="55" t="str">
        <f t="shared" si="125"/>
        <v>0</v>
      </c>
      <c r="N353" s="58">
        <f t="shared" si="115"/>
        <v>0.26867212000000001</v>
      </c>
      <c r="O353" s="59">
        <v>260</v>
      </c>
      <c r="Q353" s="53" t="str">
        <f t="shared" si="126"/>
        <v>1</v>
      </c>
      <c r="R353" s="53">
        <f t="shared" si="116"/>
        <v>1</v>
      </c>
      <c r="S353" s="53" t="str">
        <f t="shared" si="127"/>
        <v>0</v>
      </c>
      <c r="T353" s="53">
        <f t="shared" si="117"/>
        <v>0</v>
      </c>
      <c r="U353" s="53" t="str">
        <f t="shared" si="128"/>
        <v>0</v>
      </c>
      <c r="V353" s="53">
        <f t="shared" si="118"/>
        <v>0</v>
      </c>
      <c r="W353" s="53" t="str">
        <f t="shared" si="129"/>
        <v>0</v>
      </c>
      <c r="X353" s="53">
        <f t="shared" si="119"/>
        <v>0</v>
      </c>
      <c r="Y353" s="53" t="str">
        <f t="shared" si="130"/>
        <v>0</v>
      </c>
      <c r="Z353" s="53">
        <f t="shared" si="120"/>
        <v>0</v>
      </c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92">
        <f>Parâmetros!A343</f>
        <v>44180.208344907405</v>
      </c>
      <c r="B354" s="59">
        <f>Parâmetros!G343*0.04*46.0055</f>
        <v>1.2697517999999999</v>
      </c>
      <c r="C354" s="87">
        <f t="shared" si="131"/>
        <v>1.2697517999999999</v>
      </c>
      <c r="D354" s="91">
        <f t="shared" si="110"/>
        <v>0.25395035999999993</v>
      </c>
      <c r="E354" s="42" t="str">
        <f t="shared" si="121"/>
        <v>1</v>
      </c>
      <c r="F354" s="51">
        <f t="shared" si="111"/>
        <v>-152.76199199500002</v>
      </c>
      <c r="G354" s="42" t="str">
        <f t="shared" si="122"/>
        <v>0</v>
      </c>
      <c r="H354" s="51">
        <f t="shared" si="112"/>
        <v>-35.380995997500008</v>
      </c>
      <c r="I354" s="42" t="str">
        <f t="shared" si="123"/>
        <v>0</v>
      </c>
      <c r="J354" s="51">
        <f t="shared" si="113"/>
        <v>89.913963447160498</v>
      </c>
      <c r="K354" s="42" t="str">
        <f t="shared" si="124"/>
        <v>0</v>
      </c>
      <c r="L354" s="51">
        <f t="shared" si="114"/>
        <v>81.487385484705882</v>
      </c>
      <c r="M354" s="55" t="str">
        <f t="shared" si="125"/>
        <v>0</v>
      </c>
      <c r="N354" s="58">
        <f t="shared" si="115"/>
        <v>0.25395035999999993</v>
      </c>
      <c r="O354" s="59">
        <v>260</v>
      </c>
      <c r="Q354" s="53" t="str">
        <f t="shared" si="126"/>
        <v>1</v>
      </c>
      <c r="R354" s="53">
        <f t="shared" si="116"/>
        <v>1</v>
      </c>
      <c r="S354" s="53" t="str">
        <f t="shared" si="127"/>
        <v>0</v>
      </c>
      <c r="T354" s="53">
        <f t="shared" si="117"/>
        <v>0</v>
      </c>
      <c r="U354" s="53" t="str">
        <f t="shared" si="128"/>
        <v>0</v>
      </c>
      <c r="V354" s="53">
        <f t="shared" si="118"/>
        <v>0</v>
      </c>
      <c r="W354" s="53" t="str">
        <f t="shared" si="129"/>
        <v>0</v>
      </c>
      <c r="X354" s="53">
        <f t="shared" si="119"/>
        <v>0</v>
      </c>
      <c r="Y354" s="53" t="str">
        <f t="shared" si="130"/>
        <v>0</v>
      </c>
      <c r="Z354" s="53">
        <f t="shared" si="120"/>
        <v>0</v>
      </c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92">
        <f>Parâmetros!A344</f>
        <v>44180.250011574077</v>
      </c>
      <c r="B355" s="59">
        <f>Parâmetros!G344*0.04*46.0055</f>
        <v>3.1651783999999998</v>
      </c>
      <c r="C355" s="87">
        <f t="shared" si="131"/>
        <v>3.1651783999999998</v>
      </c>
      <c r="D355" s="91">
        <f t="shared" si="110"/>
        <v>0.63303567999999988</v>
      </c>
      <c r="E355" s="42" t="str">
        <f t="shared" si="121"/>
        <v>1</v>
      </c>
      <c r="F355" s="51">
        <f t="shared" si="111"/>
        <v>-150.91395106000002</v>
      </c>
      <c r="G355" s="42" t="str">
        <f t="shared" si="122"/>
        <v>0</v>
      </c>
      <c r="H355" s="51">
        <f t="shared" si="112"/>
        <v>-34.456975530000008</v>
      </c>
      <c r="I355" s="42" t="str">
        <f t="shared" si="123"/>
        <v>0</v>
      </c>
      <c r="J355" s="51">
        <f t="shared" si="113"/>
        <v>90.098826041481487</v>
      </c>
      <c r="K355" s="42" t="str">
        <f t="shared" si="124"/>
        <v>0</v>
      </c>
      <c r="L355" s="51">
        <f t="shared" si="114"/>
        <v>81.688077712941194</v>
      </c>
      <c r="M355" s="55" t="str">
        <f t="shared" si="125"/>
        <v>0</v>
      </c>
      <c r="N355" s="58">
        <f t="shared" si="115"/>
        <v>0.63303567999999988</v>
      </c>
      <c r="O355" s="59">
        <v>260</v>
      </c>
      <c r="Q355" s="53" t="str">
        <f t="shared" si="126"/>
        <v>1</v>
      </c>
      <c r="R355" s="53">
        <f t="shared" si="116"/>
        <v>1</v>
      </c>
      <c r="S355" s="53" t="str">
        <f t="shared" si="127"/>
        <v>0</v>
      </c>
      <c r="T355" s="53">
        <f t="shared" si="117"/>
        <v>0</v>
      </c>
      <c r="U355" s="53" t="str">
        <f t="shared" si="128"/>
        <v>0</v>
      </c>
      <c r="V355" s="53">
        <f t="shared" si="118"/>
        <v>0</v>
      </c>
      <c r="W355" s="53" t="str">
        <f t="shared" si="129"/>
        <v>0</v>
      </c>
      <c r="X355" s="53">
        <f t="shared" si="119"/>
        <v>0</v>
      </c>
      <c r="Y355" s="53" t="str">
        <f t="shared" si="130"/>
        <v>0</v>
      </c>
      <c r="Z355" s="53">
        <f t="shared" si="120"/>
        <v>0</v>
      </c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92">
        <f>Parâmetros!A345</f>
        <v>44180.291678240741</v>
      </c>
      <c r="B356" s="59">
        <f>Parâmetros!G345*0.04*46.0055</f>
        <v>6.4775744</v>
      </c>
      <c r="C356" s="87">
        <f t="shared" si="131"/>
        <v>6.4775744</v>
      </c>
      <c r="D356" s="91">
        <f t="shared" si="110"/>
        <v>1.2955148799999998</v>
      </c>
      <c r="E356" s="42" t="str">
        <f t="shared" si="121"/>
        <v>1</v>
      </c>
      <c r="F356" s="51">
        <f t="shared" si="111"/>
        <v>-147.68436496000001</v>
      </c>
      <c r="G356" s="42" t="str">
        <f t="shared" si="122"/>
        <v>0</v>
      </c>
      <c r="H356" s="51">
        <f t="shared" si="112"/>
        <v>-32.842182480000005</v>
      </c>
      <c r="I356" s="42" t="str">
        <f t="shared" si="123"/>
        <v>0</v>
      </c>
      <c r="J356" s="51">
        <f t="shared" si="113"/>
        <v>90.421886885925915</v>
      </c>
      <c r="K356" s="42" t="str">
        <f t="shared" si="124"/>
        <v>0</v>
      </c>
      <c r="L356" s="51">
        <f t="shared" si="114"/>
        <v>82.038801995294136</v>
      </c>
      <c r="M356" s="55" t="str">
        <f t="shared" si="125"/>
        <v>0</v>
      </c>
      <c r="N356" s="58">
        <f t="shared" si="115"/>
        <v>1.2955148799999998</v>
      </c>
      <c r="O356" s="59">
        <v>260</v>
      </c>
      <c r="Q356" s="53" t="str">
        <f t="shared" si="126"/>
        <v>1</v>
      </c>
      <c r="R356" s="53">
        <f t="shared" si="116"/>
        <v>1</v>
      </c>
      <c r="S356" s="53" t="str">
        <f t="shared" si="127"/>
        <v>0</v>
      </c>
      <c r="T356" s="53">
        <f t="shared" si="117"/>
        <v>0</v>
      </c>
      <c r="U356" s="53" t="str">
        <f t="shared" si="128"/>
        <v>0</v>
      </c>
      <c r="V356" s="53">
        <f t="shared" si="118"/>
        <v>0</v>
      </c>
      <c r="W356" s="53" t="str">
        <f t="shared" si="129"/>
        <v>0</v>
      </c>
      <c r="X356" s="53">
        <f t="shared" si="119"/>
        <v>0</v>
      </c>
      <c r="Y356" s="53" t="str">
        <f t="shared" si="130"/>
        <v>0</v>
      </c>
      <c r="Z356" s="53">
        <f t="shared" si="120"/>
        <v>0</v>
      </c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92">
        <f>Parâmetros!A346</f>
        <v>44180.333344907405</v>
      </c>
      <c r="B357" s="59">
        <f>Parâmetros!G346*0.04*46.0055</f>
        <v>8.2441856000000016</v>
      </c>
      <c r="C357" s="87">
        <f t="shared" si="131"/>
        <v>8.2441856000000016</v>
      </c>
      <c r="D357" s="91">
        <f t="shared" si="110"/>
        <v>1.6488371200000005</v>
      </c>
      <c r="E357" s="42" t="str">
        <f t="shared" si="121"/>
        <v>1</v>
      </c>
      <c r="F357" s="51">
        <f t="shared" si="111"/>
        <v>-145.96191904</v>
      </c>
      <c r="G357" s="42" t="str">
        <f t="shared" si="122"/>
        <v>0</v>
      </c>
      <c r="H357" s="51">
        <f t="shared" si="112"/>
        <v>-31.980959519999999</v>
      </c>
      <c r="I357" s="42" t="str">
        <f t="shared" si="123"/>
        <v>0</v>
      </c>
      <c r="J357" s="51">
        <f t="shared" si="113"/>
        <v>90.594186002962957</v>
      </c>
      <c r="K357" s="42" t="str">
        <f t="shared" si="124"/>
        <v>0</v>
      </c>
      <c r="L357" s="51">
        <f t="shared" si="114"/>
        <v>82.225854945882347</v>
      </c>
      <c r="M357" s="55" t="str">
        <f t="shared" si="125"/>
        <v>0</v>
      </c>
      <c r="N357" s="58">
        <f t="shared" si="115"/>
        <v>1.6488371200000005</v>
      </c>
      <c r="O357" s="59">
        <v>260</v>
      </c>
      <c r="Q357" s="53" t="str">
        <f t="shared" si="126"/>
        <v>1</v>
      </c>
      <c r="R357" s="53">
        <f t="shared" si="116"/>
        <v>1</v>
      </c>
      <c r="S357" s="53" t="str">
        <f t="shared" si="127"/>
        <v>0</v>
      </c>
      <c r="T357" s="53">
        <f t="shared" si="117"/>
        <v>0</v>
      </c>
      <c r="U357" s="53" t="str">
        <f t="shared" si="128"/>
        <v>0</v>
      </c>
      <c r="V357" s="53">
        <f t="shared" si="118"/>
        <v>0</v>
      </c>
      <c r="W357" s="53" t="str">
        <f t="shared" si="129"/>
        <v>0</v>
      </c>
      <c r="X357" s="53">
        <f t="shared" si="119"/>
        <v>0</v>
      </c>
      <c r="Y357" s="53" t="str">
        <f t="shared" si="130"/>
        <v>0</v>
      </c>
      <c r="Z357" s="53">
        <f t="shared" si="120"/>
        <v>0</v>
      </c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92">
        <f>Parâmetros!A347</f>
        <v>44180.375011574077</v>
      </c>
      <c r="B358" s="59">
        <f>Parâmetros!G347*0.04*46.0055</f>
        <v>7.8209350000000004</v>
      </c>
      <c r="C358" s="87">
        <f t="shared" si="131"/>
        <v>7.8209350000000004</v>
      </c>
      <c r="D358" s="91">
        <f t="shared" si="110"/>
        <v>1.5641870000000002</v>
      </c>
      <c r="E358" s="42" t="str">
        <f t="shared" si="121"/>
        <v>1</v>
      </c>
      <c r="F358" s="51">
        <f t="shared" si="111"/>
        <v>-146.374588375</v>
      </c>
      <c r="G358" s="42" t="str">
        <f t="shared" si="122"/>
        <v>0</v>
      </c>
      <c r="H358" s="51">
        <f t="shared" si="112"/>
        <v>-32.187294187500001</v>
      </c>
      <c r="I358" s="42" t="str">
        <f t="shared" si="123"/>
        <v>0</v>
      </c>
      <c r="J358" s="51">
        <f t="shared" si="113"/>
        <v>90.552906006172833</v>
      </c>
      <c r="K358" s="42" t="str">
        <f t="shared" si="124"/>
        <v>0</v>
      </c>
      <c r="L358" s="51">
        <f t="shared" si="114"/>
        <v>82.181040176470589</v>
      </c>
      <c r="M358" s="55" t="str">
        <f t="shared" si="125"/>
        <v>0</v>
      </c>
      <c r="N358" s="58">
        <f t="shared" si="115"/>
        <v>1.5641870000000002</v>
      </c>
      <c r="O358" s="59">
        <v>260</v>
      </c>
      <c r="Q358" s="53" t="str">
        <f t="shared" si="126"/>
        <v>1</v>
      </c>
      <c r="R358" s="53">
        <f t="shared" si="116"/>
        <v>1</v>
      </c>
      <c r="S358" s="53" t="str">
        <f t="shared" si="127"/>
        <v>0</v>
      </c>
      <c r="T358" s="53">
        <f t="shared" si="117"/>
        <v>0</v>
      </c>
      <c r="U358" s="53" t="str">
        <f t="shared" si="128"/>
        <v>0</v>
      </c>
      <c r="V358" s="53">
        <f t="shared" si="118"/>
        <v>0</v>
      </c>
      <c r="W358" s="53" t="str">
        <f t="shared" si="129"/>
        <v>0</v>
      </c>
      <c r="X358" s="53">
        <f t="shared" si="119"/>
        <v>0</v>
      </c>
      <c r="Y358" s="53" t="str">
        <f t="shared" si="130"/>
        <v>0</v>
      </c>
      <c r="Z358" s="53">
        <f t="shared" si="120"/>
        <v>0</v>
      </c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92">
        <f>Parâmetros!A348</f>
        <v>44180.416678240741</v>
      </c>
      <c r="B359" s="59">
        <f>Parâmetros!G348*0.04*46.0055</f>
        <v>5.7414864000000003</v>
      </c>
      <c r="C359" s="87">
        <f t="shared" si="131"/>
        <v>5.7414864000000003</v>
      </c>
      <c r="D359" s="91">
        <f t="shared" si="110"/>
        <v>1.14829728</v>
      </c>
      <c r="E359" s="42" t="str">
        <f t="shared" si="121"/>
        <v>1</v>
      </c>
      <c r="F359" s="51">
        <f t="shared" si="111"/>
        <v>-148.40205075999998</v>
      </c>
      <c r="G359" s="42" t="str">
        <f t="shared" si="122"/>
        <v>0</v>
      </c>
      <c r="H359" s="51">
        <f t="shared" si="112"/>
        <v>-33.20102537999999</v>
      </c>
      <c r="I359" s="42" t="str">
        <f t="shared" si="123"/>
        <v>0</v>
      </c>
      <c r="J359" s="51">
        <f t="shared" si="113"/>
        <v>90.350095587160496</v>
      </c>
      <c r="K359" s="42" t="str">
        <f t="shared" si="124"/>
        <v>0</v>
      </c>
      <c r="L359" s="51">
        <f t="shared" si="114"/>
        <v>81.960863265882352</v>
      </c>
      <c r="M359" s="55" t="str">
        <f t="shared" si="125"/>
        <v>0</v>
      </c>
      <c r="N359" s="58">
        <f t="shared" si="115"/>
        <v>1.14829728</v>
      </c>
      <c r="O359" s="59">
        <v>260</v>
      </c>
      <c r="Q359" s="53" t="str">
        <f t="shared" si="126"/>
        <v>1</v>
      </c>
      <c r="R359" s="53">
        <f t="shared" si="116"/>
        <v>1</v>
      </c>
      <c r="S359" s="53" t="str">
        <f t="shared" si="127"/>
        <v>0</v>
      </c>
      <c r="T359" s="53">
        <f t="shared" si="117"/>
        <v>0</v>
      </c>
      <c r="U359" s="53" t="str">
        <f t="shared" si="128"/>
        <v>0</v>
      </c>
      <c r="V359" s="53">
        <f t="shared" si="118"/>
        <v>0</v>
      </c>
      <c r="W359" s="53" t="str">
        <f t="shared" si="129"/>
        <v>0</v>
      </c>
      <c r="X359" s="53">
        <f t="shared" si="119"/>
        <v>0</v>
      </c>
      <c r="Y359" s="53" t="str">
        <f t="shared" si="130"/>
        <v>0</v>
      </c>
      <c r="Z359" s="53">
        <f t="shared" si="120"/>
        <v>0</v>
      </c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92">
        <f>Parâmetros!A349</f>
        <v>44180.458344907405</v>
      </c>
      <c r="B360" s="59">
        <f>Parâmetros!G349*0.04*46.0055</f>
        <v>5.1710181999999998</v>
      </c>
      <c r="C360" s="87">
        <f t="shared" si="131"/>
        <v>5.1710181999999998</v>
      </c>
      <c r="D360" s="91">
        <f t="shared" si="110"/>
        <v>1.0342036400000001</v>
      </c>
      <c r="E360" s="42" t="str">
        <f t="shared" si="121"/>
        <v>1</v>
      </c>
      <c r="F360" s="51">
        <f t="shared" si="111"/>
        <v>-148.95825725500001</v>
      </c>
      <c r="G360" s="42" t="str">
        <f t="shared" si="122"/>
        <v>0</v>
      </c>
      <c r="H360" s="51">
        <f t="shared" si="112"/>
        <v>-33.479128627500003</v>
      </c>
      <c r="I360" s="42" t="str">
        <f t="shared" si="123"/>
        <v>0</v>
      </c>
      <c r="J360" s="51">
        <f t="shared" si="113"/>
        <v>90.294457330617291</v>
      </c>
      <c r="K360" s="42" t="str">
        <f t="shared" si="124"/>
        <v>0</v>
      </c>
      <c r="L360" s="51">
        <f t="shared" si="114"/>
        <v>81.900460750588238</v>
      </c>
      <c r="M360" s="55" t="str">
        <f t="shared" si="125"/>
        <v>0</v>
      </c>
      <c r="N360" s="58">
        <f t="shared" si="115"/>
        <v>1.0342036400000001</v>
      </c>
      <c r="O360" s="59">
        <v>260</v>
      </c>
      <c r="Q360" s="53" t="str">
        <f t="shared" si="126"/>
        <v>1</v>
      </c>
      <c r="R360" s="53">
        <f t="shared" si="116"/>
        <v>1</v>
      </c>
      <c r="S360" s="53" t="str">
        <f t="shared" si="127"/>
        <v>0</v>
      </c>
      <c r="T360" s="53">
        <f t="shared" si="117"/>
        <v>0</v>
      </c>
      <c r="U360" s="53" t="str">
        <f t="shared" si="128"/>
        <v>0</v>
      </c>
      <c r="V360" s="53">
        <f t="shared" si="118"/>
        <v>0</v>
      </c>
      <c r="W360" s="53" t="str">
        <f t="shared" si="129"/>
        <v>0</v>
      </c>
      <c r="X360" s="53">
        <f t="shared" si="119"/>
        <v>0</v>
      </c>
      <c r="Y360" s="53" t="str">
        <f t="shared" si="130"/>
        <v>0</v>
      </c>
      <c r="Z360" s="53">
        <f t="shared" si="120"/>
        <v>0</v>
      </c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92">
        <f>Parâmetros!A350</f>
        <v>44180.500011574077</v>
      </c>
      <c r="B361" s="59">
        <f>Parâmetros!G350*0.04*46.0055</f>
        <v>3.2203850000000003</v>
      </c>
      <c r="C361" s="87">
        <f t="shared" si="131"/>
        <v>3.2203850000000003</v>
      </c>
      <c r="D361" s="91">
        <f t="shared" si="110"/>
        <v>0.64407700000000012</v>
      </c>
      <c r="E361" s="42" t="str">
        <f t="shared" si="121"/>
        <v>1</v>
      </c>
      <c r="F361" s="51">
        <f t="shared" si="111"/>
        <v>-150.86012462500003</v>
      </c>
      <c r="G361" s="42" t="str">
        <f t="shared" si="122"/>
        <v>0</v>
      </c>
      <c r="H361" s="51">
        <f t="shared" si="112"/>
        <v>-34.430062312500013</v>
      </c>
      <c r="I361" s="42" t="str">
        <f t="shared" si="123"/>
        <v>0</v>
      </c>
      <c r="J361" s="51">
        <f t="shared" si="113"/>
        <v>90.104210388888887</v>
      </c>
      <c r="K361" s="42" t="str">
        <f t="shared" si="124"/>
        <v>0</v>
      </c>
      <c r="L361" s="51">
        <f t="shared" si="114"/>
        <v>81.69392311764706</v>
      </c>
      <c r="M361" s="55" t="str">
        <f t="shared" si="125"/>
        <v>0</v>
      </c>
      <c r="N361" s="58">
        <f t="shared" si="115"/>
        <v>0.64407700000000012</v>
      </c>
      <c r="O361" s="59">
        <v>260</v>
      </c>
      <c r="Q361" s="53" t="str">
        <f t="shared" si="126"/>
        <v>1</v>
      </c>
      <c r="R361" s="53">
        <f t="shared" si="116"/>
        <v>1</v>
      </c>
      <c r="S361" s="53" t="str">
        <f t="shared" si="127"/>
        <v>0</v>
      </c>
      <c r="T361" s="53">
        <f t="shared" si="117"/>
        <v>0</v>
      </c>
      <c r="U361" s="53" t="str">
        <f t="shared" si="128"/>
        <v>0</v>
      </c>
      <c r="V361" s="53">
        <f t="shared" si="118"/>
        <v>0</v>
      </c>
      <c r="W361" s="53" t="str">
        <f t="shared" si="129"/>
        <v>0</v>
      </c>
      <c r="X361" s="53">
        <f t="shared" si="119"/>
        <v>0</v>
      </c>
      <c r="Y361" s="53" t="str">
        <f t="shared" si="130"/>
        <v>0</v>
      </c>
      <c r="Z361" s="53">
        <f t="shared" si="120"/>
        <v>0</v>
      </c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92">
        <f>Parâmetros!A351</f>
        <v>44180.541678240741</v>
      </c>
      <c r="B362" s="59">
        <f>Parâmetros!G351*0.04*46.0055</f>
        <v>3.3123960000000001</v>
      </c>
      <c r="C362" s="87">
        <f t="shared" si="131"/>
        <v>3.3123960000000001</v>
      </c>
      <c r="D362" s="91">
        <f t="shared" si="110"/>
        <v>0.66247920000000005</v>
      </c>
      <c r="E362" s="42" t="str">
        <f t="shared" si="121"/>
        <v>1</v>
      </c>
      <c r="F362" s="51">
        <f t="shared" si="111"/>
        <v>-150.77041389999999</v>
      </c>
      <c r="G362" s="42" t="str">
        <f t="shared" si="122"/>
        <v>0</v>
      </c>
      <c r="H362" s="51">
        <f t="shared" si="112"/>
        <v>-34.385206949999997</v>
      </c>
      <c r="I362" s="42" t="str">
        <f t="shared" si="123"/>
        <v>0</v>
      </c>
      <c r="J362" s="51">
        <f t="shared" si="113"/>
        <v>90.113184301234568</v>
      </c>
      <c r="K362" s="42" t="str">
        <f t="shared" si="124"/>
        <v>0</v>
      </c>
      <c r="L362" s="51">
        <f t="shared" si="114"/>
        <v>81.703665458823536</v>
      </c>
      <c r="M362" s="55" t="str">
        <f t="shared" si="125"/>
        <v>0</v>
      </c>
      <c r="N362" s="58">
        <f t="shared" si="115"/>
        <v>0.66247920000000005</v>
      </c>
      <c r="O362" s="59">
        <v>260</v>
      </c>
      <c r="Q362" s="53" t="str">
        <f t="shared" si="126"/>
        <v>1</v>
      </c>
      <c r="R362" s="53">
        <f t="shared" si="116"/>
        <v>1</v>
      </c>
      <c r="S362" s="53" t="str">
        <f t="shared" si="127"/>
        <v>0</v>
      </c>
      <c r="T362" s="53">
        <f t="shared" si="117"/>
        <v>0</v>
      </c>
      <c r="U362" s="53" t="str">
        <f t="shared" si="128"/>
        <v>0</v>
      </c>
      <c r="V362" s="53">
        <f t="shared" si="118"/>
        <v>0</v>
      </c>
      <c r="W362" s="53" t="str">
        <f t="shared" si="129"/>
        <v>0</v>
      </c>
      <c r="X362" s="53">
        <f t="shared" si="119"/>
        <v>0</v>
      </c>
      <c r="Y362" s="53" t="str">
        <f t="shared" si="130"/>
        <v>0</v>
      </c>
      <c r="Z362" s="53">
        <f t="shared" si="120"/>
        <v>0</v>
      </c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92">
        <f>Parâmetros!A352</f>
        <v>44180.583344907405</v>
      </c>
      <c r="B363" s="59">
        <f>Parâmetros!G352*0.04*46.0055</f>
        <v>2.9995585999999994</v>
      </c>
      <c r="C363" s="87">
        <f t="shared" si="131"/>
        <v>2.9995585999999994</v>
      </c>
      <c r="D363" s="91">
        <f t="shared" si="110"/>
        <v>0.59991171999999993</v>
      </c>
      <c r="E363" s="42" t="str">
        <f t="shared" si="121"/>
        <v>1</v>
      </c>
      <c r="F363" s="51">
        <f t="shared" si="111"/>
        <v>-151.07543036499999</v>
      </c>
      <c r="G363" s="42" t="str">
        <f t="shared" si="122"/>
        <v>0</v>
      </c>
      <c r="H363" s="51">
        <f t="shared" si="112"/>
        <v>-34.537715182499994</v>
      </c>
      <c r="I363" s="42" t="str">
        <f t="shared" si="123"/>
        <v>0</v>
      </c>
      <c r="J363" s="51">
        <f t="shared" si="113"/>
        <v>90.082672999259259</v>
      </c>
      <c r="K363" s="42" t="str">
        <f t="shared" si="124"/>
        <v>0</v>
      </c>
      <c r="L363" s="51">
        <f t="shared" si="114"/>
        <v>81.670541498823525</v>
      </c>
      <c r="M363" s="55" t="str">
        <f t="shared" si="125"/>
        <v>0</v>
      </c>
      <c r="N363" s="58">
        <f t="shared" si="115"/>
        <v>0.59991171999999993</v>
      </c>
      <c r="O363" s="59">
        <v>260</v>
      </c>
      <c r="Q363" s="53" t="str">
        <f t="shared" si="126"/>
        <v>1</v>
      </c>
      <c r="R363" s="53">
        <f t="shared" si="116"/>
        <v>1</v>
      </c>
      <c r="S363" s="53" t="str">
        <f t="shared" si="127"/>
        <v>0</v>
      </c>
      <c r="T363" s="53">
        <f t="shared" si="117"/>
        <v>0</v>
      </c>
      <c r="U363" s="53" t="str">
        <f t="shared" si="128"/>
        <v>0</v>
      </c>
      <c r="V363" s="53">
        <f t="shared" si="118"/>
        <v>0</v>
      </c>
      <c r="W363" s="53" t="str">
        <f t="shared" si="129"/>
        <v>0</v>
      </c>
      <c r="X363" s="53">
        <f t="shared" si="119"/>
        <v>0</v>
      </c>
      <c r="Y363" s="53" t="str">
        <f t="shared" si="130"/>
        <v>0</v>
      </c>
      <c r="Z363" s="53">
        <f t="shared" si="120"/>
        <v>0</v>
      </c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92">
        <f>Parâmetros!A353</f>
        <v>44180.625011574077</v>
      </c>
      <c r="B364" s="59">
        <f>Parâmetros!G353*0.04*46.0055</f>
        <v>3.2203850000000003</v>
      </c>
      <c r="C364" s="87">
        <f t="shared" si="131"/>
        <v>3.2203850000000003</v>
      </c>
      <c r="D364" s="91">
        <f t="shared" si="110"/>
        <v>0.64407700000000012</v>
      </c>
      <c r="E364" s="42" t="str">
        <f t="shared" si="121"/>
        <v>1</v>
      </c>
      <c r="F364" s="51">
        <f t="shared" si="111"/>
        <v>-150.86012462500003</v>
      </c>
      <c r="G364" s="42" t="str">
        <f t="shared" si="122"/>
        <v>0</v>
      </c>
      <c r="H364" s="51">
        <f t="shared" si="112"/>
        <v>-34.430062312500013</v>
      </c>
      <c r="I364" s="42" t="str">
        <f t="shared" si="123"/>
        <v>0</v>
      </c>
      <c r="J364" s="51">
        <f t="shared" si="113"/>
        <v>90.104210388888887</v>
      </c>
      <c r="K364" s="42" t="str">
        <f t="shared" si="124"/>
        <v>0</v>
      </c>
      <c r="L364" s="51">
        <f t="shared" si="114"/>
        <v>81.69392311764706</v>
      </c>
      <c r="M364" s="55" t="str">
        <f t="shared" si="125"/>
        <v>0</v>
      </c>
      <c r="N364" s="58">
        <f t="shared" si="115"/>
        <v>0.64407700000000012</v>
      </c>
      <c r="O364" s="59">
        <v>260</v>
      </c>
      <c r="Q364" s="53" t="str">
        <f t="shared" si="126"/>
        <v>1</v>
      </c>
      <c r="R364" s="53">
        <f t="shared" si="116"/>
        <v>1</v>
      </c>
      <c r="S364" s="53" t="str">
        <f t="shared" si="127"/>
        <v>0</v>
      </c>
      <c r="T364" s="53">
        <f t="shared" si="117"/>
        <v>0</v>
      </c>
      <c r="U364" s="53" t="str">
        <f t="shared" si="128"/>
        <v>0</v>
      </c>
      <c r="V364" s="53">
        <f t="shared" si="118"/>
        <v>0</v>
      </c>
      <c r="W364" s="53" t="str">
        <f t="shared" si="129"/>
        <v>0</v>
      </c>
      <c r="X364" s="53">
        <f t="shared" si="119"/>
        <v>0</v>
      </c>
      <c r="Y364" s="53" t="str">
        <f t="shared" si="130"/>
        <v>0</v>
      </c>
      <c r="Z364" s="53">
        <f t="shared" si="120"/>
        <v>0</v>
      </c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92">
        <f>Parâmetros!A354</f>
        <v>44180.666678240741</v>
      </c>
      <c r="B365" s="59">
        <f>Parâmetros!G354*0.04*46.0055</f>
        <v>3.0547651999999998</v>
      </c>
      <c r="C365" s="87">
        <f t="shared" si="131"/>
        <v>3.0547651999999998</v>
      </c>
      <c r="D365" s="91">
        <f t="shared" si="110"/>
        <v>0.61095303999999995</v>
      </c>
      <c r="E365" s="42" t="str">
        <f t="shared" si="121"/>
        <v>1</v>
      </c>
      <c r="F365" s="51">
        <f t="shared" si="111"/>
        <v>-151.02160393</v>
      </c>
      <c r="G365" s="42" t="str">
        <f t="shared" si="122"/>
        <v>0</v>
      </c>
      <c r="H365" s="51">
        <f t="shared" si="112"/>
        <v>-34.510801964999999</v>
      </c>
      <c r="I365" s="42" t="str">
        <f t="shared" si="123"/>
        <v>0</v>
      </c>
      <c r="J365" s="51">
        <f t="shared" si="113"/>
        <v>90.088057346666673</v>
      </c>
      <c r="K365" s="42" t="str">
        <f t="shared" si="124"/>
        <v>0</v>
      </c>
      <c r="L365" s="51">
        <f t="shared" si="114"/>
        <v>81.676386903529405</v>
      </c>
      <c r="M365" s="55" t="str">
        <f t="shared" si="125"/>
        <v>0</v>
      </c>
      <c r="N365" s="58">
        <f t="shared" si="115"/>
        <v>0.61095303999999995</v>
      </c>
      <c r="O365" s="59">
        <v>260</v>
      </c>
      <c r="Q365" s="53" t="str">
        <f t="shared" si="126"/>
        <v>1</v>
      </c>
      <c r="R365" s="53">
        <f t="shared" si="116"/>
        <v>1</v>
      </c>
      <c r="S365" s="53" t="str">
        <f t="shared" si="127"/>
        <v>0</v>
      </c>
      <c r="T365" s="53">
        <f t="shared" si="117"/>
        <v>0</v>
      </c>
      <c r="U365" s="53" t="str">
        <f t="shared" si="128"/>
        <v>0</v>
      </c>
      <c r="V365" s="53">
        <f t="shared" si="118"/>
        <v>0</v>
      </c>
      <c r="W365" s="53" t="str">
        <f t="shared" si="129"/>
        <v>0</v>
      </c>
      <c r="X365" s="53">
        <f t="shared" si="119"/>
        <v>0</v>
      </c>
      <c r="Y365" s="53" t="str">
        <f t="shared" si="130"/>
        <v>0</v>
      </c>
      <c r="Z365" s="53">
        <f t="shared" si="120"/>
        <v>0</v>
      </c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92">
        <f>Parâmetros!A355</f>
        <v>44180.708344907405</v>
      </c>
      <c r="B366" s="59">
        <f>Parâmetros!G355*0.04*46.0055</f>
        <v>4.9869961999999992</v>
      </c>
      <c r="C366" s="87">
        <f t="shared" si="131"/>
        <v>4.9869961999999992</v>
      </c>
      <c r="D366" s="91">
        <f t="shared" si="110"/>
        <v>0.9973992399999998</v>
      </c>
      <c r="E366" s="42" t="str">
        <f t="shared" si="121"/>
        <v>1</v>
      </c>
      <c r="F366" s="51">
        <f t="shared" si="111"/>
        <v>-149.13767870500001</v>
      </c>
      <c r="G366" s="42" t="str">
        <f t="shared" si="122"/>
        <v>0</v>
      </c>
      <c r="H366" s="51">
        <f t="shared" si="112"/>
        <v>-33.568839352500007</v>
      </c>
      <c r="I366" s="42" t="str">
        <f t="shared" si="123"/>
        <v>0</v>
      </c>
      <c r="J366" s="51">
        <f t="shared" si="113"/>
        <v>90.276509505925929</v>
      </c>
      <c r="K366" s="42" t="str">
        <f t="shared" si="124"/>
        <v>0</v>
      </c>
      <c r="L366" s="51">
        <f t="shared" si="114"/>
        <v>81.880976068235285</v>
      </c>
      <c r="M366" s="55" t="str">
        <f t="shared" si="125"/>
        <v>0</v>
      </c>
      <c r="N366" s="58">
        <f t="shared" si="115"/>
        <v>0.9973992399999998</v>
      </c>
      <c r="O366" s="59">
        <v>260</v>
      </c>
      <c r="Q366" s="53" t="str">
        <f t="shared" si="126"/>
        <v>1</v>
      </c>
      <c r="R366" s="53">
        <f t="shared" si="116"/>
        <v>1</v>
      </c>
      <c r="S366" s="53" t="str">
        <f t="shared" si="127"/>
        <v>0</v>
      </c>
      <c r="T366" s="53">
        <f t="shared" si="117"/>
        <v>0</v>
      </c>
      <c r="U366" s="53" t="str">
        <f t="shared" si="128"/>
        <v>0</v>
      </c>
      <c r="V366" s="53">
        <f t="shared" si="118"/>
        <v>0</v>
      </c>
      <c r="W366" s="53" t="str">
        <f t="shared" si="129"/>
        <v>0</v>
      </c>
      <c r="X366" s="53">
        <f t="shared" si="119"/>
        <v>0</v>
      </c>
      <c r="Y366" s="53" t="str">
        <f t="shared" si="130"/>
        <v>0</v>
      </c>
      <c r="Z366" s="53">
        <f t="shared" si="120"/>
        <v>0</v>
      </c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92">
        <f>Parâmetros!A356</f>
        <v>44180.750011574077</v>
      </c>
      <c r="B367" s="59">
        <f>Parâmetros!G356*0.04*46.0055</f>
        <v>10.12121</v>
      </c>
      <c r="C367" s="87">
        <f t="shared" si="131"/>
        <v>10.12121</v>
      </c>
      <c r="D367" s="91">
        <f t="shared" si="110"/>
        <v>2.0242420000000001</v>
      </c>
      <c r="E367" s="42" t="str">
        <f t="shared" si="121"/>
        <v>1</v>
      </c>
      <c r="F367" s="51">
        <f t="shared" si="111"/>
        <v>-144.13182025</v>
      </c>
      <c r="G367" s="42" t="str">
        <f t="shared" si="122"/>
        <v>0</v>
      </c>
      <c r="H367" s="51">
        <f t="shared" si="112"/>
        <v>-31.065910125000002</v>
      </c>
      <c r="I367" s="42" t="str">
        <f t="shared" si="123"/>
        <v>0</v>
      </c>
      <c r="J367" s="51">
        <f t="shared" si="113"/>
        <v>90.777253814814813</v>
      </c>
      <c r="K367" s="42" t="str">
        <f t="shared" si="124"/>
        <v>0</v>
      </c>
      <c r="L367" s="51">
        <f t="shared" si="114"/>
        <v>82.42459870588236</v>
      </c>
      <c r="M367" s="55" t="str">
        <f t="shared" si="125"/>
        <v>0</v>
      </c>
      <c r="N367" s="58">
        <f t="shared" si="115"/>
        <v>2.0242420000000001</v>
      </c>
      <c r="O367" s="59">
        <v>260</v>
      </c>
      <c r="Q367" s="53" t="str">
        <f t="shared" si="126"/>
        <v>1</v>
      </c>
      <c r="R367" s="53">
        <f t="shared" si="116"/>
        <v>1</v>
      </c>
      <c r="S367" s="53" t="str">
        <f t="shared" si="127"/>
        <v>0</v>
      </c>
      <c r="T367" s="53">
        <f t="shared" si="117"/>
        <v>0</v>
      </c>
      <c r="U367" s="53" t="str">
        <f t="shared" si="128"/>
        <v>0</v>
      </c>
      <c r="V367" s="53">
        <f t="shared" si="118"/>
        <v>0</v>
      </c>
      <c r="W367" s="53" t="str">
        <f t="shared" si="129"/>
        <v>0</v>
      </c>
      <c r="X367" s="53">
        <f t="shared" si="119"/>
        <v>0</v>
      </c>
      <c r="Y367" s="53" t="str">
        <f t="shared" si="130"/>
        <v>0</v>
      </c>
      <c r="Z367" s="53">
        <f t="shared" si="120"/>
        <v>0</v>
      </c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92">
        <f>Parâmetros!A357</f>
        <v>44180.791678240741</v>
      </c>
      <c r="B368" s="59">
        <f>Parâmetros!G357*0.04*46.0055</f>
        <v>11.464570600000002</v>
      </c>
      <c r="C368" s="87">
        <f t="shared" si="131"/>
        <v>11.464570600000002</v>
      </c>
      <c r="D368" s="91">
        <f t="shared" si="110"/>
        <v>2.2929141200000003</v>
      </c>
      <c r="E368" s="42" t="str">
        <f t="shared" si="121"/>
        <v>1</v>
      </c>
      <c r="F368" s="51">
        <f t="shared" si="111"/>
        <v>-142.822043665</v>
      </c>
      <c r="G368" s="42" t="str">
        <f t="shared" si="122"/>
        <v>0</v>
      </c>
      <c r="H368" s="51">
        <f t="shared" si="112"/>
        <v>-30.411021832499998</v>
      </c>
      <c r="I368" s="42" t="str">
        <f t="shared" si="123"/>
        <v>0</v>
      </c>
      <c r="J368" s="51">
        <f t="shared" si="113"/>
        <v>90.908272935061731</v>
      </c>
      <c r="K368" s="42" t="str">
        <f t="shared" si="124"/>
        <v>0</v>
      </c>
      <c r="L368" s="51">
        <f t="shared" si="114"/>
        <v>82.566836887058827</v>
      </c>
      <c r="M368" s="55" t="str">
        <f t="shared" si="125"/>
        <v>0</v>
      </c>
      <c r="N368" s="58">
        <f t="shared" si="115"/>
        <v>2.2929141200000003</v>
      </c>
      <c r="O368" s="59">
        <v>260</v>
      </c>
      <c r="Q368" s="53" t="str">
        <f t="shared" si="126"/>
        <v>1</v>
      </c>
      <c r="R368" s="53">
        <f t="shared" si="116"/>
        <v>1</v>
      </c>
      <c r="S368" s="53" t="str">
        <f t="shared" si="127"/>
        <v>0</v>
      </c>
      <c r="T368" s="53">
        <f t="shared" si="117"/>
        <v>0</v>
      </c>
      <c r="U368" s="53" t="str">
        <f t="shared" si="128"/>
        <v>0</v>
      </c>
      <c r="V368" s="53">
        <f t="shared" si="118"/>
        <v>0</v>
      </c>
      <c r="W368" s="53" t="str">
        <f t="shared" si="129"/>
        <v>0</v>
      </c>
      <c r="X368" s="53">
        <f t="shared" si="119"/>
        <v>0</v>
      </c>
      <c r="Y368" s="53" t="str">
        <f t="shared" si="130"/>
        <v>0</v>
      </c>
      <c r="Z368" s="53">
        <f t="shared" si="120"/>
        <v>0</v>
      </c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92">
        <f>Parâmetros!A358</f>
        <v>44180.833344907405</v>
      </c>
      <c r="B369" s="59">
        <f>Parâmetros!G358*0.04*46.0055</f>
        <v>11.004515600000001</v>
      </c>
      <c r="C369" s="87">
        <f t="shared" si="131"/>
        <v>11.004515600000001</v>
      </c>
      <c r="D369" s="91">
        <f t="shared" si="110"/>
        <v>2.2009031200000004</v>
      </c>
      <c r="E369" s="42" t="str">
        <f t="shared" si="121"/>
        <v>1</v>
      </c>
      <c r="F369" s="51">
        <f t="shared" si="111"/>
        <v>-143.27059729000001</v>
      </c>
      <c r="G369" s="42" t="str">
        <f t="shared" si="122"/>
        <v>0</v>
      </c>
      <c r="H369" s="51">
        <f t="shared" si="112"/>
        <v>-30.635298645000006</v>
      </c>
      <c r="I369" s="42" t="str">
        <f t="shared" si="123"/>
        <v>0</v>
      </c>
      <c r="J369" s="51">
        <f t="shared" si="113"/>
        <v>90.863403373333327</v>
      </c>
      <c r="K369" s="42" t="str">
        <f t="shared" si="124"/>
        <v>0</v>
      </c>
      <c r="L369" s="51">
        <f t="shared" si="114"/>
        <v>82.518125181176487</v>
      </c>
      <c r="M369" s="55" t="str">
        <f t="shared" si="125"/>
        <v>0</v>
      </c>
      <c r="N369" s="58">
        <f t="shared" si="115"/>
        <v>2.2009031200000004</v>
      </c>
      <c r="O369" s="59">
        <v>260</v>
      </c>
      <c r="Q369" s="53" t="str">
        <f t="shared" si="126"/>
        <v>1</v>
      </c>
      <c r="R369" s="53">
        <f t="shared" si="116"/>
        <v>1</v>
      </c>
      <c r="S369" s="53" t="str">
        <f t="shared" si="127"/>
        <v>0</v>
      </c>
      <c r="T369" s="53">
        <f t="shared" si="117"/>
        <v>0</v>
      </c>
      <c r="U369" s="53" t="str">
        <f t="shared" si="128"/>
        <v>0</v>
      </c>
      <c r="V369" s="53">
        <f t="shared" si="118"/>
        <v>0</v>
      </c>
      <c r="W369" s="53" t="str">
        <f t="shared" si="129"/>
        <v>0</v>
      </c>
      <c r="X369" s="53">
        <f t="shared" si="119"/>
        <v>0</v>
      </c>
      <c r="Y369" s="53" t="str">
        <f t="shared" si="130"/>
        <v>0</v>
      </c>
      <c r="Z369" s="53">
        <f t="shared" si="120"/>
        <v>0</v>
      </c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92">
        <f>Parâmetros!A359</f>
        <v>44180.875011574077</v>
      </c>
      <c r="B370" s="59">
        <f>Parâmetros!G359*0.04*46.0055</f>
        <v>7.3056734000000008</v>
      </c>
      <c r="C370" s="87">
        <f t="shared" si="131"/>
        <v>7.3056734000000008</v>
      </c>
      <c r="D370" s="91">
        <f t="shared" si="110"/>
        <v>1.4611346800000002</v>
      </c>
      <c r="E370" s="42" t="str">
        <f t="shared" si="121"/>
        <v>1</v>
      </c>
      <c r="F370" s="51">
        <f t="shared" si="111"/>
        <v>-146.87696843500001</v>
      </c>
      <c r="G370" s="42" t="str">
        <f t="shared" si="122"/>
        <v>0</v>
      </c>
      <c r="H370" s="51">
        <f t="shared" si="112"/>
        <v>-32.438484217500005</v>
      </c>
      <c r="I370" s="42" t="str">
        <f t="shared" si="123"/>
        <v>0</v>
      </c>
      <c r="J370" s="51">
        <f t="shared" si="113"/>
        <v>90.502652097037043</v>
      </c>
      <c r="K370" s="42" t="str">
        <f t="shared" si="124"/>
        <v>0</v>
      </c>
      <c r="L370" s="51">
        <f t="shared" si="114"/>
        <v>82.12648306588234</v>
      </c>
      <c r="M370" s="55" t="str">
        <f t="shared" si="125"/>
        <v>0</v>
      </c>
      <c r="N370" s="58">
        <f t="shared" si="115"/>
        <v>1.4611346800000002</v>
      </c>
      <c r="O370" s="59">
        <v>260</v>
      </c>
      <c r="Q370" s="53" t="str">
        <f t="shared" si="126"/>
        <v>1</v>
      </c>
      <c r="R370" s="53">
        <f t="shared" si="116"/>
        <v>1</v>
      </c>
      <c r="S370" s="53" t="str">
        <f t="shared" si="127"/>
        <v>0</v>
      </c>
      <c r="T370" s="53">
        <f t="shared" si="117"/>
        <v>0</v>
      </c>
      <c r="U370" s="53" t="str">
        <f t="shared" si="128"/>
        <v>0</v>
      </c>
      <c r="V370" s="53">
        <f t="shared" si="118"/>
        <v>0</v>
      </c>
      <c r="W370" s="53" t="str">
        <f t="shared" si="129"/>
        <v>0</v>
      </c>
      <c r="X370" s="53">
        <f t="shared" si="119"/>
        <v>0</v>
      </c>
      <c r="Y370" s="53" t="str">
        <f t="shared" si="130"/>
        <v>0</v>
      </c>
      <c r="Z370" s="53">
        <f t="shared" si="120"/>
        <v>0</v>
      </c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92">
        <f>Parâmetros!A360</f>
        <v>44180.916678240741</v>
      </c>
      <c r="B371" s="59">
        <f>Parâmetros!G360*0.04*46.0055</f>
        <v>3.8092553999999996</v>
      </c>
      <c r="C371" s="87">
        <f t="shared" si="131"/>
        <v>3.8092553999999996</v>
      </c>
      <c r="D371" s="91">
        <f t="shared" si="110"/>
        <v>0.7618510799999999</v>
      </c>
      <c r="E371" s="42" t="str">
        <f t="shared" si="121"/>
        <v>1</v>
      </c>
      <c r="F371" s="51">
        <f t="shared" si="111"/>
        <v>-150.28597598499999</v>
      </c>
      <c r="G371" s="42" t="str">
        <f t="shared" si="122"/>
        <v>0</v>
      </c>
      <c r="H371" s="51">
        <f t="shared" si="112"/>
        <v>-34.142987992499997</v>
      </c>
      <c r="I371" s="42" t="str">
        <f t="shared" si="123"/>
        <v>0</v>
      </c>
      <c r="J371" s="51">
        <f t="shared" si="113"/>
        <v>90.161643427901225</v>
      </c>
      <c r="K371" s="42" t="str">
        <f t="shared" si="124"/>
        <v>0</v>
      </c>
      <c r="L371" s="51">
        <f t="shared" si="114"/>
        <v>81.756274101176473</v>
      </c>
      <c r="M371" s="55" t="str">
        <f t="shared" si="125"/>
        <v>0</v>
      </c>
      <c r="N371" s="58">
        <f t="shared" si="115"/>
        <v>0.7618510799999999</v>
      </c>
      <c r="O371" s="59">
        <v>260</v>
      </c>
      <c r="Q371" s="53" t="str">
        <f t="shared" si="126"/>
        <v>1</v>
      </c>
      <c r="R371" s="53">
        <f t="shared" si="116"/>
        <v>1</v>
      </c>
      <c r="S371" s="53" t="str">
        <f t="shared" si="127"/>
        <v>0</v>
      </c>
      <c r="T371" s="53">
        <f t="shared" si="117"/>
        <v>0</v>
      </c>
      <c r="U371" s="53" t="str">
        <f t="shared" si="128"/>
        <v>0</v>
      </c>
      <c r="V371" s="53">
        <f t="shared" si="118"/>
        <v>0</v>
      </c>
      <c r="W371" s="53" t="str">
        <f t="shared" si="129"/>
        <v>0</v>
      </c>
      <c r="X371" s="53">
        <f t="shared" si="119"/>
        <v>0</v>
      </c>
      <c r="Y371" s="53" t="str">
        <f t="shared" si="130"/>
        <v>0</v>
      </c>
      <c r="Z371" s="53">
        <f t="shared" si="120"/>
        <v>0</v>
      </c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92">
        <f>Parâmetros!A361</f>
        <v>44180.958344907405</v>
      </c>
      <c r="B372" s="59">
        <f>Parâmetros!G361*0.04*46.0055</f>
        <v>2.5211014</v>
      </c>
      <c r="C372" s="87">
        <f t="shared" si="131"/>
        <v>2.5211014</v>
      </c>
      <c r="D372" s="91">
        <f t="shared" si="110"/>
        <v>0.50422027999999997</v>
      </c>
      <c r="E372" s="42" t="str">
        <f t="shared" si="121"/>
        <v>1</v>
      </c>
      <c r="F372" s="51">
        <f t="shared" si="111"/>
        <v>-151.54192613500001</v>
      </c>
      <c r="G372" s="42" t="str">
        <f t="shared" si="122"/>
        <v>0</v>
      </c>
      <c r="H372" s="51">
        <f t="shared" si="112"/>
        <v>-34.770963067500006</v>
      </c>
      <c r="I372" s="42" t="str">
        <f t="shared" si="123"/>
        <v>0</v>
      </c>
      <c r="J372" s="51">
        <f t="shared" si="113"/>
        <v>90.036008655061721</v>
      </c>
      <c r="K372" s="42" t="str">
        <f t="shared" si="124"/>
        <v>0</v>
      </c>
      <c r="L372" s="51">
        <f t="shared" si="114"/>
        <v>81.619881324705887</v>
      </c>
      <c r="M372" s="55" t="str">
        <f t="shared" si="125"/>
        <v>0</v>
      </c>
      <c r="N372" s="58">
        <f t="shared" si="115"/>
        <v>0.50422027999999997</v>
      </c>
      <c r="O372" s="59">
        <v>260</v>
      </c>
      <c r="Q372" s="53" t="str">
        <f t="shared" si="126"/>
        <v>1</v>
      </c>
      <c r="R372" s="53">
        <f t="shared" si="116"/>
        <v>1</v>
      </c>
      <c r="S372" s="53" t="str">
        <f t="shared" si="127"/>
        <v>0</v>
      </c>
      <c r="T372" s="53">
        <f t="shared" si="117"/>
        <v>0</v>
      </c>
      <c r="U372" s="53" t="str">
        <f t="shared" si="128"/>
        <v>0</v>
      </c>
      <c r="V372" s="53">
        <f t="shared" si="118"/>
        <v>0</v>
      </c>
      <c r="W372" s="53" t="str">
        <f t="shared" si="129"/>
        <v>0</v>
      </c>
      <c r="X372" s="53">
        <f t="shared" si="119"/>
        <v>0</v>
      </c>
      <c r="Y372" s="53" t="str">
        <f t="shared" si="130"/>
        <v>0</v>
      </c>
      <c r="Z372" s="53">
        <f t="shared" si="120"/>
        <v>0</v>
      </c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92">
        <f>Parâmetros!A362</f>
        <v>44181.000011574077</v>
      </c>
      <c r="B373" s="59">
        <f>Parâmetros!G362*0.04*46.0055</f>
        <v>2.0978507999999998</v>
      </c>
      <c r="C373" s="87">
        <f t="shared" si="131"/>
        <v>2.0978507999999998</v>
      </c>
      <c r="D373" s="91">
        <f t="shared" si="110"/>
        <v>0.41957015999999991</v>
      </c>
      <c r="E373" s="42" t="str">
        <f t="shared" si="121"/>
        <v>1</v>
      </c>
      <c r="F373" s="51">
        <f t="shared" si="111"/>
        <v>-151.95459547000002</v>
      </c>
      <c r="G373" s="42" t="str">
        <f t="shared" si="122"/>
        <v>0</v>
      </c>
      <c r="H373" s="51">
        <f t="shared" si="112"/>
        <v>-34.977297735000008</v>
      </c>
      <c r="I373" s="42" t="str">
        <f t="shared" si="123"/>
        <v>0</v>
      </c>
      <c r="J373" s="51">
        <f t="shared" si="113"/>
        <v>89.994728658271612</v>
      </c>
      <c r="K373" s="42" t="str">
        <f t="shared" si="124"/>
        <v>0</v>
      </c>
      <c r="L373" s="51">
        <f t="shared" si="114"/>
        <v>81.575066555294129</v>
      </c>
      <c r="M373" s="55" t="str">
        <f t="shared" si="125"/>
        <v>0</v>
      </c>
      <c r="N373" s="58">
        <f t="shared" si="115"/>
        <v>0.41957015999999991</v>
      </c>
      <c r="O373" s="59">
        <v>260</v>
      </c>
      <c r="Q373" s="53" t="str">
        <f t="shared" si="126"/>
        <v>1</v>
      </c>
      <c r="R373" s="53">
        <f t="shared" si="116"/>
        <v>1</v>
      </c>
      <c r="S373" s="53" t="str">
        <f t="shared" si="127"/>
        <v>0</v>
      </c>
      <c r="T373" s="53">
        <f t="shared" si="117"/>
        <v>0</v>
      </c>
      <c r="U373" s="53" t="str">
        <f t="shared" si="128"/>
        <v>0</v>
      </c>
      <c r="V373" s="53">
        <f t="shared" si="118"/>
        <v>0</v>
      </c>
      <c r="W373" s="53" t="str">
        <f t="shared" si="129"/>
        <v>0</v>
      </c>
      <c r="X373" s="53">
        <f t="shared" si="119"/>
        <v>0</v>
      </c>
      <c r="Y373" s="53" t="str">
        <f t="shared" si="130"/>
        <v>0</v>
      </c>
      <c r="Z373" s="53">
        <f t="shared" si="120"/>
        <v>0</v>
      </c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92">
        <f>Parâmetros!A363</f>
        <v>44181.041678240741</v>
      </c>
      <c r="B374" s="59">
        <f>Parâmetros!G363*0.04*46.0055</f>
        <v>2.1530573999999998</v>
      </c>
      <c r="C374" s="87">
        <f t="shared" si="131"/>
        <v>2.1530573999999998</v>
      </c>
      <c r="D374" s="91">
        <f t="shared" si="110"/>
        <v>0.43061147999999994</v>
      </c>
      <c r="E374" s="42" t="str">
        <f t="shared" si="121"/>
        <v>1</v>
      </c>
      <c r="F374" s="51">
        <f t="shared" si="111"/>
        <v>-151.90076903500002</v>
      </c>
      <c r="G374" s="42" t="str">
        <f t="shared" si="122"/>
        <v>0</v>
      </c>
      <c r="H374" s="51">
        <f t="shared" si="112"/>
        <v>-34.950384517500012</v>
      </c>
      <c r="I374" s="42" t="str">
        <f t="shared" si="123"/>
        <v>0</v>
      </c>
      <c r="J374" s="51">
        <f t="shared" si="113"/>
        <v>90.000113005679012</v>
      </c>
      <c r="K374" s="42" t="str">
        <f t="shared" si="124"/>
        <v>0</v>
      </c>
      <c r="L374" s="51">
        <f t="shared" si="114"/>
        <v>81.580911960000009</v>
      </c>
      <c r="M374" s="55" t="str">
        <f t="shared" si="125"/>
        <v>0</v>
      </c>
      <c r="N374" s="58">
        <f t="shared" si="115"/>
        <v>0.43061147999999994</v>
      </c>
      <c r="O374" s="59">
        <v>260</v>
      </c>
      <c r="Q374" s="53" t="str">
        <f t="shared" si="126"/>
        <v>1</v>
      </c>
      <c r="R374" s="53">
        <f t="shared" si="116"/>
        <v>1</v>
      </c>
      <c r="S374" s="53" t="str">
        <f t="shared" si="127"/>
        <v>0</v>
      </c>
      <c r="T374" s="53">
        <f t="shared" si="117"/>
        <v>0</v>
      </c>
      <c r="U374" s="53" t="str">
        <f t="shared" si="128"/>
        <v>0</v>
      </c>
      <c r="V374" s="53">
        <f t="shared" si="118"/>
        <v>0</v>
      </c>
      <c r="W374" s="53" t="str">
        <f t="shared" si="129"/>
        <v>0</v>
      </c>
      <c r="X374" s="53">
        <f t="shared" si="119"/>
        <v>0</v>
      </c>
      <c r="Y374" s="53" t="str">
        <f t="shared" si="130"/>
        <v>0</v>
      </c>
      <c r="Z374" s="53">
        <f t="shared" si="120"/>
        <v>0</v>
      </c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92">
        <f>Parâmetros!A364</f>
        <v>44181.083344907405</v>
      </c>
      <c r="B375" s="59">
        <f>Parâmetros!G364*0.04*46.0055</f>
        <v>1.3433606</v>
      </c>
      <c r="C375" s="87">
        <f t="shared" si="131"/>
        <v>1.3433606</v>
      </c>
      <c r="D375" s="91">
        <f t="shared" si="110"/>
        <v>0.26867212000000001</v>
      </c>
      <c r="E375" s="42" t="str">
        <f t="shared" si="121"/>
        <v>1</v>
      </c>
      <c r="F375" s="51">
        <f t="shared" si="111"/>
        <v>-152.69022341499996</v>
      </c>
      <c r="G375" s="42" t="str">
        <f t="shared" si="122"/>
        <v>0</v>
      </c>
      <c r="H375" s="51">
        <f t="shared" si="112"/>
        <v>-35.345111707499981</v>
      </c>
      <c r="I375" s="42" t="str">
        <f t="shared" si="123"/>
        <v>0</v>
      </c>
      <c r="J375" s="51">
        <f t="shared" si="113"/>
        <v>89.921142577037031</v>
      </c>
      <c r="K375" s="42" t="str">
        <f t="shared" si="124"/>
        <v>0</v>
      </c>
      <c r="L375" s="51">
        <f t="shared" si="114"/>
        <v>81.495179357647061</v>
      </c>
      <c r="M375" s="55" t="str">
        <f t="shared" si="125"/>
        <v>0</v>
      </c>
      <c r="N375" s="58">
        <f t="shared" si="115"/>
        <v>0.26867212000000001</v>
      </c>
      <c r="O375" s="59">
        <v>260</v>
      </c>
      <c r="Q375" s="53" t="str">
        <f t="shared" si="126"/>
        <v>1</v>
      </c>
      <c r="R375" s="53">
        <f t="shared" si="116"/>
        <v>1</v>
      </c>
      <c r="S375" s="53" t="str">
        <f t="shared" si="127"/>
        <v>0</v>
      </c>
      <c r="T375" s="53">
        <f t="shared" si="117"/>
        <v>0</v>
      </c>
      <c r="U375" s="53" t="str">
        <f t="shared" si="128"/>
        <v>0</v>
      </c>
      <c r="V375" s="53">
        <f t="shared" si="118"/>
        <v>0</v>
      </c>
      <c r="W375" s="53" t="str">
        <f t="shared" si="129"/>
        <v>0</v>
      </c>
      <c r="X375" s="53">
        <f t="shared" si="119"/>
        <v>0</v>
      </c>
      <c r="Y375" s="53" t="str">
        <f t="shared" si="130"/>
        <v>0</v>
      </c>
      <c r="Z375" s="53">
        <f t="shared" si="120"/>
        <v>0</v>
      </c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92">
        <f>Parâmetros!A365</f>
        <v>44181.125011574077</v>
      </c>
      <c r="B376" s="59">
        <f>Parâmetros!G365*0.04*46.0055</f>
        <v>1.1225342</v>
      </c>
      <c r="C376" s="87">
        <f t="shared" si="131"/>
        <v>1.1225342</v>
      </c>
      <c r="D376" s="91">
        <f t="shared" si="110"/>
        <v>0.22450684000000001</v>
      </c>
      <c r="E376" s="42" t="str">
        <f t="shared" si="121"/>
        <v>1</v>
      </c>
      <c r="F376" s="51">
        <f t="shared" si="111"/>
        <v>-152.90552915500001</v>
      </c>
      <c r="G376" s="42" t="str">
        <f t="shared" si="122"/>
        <v>0</v>
      </c>
      <c r="H376" s="51">
        <f t="shared" si="112"/>
        <v>-35.452764577500005</v>
      </c>
      <c r="I376" s="42" t="str">
        <f t="shared" si="123"/>
        <v>0</v>
      </c>
      <c r="J376" s="51">
        <f t="shared" si="113"/>
        <v>89.899605187407417</v>
      </c>
      <c r="K376" s="42" t="str">
        <f t="shared" si="124"/>
        <v>0</v>
      </c>
      <c r="L376" s="51">
        <f t="shared" si="114"/>
        <v>81.471797738823525</v>
      </c>
      <c r="M376" s="55" t="str">
        <f t="shared" si="125"/>
        <v>0</v>
      </c>
      <c r="N376" s="58">
        <f t="shared" si="115"/>
        <v>0.22450684000000001</v>
      </c>
      <c r="O376" s="59">
        <v>260</v>
      </c>
      <c r="Q376" s="53" t="str">
        <f t="shared" si="126"/>
        <v>1</v>
      </c>
      <c r="R376" s="53">
        <f t="shared" si="116"/>
        <v>1</v>
      </c>
      <c r="S376" s="53" t="str">
        <f t="shared" si="127"/>
        <v>0</v>
      </c>
      <c r="T376" s="53">
        <f t="shared" si="117"/>
        <v>0</v>
      </c>
      <c r="U376" s="53" t="str">
        <f t="shared" si="128"/>
        <v>0</v>
      </c>
      <c r="V376" s="53">
        <f t="shared" si="118"/>
        <v>0</v>
      </c>
      <c r="W376" s="53" t="str">
        <f t="shared" si="129"/>
        <v>0</v>
      </c>
      <c r="X376" s="53">
        <f t="shared" si="119"/>
        <v>0</v>
      </c>
      <c r="Y376" s="53" t="str">
        <f t="shared" si="130"/>
        <v>0</v>
      </c>
      <c r="Z376" s="53">
        <f t="shared" si="120"/>
        <v>0</v>
      </c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92">
        <f>Parâmetros!A366</f>
        <v>44181.166678240741</v>
      </c>
      <c r="B377" s="59">
        <f>Parâmetros!G366*0.04*46.0055</f>
        <v>1.2513496</v>
      </c>
      <c r="C377" s="87">
        <f t="shared" si="131"/>
        <v>1.2513496</v>
      </c>
      <c r="D377" s="91">
        <f t="shared" si="110"/>
        <v>0.25026991999999998</v>
      </c>
      <c r="E377" s="42" t="str">
        <f t="shared" si="121"/>
        <v>1</v>
      </c>
      <c r="F377" s="51">
        <f t="shared" si="111"/>
        <v>-152.77993413999999</v>
      </c>
      <c r="G377" s="42" t="str">
        <f t="shared" si="122"/>
        <v>0</v>
      </c>
      <c r="H377" s="51">
        <f t="shared" si="112"/>
        <v>-35.389967069999997</v>
      </c>
      <c r="I377" s="42" t="str">
        <f t="shared" si="123"/>
        <v>0</v>
      </c>
      <c r="J377" s="51">
        <f t="shared" si="113"/>
        <v>89.912168664691364</v>
      </c>
      <c r="K377" s="42" t="str">
        <f t="shared" si="124"/>
        <v>0</v>
      </c>
      <c r="L377" s="51">
        <f t="shared" si="114"/>
        <v>81.48543701647057</v>
      </c>
      <c r="M377" s="55" t="str">
        <f t="shared" si="125"/>
        <v>0</v>
      </c>
      <c r="N377" s="58">
        <f t="shared" si="115"/>
        <v>0.25026991999999998</v>
      </c>
      <c r="O377" s="59">
        <v>260</v>
      </c>
      <c r="Q377" s="53" t="str">
        <f t="shared" si="126"/>
        <v>1</v>
      </c>
      <c r="R377" s="53">
        <f t="shared" si="116"/>
        <v>1</v>
      </c>
      <c r="S377" s="53" t="str">
        <f t="shared" si="127"/>
        <v>0</v>
      </c>
      <c r="T377" s="53">
        <f t="shared" si="117"/>
        <v>0</v>
      </c>
      <c r="U377" s="53" t="str">
        <f t="shared" si="128"/>
        <v>0</v>
      </c>
      <c r="V377" s="53">
        <f t="shared" si="118"/>
        <v>0</v>
      </c>
      <c r="W377" s="53" t="str">
        <f t="shared" si="129"/>
        <v>0</v>
      </c>
      <c r="X377" s="53">
        <f t="shared" si="119"/>
        <v>0</v>
      </c>
      <c r="Y377" s="53" t="str">
        <f t="shared" si="130"/>
        <v>0</v>
      </c>
      <c r="Z377" s="53">
        <f t="shared" si="120"/>
        <v>0</v>
      </c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92">
        <f>Parâmetros!A367</f>
        <v>44181.208344907405</v>
      </c>
      <c r="B378" s="59">
        <f>Parâmetros!G367*0.04*46.0055</f>
        <v>1.564187</v>
      </c>
      <c r="C378" s="87">
        <f t="shared" si="131"/>
        <v>1.564187</v>
      </c>
      <c r="D378" s="91">
        <f t="shared" si="110"/>
        <v>0.31283739999999999</v>
      </c>
      <c r="E378" s="42" t="str">
        <f t="shared" si="121"/>
        <v>1</v>
      </c>
      <c r="F378" s="51">
        <f t="shared" si="111"/>
        <v>-152.474917675</v>
      </c>
      <c r="G378" s="42" t="str">
        <f t="shared" si="122"/>
        <v>0</v>
      </c>
      <c r="H378" s="51">
        <f t="shared" si="112"/>
        <v>-35.2374588375</v>
      </c>
      <c r="I378" s="42" t="str">
        <f t="shared" si="123"/>
        <v>0</v>
      </c>
      <c r="J378" s="51">
        <f t="shared" si="113"/>
        <v>89.942679966666674</v>
      </c>
      <c r="K378" s="42" t="str">
        <f t="shared" si="124"/>
        <v>0</v>
      </c>
      <c r="L378" s="51">
        <f t="shared" si="114"/>
        <v>81.518560976470582</v>
      </c>
      <c r="M378" s="55" t="str">
        <f t="shared" si="125"/>
        <v>0</v>
      </c>
      <c r="N378" s="58">
        <f t="shared" si="115"/>
        <v>0.31283739999999999</v>
      </c>
      <c r="O378" s="59">
        <v>260</v>
      </c>
      <c r="Q378" s="53" t="str">
        <f t="shared" si="126"/>
        <v>1</v>
      </c>
      <c r="R378" s="53">
        <f t="shared" si="116"/>
        <v>1</v>
      </c>
      <c r="S378" s="53" t="str">
        <f t="shared" si="127"/>
        <v>0</v>
      </c>
      <c r="T378" s="53">
        <f t="shared" si="117"/>
        <v>0</v>
      </c>
      <c r="U378" s="53" t="str">
        <f t="shared" si="128"/>
        <v>0</v>
      </c>
      <c r="V378" s="53">
        <f t="shared" si="118"/>
        <v>0</v>
      </c>
      <c r="W378" s="53" t="str">
        <f t="shared" si="129"/>
        <v>0</v>
      </c>
      <c r="X378" s="53">
        <f t="shared" si="119"/>
        <v>0</v>
      </c>
      <c r="Y378" s="53" t="str">
        <f t="shared" si="130"/>
        <v>0</v>
      </c>
      <c r="Z378" s="53">
        <f t="shared" si="120"/>
        <v>0</v>
      </c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92">
        <f>Parâmetros!A368</f>
        <v>44181.250011574077</v>
      </c>
      <c r="B379" s="59">
        <f>Parâmetros!G368*0.04*46.0055</f>
        <v>4.3245170000000002</v>
      </c>
      <c r="C379" s="87">
        <f t="shared" si="131"/>
        <v>4.3245170000000002</v>
      </c>
      <c r="D379" s="91">
        <f t="shared" si="110"/>
        <v>0.86490339999999999</v>
      </c>
      <c r="E379" s="42" t="str">
        <f t="shared" si="121"/>
        <v>1</v>
      </c>
      <c r="F379" s="51">
        <f t="shared" si="111"/>
        <v>-149.78359592499999</v>
      </c>
      <c r="G379" s="42" t="str">
        <f t="shared" si="122"/>
        <v>0</v>
      </c>
      <c r="H379" s="51">
        <f t="shared" si="112"/>
        <v>-33.891797962499993</v>
      </c>
      <c r="I379" s="42" t="str">
        <f t="shared" si="123"/>
        <v>0</v>
      </c>
      <c r="J379" s="51">
        <f t="shared" si="113"/>
        <v>90.211897337037044</v>
      </c>
      <c r="K379" s="42" t="str">
        <f t="shared" si="124"/>
        <v>0</v>
      </c>
      <c r="L379" s="51">
        <f t="shared" si="114"/>
        <v>81.810831211764722</v>
      </c>
      <c r="M379" s="55" t="str">
        <f t="shared" si="125"/>
        <v>0</v>
      </c>
      <c r="N379" s="58">
        <f t="shared" si="115"/>
        <v>0.86490339999999999</v>
      </c>
      <c r="O379" s="59">
        <v>260</v>
      </c>
      <c r="Q379" s="53" t="str">
        <f t="shared" si="126"/>
        <v>1</v>
      </c>
      <c r="R379" s="53">
        <f t="shared" si="116"/>
        <v>1</v>
      </c>
      <c r="S379" s="53" t="str">
        <f t="shared" si="127"/>
        <v>0</v>
      </c>
      <c r="T379" s="53">
        <f t="shared" si="117"/>
        <v>0</v>
      </c>
      <c r="U379" s="53" t="str">
        <f t="shared" si="128"/>
        <v>0</v>
      </c>
      <c r="V379" s="53">
        <f t="shared" si="118"/>
        <v>0</v>
      </c>
      <c r="W379" s="53" t="str">
        <f t="shared" si="129"/>
        <v>0</v>
      </c>
      <c r="X379" s="53">
        <f t="shared" si="119"/>
        <v>0</v>
      </c>
      <c r="Y379" s="53" t="str">
        <f t="shared" si="130"/>
        <v>0</v>
      </c>
      <c r="Z379" s="53">
        <f t="shared" si="120"/>
        <v>0</v>
      </c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92">
        <f>Parâmetros!A369</f>
        <v>44181.291678240741</v>
      </c>
      <c r="B380" s="59">
        <f>Parâmetros!G369*0.04*46.0055</f>
        <v>8.6674362000000009</v>
      </c>
      <c r="C380" s="87">
        <f t="shared" si="131"/>
        <v>8.6674362000000009</v>
      </c>
      <c r="D380" s="91">
        <f t="shared" si="110"/>
        <v>1.7334872400000001</v>
      </c>
      <c r="E380" s="42" t="str">
        <f t="shared" si="121"/>
        <v>1</v>
      </c>
      <c r="F380" s="51">
        <f t="shared" si="111"/>
        <v>-145.54924970499999</v>
      </c>
      <c r="G380" s="42" t="str">
        <f t="shared" si="122"/>
        <v>0</v>
      </c>
      <c r="H380" s="51">
        <f t="shared" si="112"/>
        <v>-31.774624852499997</v>
      </c>
      <c r="I380" s="42" t="str">
        <f t="shared" si="123"/>
        <v>0</v>
      </c>
      <c r="J380" s="51">
        <f t="shared" si="113"/>
        <v>90.63546599975308</v>
      </c>
      <c r="K380" s="42" t="str">
        <f t="shared" si="124"/>
        <v>0</v>
      </c>
      <c r="L380" s="51">
        <f t="shared" si="114"/>
        <v>82.270669715294119</v>
      </c>
      <c r="M380" s="55" t="str">
        <f t="shared" si="125"/>
        <v>0</v>
      </c>
      <c r="N380" s="58">
        <f t="shared" si="115"/>
        <v>1.7334872400000001</v>
      </c>
      <c r="O380" s="59">
        <v>260</v>
      </c>
      <c r="Q380" s="53" t="str">
        <f t="shared" si="126"/>
        <v>1</v>
      </c>
      <c r="R380" s="53">
        <f t="shared" si="116"/>
        <v>1</v>
      </c>
      <c r="S380" s="53" t="str">
        <f t="shared" si="127"/>
        <v>0</v>
      </c>
      <c r="T380" s="53">
        <f t="shared" si="117"/>
        <v>0</v>
      </c>
      <c r="U380" s="53" t="str">
        <f t="shared" si="128"/>
        <v>0</v>
      </c>
      <c r="V380" s="53">
        <f t="shared" si="118"/>
        <v>0</v>
      </c>
      <c r="W380" s="53" t="str">
        <f t="shared" si="129"/>
        <v>0</v>
      </c>
      <c r="X380" s="53">
        <f t="shared" si="119"/>
        <v>0</v>
      </c>
      <c r="Y380" s="53" t="str">
        <f t="shared" si="130"/>
        <v>0</v>
      </c>
      <c r="Z380" s="53">
        <f t="shared" si="120"/>
        <v>0</v>
      </c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92">
        <f>Parâmetros!A370</f>
        <v>44181.333344907405</v>
      </c>
      <c r="B381" s="59">
        <f>Parâmetros!G370*0.04*46.0055</f>
        <v>7.6369129999999998</v>
      </c>
      <c r="C381" s="87">
        <f t="shared" si="131"/>
        <v>7.6369129999999998</v>
      </c>
      <c r="D381" s="91">
        <f t="shared" si="110"/>
        <v>1.5273825999999999</v>
      </c>
      <c r="E381" s="42" t="str">
        <f t="shared" si="121"/>
        <v>1</v>
      </c>
      <c r="F381" s="51">
        <f t="shared" si="111"/>
        <v>-146.55400982500001</v>
      </c>
      <c r="G381" s="42" t="str">
        <f t="shared" si="122"/>
        <v>0</v>
      </c>
      <c r="H381" s="51">
        <f t="shared" si="112"/>
        <v>-32.277004912500004</v>
      </c>
      <c r="I381" s="42" t="str">
        <f t="shared" si="123"/>
        <v>0</v>
      </c>
      <c r="J381" s="51">
        <f t="shared" si="113"/>
        <v>90.534958181481485</v>
      </c>
      <c r="K381" s="42" t="str">
        <f t="shared" si="124"/>
        <v>0</v>
      </c>
      <c r="L381" s="51">
        <f t="shared" si="114"/>
        <v>82.161555494117664</v>
      </c>
      <c r="M381" s="55" t="str">
        <f t="shared" si="125"/>
        <v>0</v>
      </c>
      <c r="N381" s="58">
        <f t="shared" si="115"/>
        <v>1.5273825999999999</v>
      </c>
      <c r="O381" s="59">
        <v>260</v>
      </c>
      <c r="Q381" s="53" t="str">
        <f t="shared" si="126"/>
        <v>1</v>
      </c>
      <c r="R381" s="53">
        <f t="shared" si="116"/>
        <v>1</v>
      </c>
      <c r="S381" s="53" t="str">
        <f t="shared" si="127"/>
        <v>0</v>
      </c>
      <c r="T381" s="53">
        <f t="shared" si="117"/>
        <v>0</v>
      </c>
      <c r="U381" s="53" t="str">
        <f t="shared" si="128"/>
        <v>0</v>
      </c>
      <c r="V381" s="53">
        <f t="shared" si="118"/>
        <v>0</v>
      </c>
      <c r="W381" s="53" t="str">
        <f t="shared" si="129"/>
        <v>0</v>
      </c>
      <c r="X381" s="53">
        <f t="shared" si="119"/>
        <v>0</v>
      </c>
      <c r="Y381" s="53" t="str">
        <f t="shared" si="130"/>
        <v>0</v>
      </c>
      <c r="Z381" s="53">
        <f t="shared" si="120"/>
        <v>0</v>
      </c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92">
        <f>Parâmetros!A371</f>
        <v>44181.375011574077</v>
      </c>
      <c r="B382" s="59">
        <f>Parâmetros!G371*0.04*46.0055</f>
        <v>7.5633042000000001</v>
      </c>
      <c r="C382" s="87">
        <f t="shared" si="131"/>
        <v>7.5633042000000001</v>
      </c>
      <c r="D382" s="91">
        <f t="shared" si="110"/>
        <v>1.5126608399999999</v>
      </c>
      <c r="E382" s="42" t="str">
        <f t="shared" si="121"/>
        <v>1</v>
      </c>
      <c r="F382" s="51">
        <f t="shared" si="111"/>
        <v>-146.62577840499998</v>
      </c>
      <c r="G382" s="42" t="str">
        <f t="shared" si="122"/>
        <v>0</v>
      </c>
      <c r="H382" s="51">
        <f t="shared" si="112"/>
        <v>-32.312889202499989</v>
      </c>
      <c r="I382" s="42" t="str">
        <f t="shared" si="123"/>
        <v>0</v>
      </c>
      <c r="J382" s="51">
        <f t="shared" si="113"/>
        <v>90.527779051604938</v>
      </c>
      <c r="K382" s="42" t="str">
        <f t="shared" si="124"/>
        <v>0</v>
      </c>
      <c r="L382" s="51">
        <f t="shared" si="114"/>
        <v>82.153761621176471</v>
      </c>
      <c r="M382" s="55" t="str">
        <f t="shared" si="125"/>
        <v>0</v>
      </c>
      <c r="N382" s="58">
        <f t="shared" si="115"/>
        <v>1.5126608399999999</v>
      </c>
      <c r="O382" s="59">
        <v>260</v>
      </c>
      <c r="Q382" s="53" t="str">
        <f t="shared" si="126"/>
        <v>1</v>
      </c>
      <c r="R382" s="53">
        <f t="shared" si="116"/>
        <v>1</v>
      </c>
      <c r="S382" s="53" t="str">
        <f t="shared" si="127"/>
        <v>0</v>
      </c>
      <c r="T382" s="53">
        <f t="shared" si="117"/>
        <v>0</v>
      </c>
      <c r="U382" s="53" t="str">
        <f t="shared" si="128"/>
        <v>0</v>
      </c>
      <c r="V382" s="53">
        <f t="shared" si="118"/>
        <v>0</v>
      </c>
      <c r="W382" s="53" t="str">
        <f t="shared" si="129"/>
        <v>0</v>
      </c>
      <c r="X382" s="53">
        <f t="shared" si="119"/>
        <v>0</v>
      </c>
      <c r="Y382" s="53" t="str">
        <f t="shared" si="130"/>
        <v>0</v>
      </c>
      <c r="Z382" s="53">
        <f t="shared" si="120"/>
        <v>0</v>
      </c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92">
        <f>Parâmetros!A372</f>
        <v>44181.416678240741</v>
      </c>
      <c r="B383" s="59">
        <f>Parâmetros!G372*0.04*46.0055</f>
        <v>8.2073812000000004</v>
      </c>
      <c r="C383" s="87">
        <f t="shared" si="131"/>
        <v>8.2073812000000004</v>
      </c>
      <c r="D383" s="91">
        <f t="shared" si="110"/>
        <v>1.6414762400000003</v>
      </c>
      <c r="E383" s="42" t="str">
        <f t="shared" si="121"/>
        <v>1</v>
      </c>
      <c r="F383" s="51">
        <f t="shared" si="111"/>
        <v>-145.99780333000001</v>
      </c>
      <c r="G383" s="42" t="str">
        <f t="shared" si="122"/>
        <v>0</v>
      </c>
      <c r="H383" s="51">
        <f t="shared" si="112"/>
        <v>-31.998901665000005</v>
      </c>
      <c r="I383" s="42" t="str">
        <f t="shared" si="123"/>
        <v>0</v>
      </c>
      <c r="J383" s="51">
        <f t="shared" si="113"/>
        <v>90.59059643802469</v>
      </c>
      <c r="K383" s="42" t="str">
        <f t="shared" si="124"/>
        <v>0</v>
      </c>
      <c r="L383" s="51">
        <f t="shared" si="114"/>
        <v>82.221958009411779</v>
      </c>
      <c r="M383" s="55" t="str">
        <f t="shared" si="125"/>
        <v>0</v>
      </c>
      <c r="N383" s="58">
        <f t="shared" si="115"/>
        <v>1.6414762400000003</v>
      </c>
      <c r="O383" s="59">
        <v>260</v>
      </c>
      <c r="Q383" s="53" t="str">
        <f t="shared" si="126"/>
        <v>1</v>
      </c>
      <c r="R383" s="53">
        <f t="shared" si="116"/>
        <v>1</v>
      </c>
      <c r="S383" s="53" t="str">
        <f t="shared" si="127"/>
        <v>0</v>
      </c>
      <c r="T383" s="53">
        <f t="shared" si="117"/>
        <v>0</v>
      </c>
      <c r="U383" s="53" t="str">
        <f t="shared" si="128"/>
        <v>0</v>
      </c>
      <c r="V383" s="53">
        <f t="shared" si="118"/>
        <v>0</v>
      </c>
      <c r="W383" s="53" t="str">
        <f t="shared" si="129"/>
        <v>0</v>
      </c>
      <c r="X383" s="53">
        <f t="shared" si="119"/>
        <v>0</v>
      </c>
      <c r="Y383" s="53" t="str">
        <f t="shared" si="130"/>
        <v>0</v>
      </c>
      <c r="Z383" s="53">
        <f t="shared" si="120"/>
        <v>0</v>
      </c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92">
        <f>Parâmetros!A373</f>
        <v>44181.458344907405</v>
      </c>
      <c r="B384" s="59">
        <f>Parâmetros!G373*0.04*46.0055</f>
        <v>5.5022578000000006</v>
      </c>
      <c r="C384" s="87">
        <f t="shared" si="131"/>
        <v>5.5022578000000006</v>
      </c>
      <c r="D384" s="91">
        <f t="shared" si="110"/>
        <v>1.1004515600000002</v>
      </c>
      <c r="E384" s="42" t="str">
        <f t="shared" si="121"/>
        <v>1</v>
      </c>
      <c r="F384" s="51">
        <f t="shared" si="111"/>
        <v>-148.63529864500001</v>
      </c>
      <c r="G384" s="42" t="str">
        <f t="shared" si="122"/>
        <v>0</v>
      </c>
      <c r="H384" s="51">
        <f t="shared" si="112"/>
        <v>-33.317649322500003</v>
      </c>
      <c r="I384" s="42" t="str">
        <f t="shared" si="123"/>
        <v>0</v>
      </c>
      <c r="J384" s="51">
        <f t="shared" si="113"/>
        <v>90.32676341506172</v>
      </c>
      <c r="K384" s="42" t="str">
        <f t="shared" si="124"/>
        <v>0</v>
      </c>
      <c r="L384" s="51">
        <f t="shared" si="114"/>
        <v>81.935533178823533</v>
      </c>
      <c r="M384" s="55" t="str">
        <f t="shared" si="125"/>
        <v>0</v>
      </c>
      <c r="N384" s="58">
        <f t="shared" si="115"/>
        <v>1.1004515600000002</v>
      </c>
      <c r="O384" s="59">
        <v>260</v>
      </c>
      <c r="Q384" s="53" t="str">
        <f t="shared" si="126"/>
        <v>1</v>
      </c>
      <c r="R384" s="53">
        <f t="shared" si="116"/>
        <v>1</v>
      </c>
      <c r="S384" s="53" t="str">
        <f t="shared" si="127"/>
        <v>0</v>
      </c>
      <c r="T384" s="53">
        <f t="shared" si="117"/>
        <v>0</v>
      </c>
      <c r="U384" s="53" t="str">
        <f t="shared" si="128"/>
        <v>0</v>
      </c>
      <c r="V384" s="53">
        <f t="shared" si="118"/>
        <v>0</v>
      </c>
      <c r="W384" s="53" t="str">
        <f t="shared" si="129"/>
        <v>0</v>
      </c>
      <c r="X384" s="53">
        <f t="shared" si="119"/>
        <v>0</v>
      </c>
      <c r="Y384" s="53" t="str">
        <f t="shared" si="130"/>
        <v>0</v>
      </c>
      <c r="Z384" s="53">
        <f t="shared" si="120"/>
        <v>0</v>
      </c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92">
        <f>Parâmetros!A374</f>
        <v>44181.500011574077</v>
      </c>
      <c r="B385" s="59">
        <f>Parâmetros!G374*0.04*46.0055</f>
        <v>3.7724509999999993</v>
      </c>
      <c r="C385" s="87">
        <f t="shared" si="131"/>
        <v>3.7724509999999993</v>
      </c>
      <c r="D385" s="91">
        <f t="shared" si="110"/>
        <v>0.75449019999999989</v>
      </c>
      <c r="E385" s="42" t="str">
        <f t="shared" si="121"/>
        <v>1</v>
      </c>
      <c r="F385" s="51">
        <f t="shared" si="111"/>
        <v>-150.32186027500001</v>
      </c>
      <c r="G385" s="42" t="str">
        <f t="shared" si="122"/>
        <v>0</v>
      </c>
      <c r="H385" s="51">
        <f t="shared" si="112"/>
        <v>-34.160930137500003</v>
      </c>
      <c r="I385" s="42" t="str">
        <f t="shared" si="123"/>
        <v>0</v>
      </c>
      <c r="J385" s="51">
        <f t="shared" si="113"/>
        <v>90.158053862962959</v>
      </c>
      <c r="K385" s="42" t="str">
        <f t="shared" si="124"/>
        <v>0</v>
      </c>
      <c r="L385" s="51">
        <f t="shared" si="114"/>
        <v>81.752377164705877</v>
      </c>
      <c r="M385" s="55" t="str">
        <f t="shared" si="125"/>
        <v>0</v>
      </c>
      <c r="N385" s="58">
        <f t="shared" si="115"/>
        <v>0.75449019999999989</v>
      </c>
      <c r="O385" s="59">
        <v>260</v>
      </c>
      <c r="Q385" s="53" t="str">
        <f t="shared" si="126"/>
        <v>1</v>
      </c>
      <c r="R385" s="53">
        <f t="shared" si="116"/>
        <v>1</v>
      </c>
      <c r="S385" s="53" t="str">
        <f t="shared" si="127"/>
        <v>0</v>
      </c>
      <c r="T385" s="53">
        <f t="shared" si="117"/>
        <v>0</v>
      </c>
      <c r="U385" s="53" t="str">
        <f t="shared" si="128"/>
        <v>0</v>
      </c>
      <c r="V385" s="53">
        <f t="shared" si="118"/>
        <v>0</v>
      </c>
      <c r="W385" s="53" t="str">
        <f t="shared" si="129"/>
        <v>0</v>
      </c>
      <c r="X385" s="53">
        <f t="shared" si="119"/>
        <v>0</v>
      </c>
      <c r="Y385" s="53" t="str">
        <f t="shared" si="130"/>
        <v>0</v>
      </c>
      <c r="Z385" s="53">
        <f t="shared" si="120"/>
        <v>0</v>
      </c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92">
        <f>Parâmetros!A375</f>
        <v>44181.541678240741</v>
      </c>
      <c r="B386" s="59">
        <f>Parâmetros!G375*0.04*46.0055</f>
        <v>2.7971344</v>
      </c>
      <c r="C386" s="87">
        <f t="shared" si="131"/>
        <v>2.7971344</v>
      </c>
      <c r="D386" s="91">
        <f t="shared" si="110"/>
        <v>0.55942687999999996</v>
      </c>
      <c r="E386" s="42" t="str">
        <f t="shared" si="121"/>
        <v>1</v>
      </c>
      <c r="F386" s="51">
        <f t="shared" si="111"/>
        <v>-151.27279395999997</v>
      </c>
      <c r="G386" s="42" t="str">
        <f t="shared" si="122"/>
        <v>0</v>
      </c>
      <c r="H386" s="51">
        <f t="shared" si="112"/>
        <v>-34.636396979999986</v>
      </c>
      <c r="I386" s="42" t="str">
        <f t="shared" si="123"/>
        <v>0</v>
      </c>
      <c r="J386" s="51">
        <f t="shared" si="113"/>
        <v>90.062930392098764</v>
      </c>
      <c r="K386" s="42" t="str">
        <f t="shared" si="124"/>
        <v>0</v>
      </c>
      <c r="L386" s="51">
        <f t="shared" si="114"/>
        <v>81.649108348235302</v>
      </c>
      <c r="M386" s="55" t="str">
        <f t="shared" si="125"/>
        <v>0</v>
      </c>
      <c r="N386" s="58">
        <f t="shared" si="115"/>
        <v>0.55942687999999996</v>
      </c>
      <c r="O386" s="59">
        <v>260</v>
      </c>
      <c r="Q386" s="53" t="str">
        <f t="shared" si="126"/>
        <v>1</v>
      </c>
      <c r="R386" s="53">
        <f t="shared" si="116"/>
        <v>1</v>
      </c>
      <c r="S386" s="53" t="str">
        <f t="shared" si="127"/>
        <v>0</v>
      </c>
      <c r="T386" s="53">
        <f t="shared" si="117"/>
        <v>0</v>
      </c>
      <c r="U386" s="53" t="str">
        <f t="shared" si="128"/>
        <v>0</v>
      </c>
      <c r="V386" s="53">
        <f t="shared" si="118"/>
        <v>0</v>
      </c>
      <c r="W386" s="53" t="str">
        <f t="shared" si="129"/>
        <v>0</v>
      </c>
      <c r="X386" s="53">
        <f t="shared" si="119"/>
        <v>0</v>
      </c>
      <c r="Y386" s="53" t="str">
        <f t="shared" si="130"/>
        <v>0</v>
      </c>
      <c r="Z386" s="53">
        <f t="shared" si="120"/>
        <v>0</v>
      </c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92">
        <f>Parâmetros!A376</f>
        <v>44181.583344907405</v>
      </c>
      <c r="B387" s="59">
        <f>Parâmetros!G376*0.04*46.0055</f>
        <v>3.3123960000000001</v>
      </c>
      <c r="C387" s="87">
        <f t="shared" si="131"/>
        <v>3.3123960000000001</v>
      </c>
      <c r="D387" s="91">
        <f t="shared" si="110"/>
        <v>0.66247920000000005</v>
      </c>
      <c r="E387" s="42" t="str">
        <f t="shared" si="121"/>
        <v>1</v>
      </c>
      <c r="F387" s="51">
        <f t="shared" si="111"/>
        <v>-150.77041389999999</v>
      </c>
      <c r="G387" s="42" t="str">
        <f t="shared" si="122"/>
        <v>0</v>
      </c>
      <c r="H387" s="51">
        <f t="shared" si="112"/>
        <v>-34.385206949999997</v>
      </c>
      <c r="I387" s="42" t="str">
        <f t="shared" si="123"/>
        <v>0</v>
      </c>
      <c r="J387" s="51">
        <f t="shared" si="113"/>
        <v>90.113184301234568</v>
      </c>
      <c r="K387" s="42" t="str">
        <f t="shared" si="124"/>
        <v>0</v>
      </c>
      <c r="L387" s="51">
        <f t="shared" si="114"/>
        <v>81.703665458823536</v>
      </c>
      <c r="M387" s="55" t="str">
        <f t="shared" si="125"/>
        <v>0</v>
      </c>
      <c r="N387" s="58">
        <f t="shared" si="115"/>
        <v>0.66247920000000005</v>
      </c>
      <c r="O387" s="59">
        <v>260</v>
      </c>
      <c r="Q387" s="53" t="str">
        <f t="shared" si="126"/>
        <v>1</v>
      </c>
      <c r="R387" s="53">
        <f t="shared" si="116"/>
        <v>1</v>
      </c>
      <c r="S387" s="53" t="str">
        <f t="shared" si="127"/>
        <v>0</v>
      </c>
      <c r="T387" s="53">
        <f t="shared" si="117"/>
        <v>0</v>
      </c>
      <c r="U387" s="53" t="str">
        <f t="shared" si="128"/>
        <v>0</v>
      </c>
      <c r="V387" s="53">
        <f t="shared" si="118"/>
        <v>0</v>
      </c>
      <c r="W387" s="53" t="str">
        <f t="shared" si="129"/>
        <v>0</v>
      </c>
      <c r="X387" s="53">
        <f t="shared" si="119"/>
        <v>0</v>
      </c>
      <c r="Y387" s="53" t="str">
        <f t="shared" si="130"/>
        <v>0</v>
      </c>
      <c r="Z387" s="53">
        <f t="shared" si="120"/>
        <v>0</v>
      </c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92">
        <f>Parâmetros!A377</f>
        <v>44181.625011574077</v>
      </c>
      <c r="B388" s="59">
        <f>Parâmetros!G377*0.04*46.0055</f>
        <v>3.5332223999999997</v>
      </c>
      <c r="C388" s="87">
        <f t="shared" si="131"/>
        <v>3.5332223999999997</v>
      </c>
      <c r="D388" s="91">
        <f t="shared" si="110"/>
        <v>0.70664447999999991</v>
      </c>
      <c r="E388" s="42" t="str">
        <f t="shared" si="121"/>
        <v>1</v>
      </c>
      <c r="F388" s="51">
        <f t="shared" si="111"/>
        <v>-150.55510816</v>
      </c>
      <c r="G388" s="42" t="str">
        <f t="shared" si="122"/>
        <v>0</v>
      </c>
      <c r="H388" s="51">
        <f t="shared" si="112"/>
        <v>-34.277554080000002</v>
      </c>
      <c r="I388" s="42" t="str">
        <f t="shared" si="123"/>
        <v>0</v>
      </c>
      <c r="J388" s="51">
        <f t="shared" si="113"/>
        <v>90.134721690864197</v>
      </c>
      <c r="K388" s="42" t="str">
        <f t="shared" si="124"/>
        <v>0</v>
      </c>
      <c r="L388" s="51">
        <f t="shared" si="114"/>
        <v>81.727047077647057</v>
      </c>
      <c r="M388" s="55" t="str">
        <f t="shared" si="125"/>
        <v>0</v>
      </c>
      <c r="N388" s="58">
        <f t="shared" si="115"/>
        <v>0.70664447999999991</v>
      </c>
      <c r="O388" s="59">
        <v>260</v>
      </c>
      <c r="Q388" s="53" t="str">
        <f t="shared" si="126"/>
        <v>1</v>
      </c>
      <c r="R388" s="53">
        <f t="shared" si="116"/>
        <v>1</v>
      </c>
      <c r="S388" s="53" t="str">
        <f t="shared" si="127"/>
        <v>0</v>
      </c>
      <c r="T388" s="53">
        <f t="shared" si="117"/>
        <v>0</v>
      </c>
      <c r="U388" s="53" t="str">
        <f t="shared" si="128"/>
        <v>0</v>
      </c>
      <c r="V388" s="53">
        <f t="shared" si="118"/>
        <v>0</v>
      </c>
      <c r="W388" s="53" t="str">
        <f t="shared" si="129"/>
        <v>0</v>
      </c>
      <c r="X388" s="53">
        <f t="shared" si="119"/>
        <v>0</v>
      </c>
      <c r="Y388" s="53" t="str">
        <f t="shared" si="130"/>
        <v>0</v>
      </c>
      <c r="Z388" s="53">
        <f t="shared" si="120"/>
        <v>0</v>
      </c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92">
        <f>Parâmetros!A378</f>
        <v>44181.666678240741</v>
      </c>
      <c r="B389" s="59">
        <f>Parâmetros!G378*0.04*46.0055</f>
        <v>3.9012663999999999</v>
      </c>
      <c r="C389" s="87">
        <f t="shared" si="131"/>
        <v>3.9012663999999999</v>
      </c>
      <c r="D389" s="91">
        <f t="shared" si="110"/>
        <v>0.78025328000000005</v>
      </c>
      <c r="E389" s="42" t="str">
        <f t="shared" si="121"/>
        <v>1</v>
      </c>
      <c r="F389" s="51">
        <f t="shared" si="111"/>
        <v>-150.19626526000002</v>
      </c>
      <c r="G389" s="42" t="str">
        <f t="shared" si="122"/>
        <v>0</v>
      </c>
      <c r="H389" s="51">
        <f t="shared" si="112"/>
        <v>-34.098132630000009</v>
      </c>
      <c r="I389" s="42" t="str">
        <f t="shared" si="123"/>
        <v>0</v>
      </c>
      <c r="J389" s="51">
        <f t="shared" si="113"/>
        <v>90.170617340246906</v>
      </c>
      <c r="K389" s="42" t="str">
        <f t="shared" si="124"/>
        <v>0</v>
      </c>
      <c r="L389" s="51">
        <f t="shared" si="114"/>
        <v>81.766016442352921</v>
      </c>
      <c r="M389" s="55" t="str">
        <f t="shared" si="125"/>
        <v>0</v>
      </c>
      <c r="N389" s="58">
        <f t="shared" si="115"/>
        <v>0.78025328000000005</v>
      </c>
      <c r="O389" s="59">
        <v>260</v>
      </c>
      <c r="Q389" s="53" t="str">
        <f t="shared" si="126"/>
        <v>1</v>
      </c>
      <c r="R389" s="53">
        <f t="shared" si="116"/>
        <v>1</v>
      </c>
      <c r="S389" s="53" t="str">
        <f t="shared" si="127"/>
        <v>0</v>
      </c>
      <c r="T389" s="53">
        <f t="shared" si="117"/>
        <v>0</v>
      </c>
      <c r="U389" s="53" t="str">
        <f t="shared" si="128"/>
        <v>0</v>
      </c>
      <c r="V389" s="53">
        <f t="shared" si="118"/>
        <v>0</v>
      </c>
      <c r="W389" s="53" t="str">
        <f t="shared" si="129"/>
        <v>0</v>
      </c>
      <c r="X389" s="53">
        <f t="shared" si="119"/>
        <v>0</v>
      </c>
      <c r="Y389" s="53" t="str">
        <f t="shared" si="130"/>
        <v>0</v>
      </c>
      <c r="Z389" s="53">
        <f t="shared" si="120"/>
        <v>0</v>
      </c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92">
        <f>Parâmetros!A379</f>
        <v>44181.708344907405</v>
      </c>
      <c r="B390" s="59">
        <f>Parâmetros!G379*0.04*46.0055</f>
        <v>4.5821478000000004</v>
      </c>
      <c r="C390" s="87">
        <f t="shared" si="131"/>
        <v>4.5821478000000004</v>
      </c>
      <c r="D390" s="91">
        <f t="shared" si="110"/>
        <v>0.91642956000000009</v>
      </c>
      <c r="E390" s="42" t="str">
        <f t="shared" si="121"/>
        <v>1</v>
      </c>
      <c r="F390" s="51">
        <f t="shared" si="111"/>
        <v>-149.53240589500001</v>
      </c>
      <c r="G390" s="42" t="str">
        <f t="shared" si="122"/>
        <v>0</v>
      </c>
      <c r="H390" s="51">
        <f t="shared" si="112"/>
        <v>-33.766202947500005</v>
      </c>
      <c r="I390" s="42" t="str">
        <f t="shared" si="123"/>
        <v>0</v>
      </c>
      <c r="J390" s="51">
        <f t="shared" si="113"/>
        <v>90.237024291604939</v>
      </c>
      <c r="K390" s="42" t="str">
        <f t="shared" si="124"/>
        <v>0</v>
      </c>
      <c r="L390" s="51">
        <f t="shared" si="114"/>
        <v>81.838109767058825</v>
      </c>
      <c r="M390" s="55" t="str">
        <f t="shared" si="125"/>
        <v>0</v>
      </c>
      <c r="N390" s="58">
        <f t="shared" si="115"/>
        <v>0.91642956000000009</v>
      </c>
      <c r="O390" s="59">
        <v>260</v>
      </c>
      <c r="Q390" s="53" t="str">
        <f t="shared" si="126"/>
        <v>1</v>
      </c>
      <c r="R390" s="53">
        <f t="shared" si="116"/>
        <v>1</v>
      </c>
      <c r="S390" s="53" t="str">
        <f t="shared" si="127"/>
        <v>0</v>
      </c>
      <c r="T390" s="53">
        <f t="shared" si="117"/>
        <v>0</v>
      </c>
      <c r="U390" s="53" t="str">
        <f t="shared" si="128"/>
        <v>0</v>
      </c>
      <c r="V390" s="53">
        <f t="shared" si="118"/>
        <v>0</v>
      </c>
      <c r="W390" s="53" t="str">
        <f t="shared" si="129"/>
        <v>0</v>
      </c>
      <c r="X390" s="53">
        <f t="shared" si="119"/>
        <v>0</v>
      </c>
      <c r="Y390" s="53" t="str">
        <f t="shared" si="130"/>
        <v>0</v>
      </c>
      <c r="Z390" s="53">
        <f t="shared" si="120"/>
        <v>0</v>
      </c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92">
        <f>Parâmetros!A380</f>
        <v>44181.750011574077</v>
      </c>
      <c r="B391" s="59">
        <f>Parâmetros!G380*0.04*46.0055</f>
        <v>11.206939800000001</v>
      </c>
      <c r="C391" s="87">
        <f t="shared" si="131"/>
        <v>11.206939800000001</v>
      </c>
      <c r="D391" s="91">
        <f t="shared" si="110"/>
        <v>2.24138796</v>
      </c>
      <c r="E391" s="42" t="str">
        <f t="shared" si="121"/>
        <v>1</v>
      </c>
      <c r="F391" s="51">
        <f t="shared" si="111"/>
        <v>-143.073233695</v>
      </c>
      <c r="G391" s="42" t="str">
        <f t="shared" si="122"/>
        <v>0</v>
      </c>
      <c r="H391" s="51">
        <f t="shared" si="112"/>
        <v>-30.536616847499999</v>
      </c>
      <c r="I391" s="42" t="str">
        <f t="shared" si="123"/>
        <v>0</v>
      </c>
      <c r="J391" s="51">
        <f t="shared" si="113"/>
        <v>90.883145980493822</v>
      </c>
      <c r="K391" s="42" t="str">
        <f t="shared" si="124"/>
        <v>0</v>
      </c>
      <c r="L391" s="51">
        <f t="shared" si="114"/>
        <v>82.539558331764724</v>
      </c>
      <c r="M391" s="55" t="str">
        <f t="shared" si="125"/>
        <v>0</v>
      </c>
      <c r="N391" s="58">
        <f t="shared" si="115"/>
        <v>2.24138796</v>
      </c>
      <c r="O391" s="59">
        <v>260</v>
      </c>
      <c r="Q391" s="53" t="str">
        <f t="shared" si="126"/>
        <v>1</v>
      </c>
      <c r="R391" s="53">
        <f t="shared" si="116"/>
        <v>1</v>
      </c>
      <c r="S391" s="53" t="str">
        <f t="shared" si="127"/>
        <v>0</v>
      </c>
      <c r="T391" s="53">
        <f t="shared" si="117"/>
        <v>0</v>
      </c>
      <c r="U391" s="53" t="str">
        <f t="shared" si="128"/>
        <v>0</v>
      </c>
      <c r="V391" s="53">
        <f t="shared" si="118"/>
        <v>0</v>
      </c>
      <c r="W391" s="53" t="str">
        <f t="shared" si="129"/>
        <v>0</v>
      </c>
      <c r="X391" s="53">
        <f t="shared" si="119"/>
        <v>0</v>
      </c>
      <c r="Y391" s="53" t="str">
        <f t="shared" si="130"/>
        <v>0</v>
      </c>
      <c r="Z391" s="53">
        <f t="shared" si="120"/>
        <v>0</v>
      </c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92">
        <f>Parâmetros!A381</f>
        <v>44181.791678240741</v>
      </c>
      <c r="B392" s="59">
        <f>Parâmetros!G381*0.04*46.0055</f>
        <v>8.2809899999999992</v>
      </c>
      <c r="C392" s="87">
        <f t="shared" si="131"/>
        <v>8.2809899999999992</v>
      </c>
      <c r="D392" s="91">
        <f t="shared" si="110"/>
        <v>1.6561979999999998</v>
      </c>
      <c r="E392" s="42" t="str">
        <f t="shared" si="121"/>
        <v>1</v>
      </c>
      <c r="F392" s="51">
        <f t="shared" si="111"/>
        <v>-145.92603474999999</v>
      </c>
      <c r="G392" s="42" t="str">
        <f t="shared" si="122"/>
        <v>0</v>
      </c>
      <c r="H392" s="51">
        <f t="shared" si="112"/>
        <v>-31.963017374999993</v>
      </c>
      <c r="I392" s="42" t="str">
        <f t="shared" si="123"/>
        <v>0</v>
      </c>
      <c r="J392" s="51">
        <f t="shared" si="113"/>
        <v>90.597775567901238</v>
      </c>
      <c r="K392" s="42" t="str">
        <f t="shared" si="124"/>
        <v>0</v>
      </c>
      <c r="L392" s="51">
        <f t="shared" si="114"/>
        <v>82.229751882352943</v>
      </c>
      <c r="M392" s="55" t="str">
        <f t="shared" si="125"/>
        <v>0</v>
      </c>
      <c r="N392" s="58">
        <f t="shared" si="115"/>
        <v>1.6561979999999998</v>
      </c>
      <c r="O392" s="59">
        <v>260</v>
      </c>
      <c r="Q392" s="53" t="str">
        <f t="shared" si="126"/>
        <v>1</v>
      </c>
      <c r="R392" s="53">
        <f t="shared" si="116"/>
        <v>1</v>
      </c>
      <c r="S392" s="53" t="str">
        <f t="shared" si="127"/>
        <v>0</v>
      </c>
      <c r="T392" s="53">
        <f t="shared" si="117"/>
        <v>0</v>
      </c>
      <c r="U392" s="53" t="str">
        <f t="shared" si="128"/>
        <v>0</v>
      </c>
      <c r="V392" s="53">
        <f t="shared" si="118"/>
        <v>0</v>
      </c>
      <c r="W392" s="53" t="str">
        <f t="shared" si="129"/>
        <v>0</v>
      </c>
      <c r="X392" s="53">
        <f t="shared" si="119"/>
        <v>0</v>
      </c>
      <c r="Y392" s="53" t="str">
        <f t="shared" si="130"/>
        <v>0</v>
      </c>
      <c r="Z392" s="53">
        <f t="shared" si="120"/>
        <v>0</v>
      </c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92">
        <f>Parâmetros!A382</f>
        <v>44181.833344907405</v>
      </c>
      <c r="B393" s="59">
        <f>Parâmetros!G382*0.04*46.0055</f>
        <v>6.6799985999999993</v>
      </c>
      <c r="C393" s="87">
        <f t="shared" si="131"/>
        <v>6.6799985999999993</v>
      </c>
      <c r="D393" s="91">
        <f t="shared" si="110"/>
        <v>1.3359997199999998</v>
      </c>
      <c r="E393" s="42" t="str">
        <f t="shared" si="121"/>
        <v>1</v>
      </c>
      <c r="F393" s="51">
        <f t="shared" si="111"/>
        <v>-147.48700136499997</v>
      </c>
      <c r="G393" s="42" t="str">
        <f t="shared" si="122"/>
        <v>0</v>
      </c>
      <c r="H393" s="51">
        <f t="shared" si="112"/>
        <v>-32.743500682499985</v>
      </c>
      <c r="I393" s="42" t="str">
        <f t="shared" si="123"/>
        <v>0</v>
      </c>
      <c r="J393" s="51">
        <f t="shared" si="113"/>
        <v>90.441629493086424</v>
      </c>
      <c r="K393" s="42" t="str">
        <f t="shared" si="124"/>
        <v>0</v>
      </c>
      <c r="L393" s="51">
        <f t="shared" si="114"/>
        <v>82.060235145882359</v>
      </c>
      <c r="M393" s="55" t="str">
        <f t="shared" si="125"/>
        <v>0</v>
      </c>
      <c r="N393" s="58">
        <f t="shared" si="115"/>
        <v>1.3359997199999998</v>
      </c>
      <c r="O393" s="59">
        <v>260</v>
      </c>
      <c r="Q393" s="53" t="str">
        <f t="shared" si="126"/>
        <v>1</v>
      </c>
      <c r="R393" s="53">
        <f t="shared" si="116"/>
        <v>1</v>
      </c>
      <c r="S393" s="53" t="str">
        <f t="shared" si="127"/>
        <v>0</v>
      </c>
      <c r="T393" s="53">
        <f t="shared" si="117"/>
        <v>0</v>
      </c>
      <c r="U393" s="53" t="str">
        <f t="shared" si="128"/>
        <v>0</v>
      </c>
      <c r="V393" s="53">
        <f t="shared" si="118"/>
        <v>0</v>
      </c>
      <c r="W393" s="53" t="str">
        <f t="shared" si="129"/>
        <v>0</v>
      </c>
      <c r="X393" s="53">
        <f t="shared" si="119"/>
        <v>0</v>
      </c>
      <c r="Y393" s="53" t="str">
        <f t="shared" si="130"/>
        <v>0</v>
      </c>
      <c r="Z393" s="53">
        <f t="shared" si="120"/>
        <v>0</v>
      </c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92">
        <f>Parâmetros!A383</f>
        <v>44181.875011574077</v>
      </c>
      <c r="B394" s="59">
        <f>Parâmetros!G383*0.04*46.0055</f>
        <v>4.4901368000000002</v>
      </c>
      <c r="C394" s="87">
        <f t="shared" si="131"/>
        <v>4.4901368000000002</v>
      </c>
      <c r="D394" s="91">
        <f t="shared" si="110"/>
        <v>0.89802736000000005</v>
      </c>
      <c r="E394" s="42" t="str">
        <f t="shared" si="121"/>
        <v>1</v>
      </c>
      <c r="F394" s="51">
        <f t="shared" si="111"/>
        <v>-149.62211661999999</v>
      </c>
      <c r="G394" s="42" t="str">
        <f t="shared" si="122"/>
        <v>0</v>
      </c>
      <c r="H394" s="51">
        <f t="shared" si="112"/>
        <v>-33.811058309999993</v>
      </c>
      <c r="I394" s="42" t="str">
        <f t="shared" si="123"/>
        <v>0</v>
      </c>
      <c r="J394" s="51">
        <f t="shared" si="113"/>
        <v>90.228050379259258</v>
      </c>
      <c r="K394" s="42" t="str">
        <f t="shared" si="124"/>
        <v>0</v>
      </c>
      <c r="L394" s="51">
        <f t="shared" si="114"/>
        <v>81.828367425882348</v>
      </c>
      <c r="M394" s="55" t="str">
        <f t="shared" si="125"/>
        <v>0</v>
      </c>
      <c r="N394" s="58">
        <f t="shared" si="115"/>
        <v>0.89802736000000005</v>
      </c>
      <c r="O394" s="59">
        <v>260</v>
      </c>
      <c r="Q394" s="53" t="str">
        <f t="shared" si="126"/>
        <v>1</v>
      </c>
      <c r="R394" s="53">
        <f t="shared" si="116"/>
        <v>1</v>
      </c>
      <c r="S394" s="53" t="str">
        <f t="shared" si="127"/>
        <v>0</v>
      </c>
      <c r="T394" s="53">
        <f t="shared" si="117"/>
        <v>0</v>
      </c>
      <c r="U394" s="53" t="str">
        <f t="shared" si="128"/>
        <v>0</v>
      </c>
      <c r="V394" s="53">
        <f t="shared" si="118"/>
        <v>0</v>
      </c>
      <c r="W394" s="53" t="str">
        <f t="shared" si="129"/>
        <v>0</v>
      </c>
      <c r="X394" s="53">
        <f t="shared" si="119"/>
        <v>0</v>
      </c>
      <c r="Y394" s="53" t="str">
        <f t="shared" si="130"/>
        <v>0</v>
      </c>
      <c r="Z394" s="53">
        <f t="shared" si="120"/>
        <v>0</v>
      </c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92">
        <f>Parâmetros!A384</f>
        <v>44181.916678240741</v>
      </c>
      <c r="B395" s="59">
        <f>Parâmetros!G384*0.04*46.0055</f>
        <v>3.6988421999999996</v>
      </c>
      <c r="C395" s="87">
        <f t="shared" si="131"/>
        <v>3.6988421999999996</v>
      </c>
      <c r="D395" s="91">
        <f t="shared" si="110"/>
        <v>0.73976843999999986</v>
      </c>
      <c r="E395" s="42" t="str">
        <f t="shared" si="121"/>
        <v>1</v>
      </c>
      <c r="F395" s="51">
        <f t="shared" si="111"/>
        <v>-150.393628855</v>
      </c>
      <c r="G395" s="42" t="str">
        <f t="shared" si="122"/>
        <v>0</v>
      </c>
      <c r="H395" s="51">
        <f t="shared" si="112"/>
        <v>-34.196814427500001</v>
      </c>
      <c r="I395" s="42" t="str">
        <f t="shared" si="123"/>
        <v>0</v>
      </c>
      <c r="J395" s="51">
        <f t="shared" si="113"/>
        <v>90.150874733086425</v>
      </c>
      <c r="K395" s="42" t="str">
        <f t="shared" si="124"/>
        <v>0</v>
      </c>
      <c r="L395" s="51">
        <f t="shared" si="114"/>
        <v>81.744583291764698</v>
      </c>
      <c r="M395" s="55" t="str">
        <f t="shared" si="125"/>
        <v>0</v>
      </c>
      <c r="N395" s="58">
        <f t="shared" si="115"/>
        <v>0.73976843999999986</v>
      </c>
      <c r="O395" s="59">
        <v>260</v>
      </c>
      <c r="Q395" s="53" t="str">
        <f t="shared" si="126"/>
        <v>1</v>
      </c>
      <c r="R395" s="53">
        <f t="shared" si="116"/>
        <v>1</v>
      </c>
      <c r="S395" s="53" t="str">
        <f t="shared" si="127"/>
        <v>0</v>
      </c>
      <c r="T395" s="53">
        <f t="shared" si="117"/>
        <v>0</v>
      </c>
      <c r="U395" s="53" t="str">
        <f t="shared" si="128"/>
        <v>0</v>
      </c>
      <c r="V395" s="53">
        <f t="shared" si="118"/>
        <v>0</v>
      </c>
      <c r="W395" s="53" t="str">
        <f t="shared" si="129"/>
        <v>0</v>
      </c>
      <c r="X395" s="53">
        <f t="shared" si="119"/>
        <v>0</v>
      </c>
      <c r="Y395" s="53" t="str">
        <f t="shared" si="130"/>
        <v>0</v>
      </c>
      <c r="Z395" s="53">
        <f t="shared" si="120"/>
        <v>0</v>
      </c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92">
        <f>Parâmetros!A385</f>
        <v>44181.958344907405</v>
      </c>
      <c r="B396" s="59">
        <f>Parâmetros!G385*0.04*46.0055</f>
        <v>2.4474925999999999</v>
      </c>
      <c r="C396" s="87">
        <f t="shared" si="131"/>
        <v>2.4474925999999999</v>
      </c>
      <c r="D396" s="91">
        <f t="shared" si="110"/>
        <v>0.48949851999999994</v>
      </c>
      <c r="E396" s="42" t="str">
        <f t="shared" si="121"/>
        <v>1</v>
      </c>
      <c r="F396" s="51">
        <f t="shared" si="111"/>
        <v>-151.61369471500001</v>
      </c>
      <c r="G396" s="42" t="str">
        <f t="shared" si="122"/>
        <v>0</v>
      </c>
      <c r="H396" s="51">
        <f t="shared" si="112"/>
        <v>-34.806847357500004</v>
      </c>
      <c r="I396" s="42" t="str">
        <f t="shared" si="123"/>
        <v>0</v>
      </c>
      <c r="J396" s="51">
        <f t="shared" si="113"/>
        <v>90.028829525185188</v>
      </c>
      <c r="K396" s="42" t="str">
        <f t="shared" si="124"/>
        <v>0</v>
      </c>
      <c r="L396" s="51">
        <f t="shared" si="114"/>
        <v>81.612087451764708</v>
      </c>
      <c r="M396" s="55" t="str">
        <f t="shared" si="125"/>
        <v>0</v>
      </c>
      <c r="N396" s="58">
        <f t="shared" si="115"/>
        <v>0.48949851999999994</v>
      </c>
      <c r="O396" s="59">
        <v>260</v>
      </c>
      <c r="Q396" s="53" t="str">
        <f t="shared" si="126"/>
        <v>1</v>
      </c>
      <c r="R396" s="53">
        <f t="shared" si="116"/>
        <v>1</v>
      </c>
      <c r="S396" s="53" t="str">
        <f t="shared" si="127"/>
        <v>0</v>
      </c>
      <c r="T396" s="53">
        <f t="shared" si="117"/>
        <v>0</v>
      </c>
      <c r="U396" s="53" t="str">
        <f t="shared" si="128"/>
        <v>0</v>
      </c>
      <c r="V396" s="53">
        <f t="shared" si="118"/>
        <v>0</v>
      </c>
      <c r="W396" s="53" t="str">
        <f t="shared" si="129"/>
        <v>0</v>
      </c>
      <c r="X396" s="53">
        <f t="shared" si="119"/>
        <v>0</v>
      </c>
      <c r="Y396" s="53" t="str">
        <f t="shared" si="130"/>
        <v>0</v>
      </c>
      <c r="Z396" s="53">
        <f t="shared" si="120"/>
        <v>0</v>
      </c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92">
        <f>Parâmetros!A386</f>
        <v>44182.000011574077</v>
      </c>
      <c r="B397" s="59">
        <f>Parâmetros!G386*0.04*46.0055</f>
        <v>2.1898617999999996</v>
      </c>
      <c r="C397" s="87">
        <f t="shared" si="131"/>
        <v>2.1898617999999996</v>
      </c>
      <c r="D397" s="91">
        <f t="shared" ref="D397:D460" si="132">(((C397-$B$4)/($B$5-$B$4))*($B$7-$B$6))+$B$6</f>
        <v>0.43797235999999989</v>
      </c>
      <c r="E397" s="42" t="str">
        <f t="shared" si="121"/>
        <v>1</v>
      </c>
      <c r="F397" s="51">
        <f t="shared" ref="F397:F460" si="133">(((C397-$C$4)/($C$5-$C$4))*($C$7-$C$6))+$C$6</f>
        <v>-151.86488474500001</v>
      </c>
      <c r="G397" s="42" t="str">
        <f t="shared" si="122"/>
        <v>0</v>
      </c>
      <c r="H397" s="51">
        <f t="shared" ref="H397:H460" si="134">(((C397-$D$4)/($D$5-$D$4))*($D$7-$D$6))+$D$6</f>
        <v>-34.932442372500006</v>
      </c>
      <c r="I397" s="42" t="str">
        <f t="shared" si="123"/>
        <v>0</v>
      </c>
      <c r="J397" s="51">
        <f t="shared" ref="J397:J460" si="135">(((C397-$E$4)/($E$5-$E$4))*($E$7-$E$6))+$E$6</f>
        <v>90.003702570617293</v>
      </c>
      <c r="K397" s="42" t="str">
        <f t="shared" si="124"/>
        <v>0</v>
      </c>
      <c r="L397" s="51">
        <f t="shared" ref="L397:L460" si="136">(((C397-$F$4)/($F$5-$F$4))*($F$7-$F$6))+$F$6</f>
        <v>81.584808896470577</v>
      </c>
      <c r="M397" s="55" t="str">
        <f t="shared" si="125"/>
        <v>0</v>
      </c>
      <c r="N397" s="58">
        <f t="shared" ref="N397:N460" si="137">(D397*E397)+(F397*G397)+(H397*I397)+(J397*K397)+(L397*M397)</f>
        <v>0.43797235999999989</v>
      </c>
      <c r="O397" s="59">
        <v>260</v>
      </c>
      <c r="Q397" s="53" t="str">
        <f t="shared" si="126"/>
        <v>1</v>
      </c>
      <c r="R397" s="53">
        <f t="shared" ref="R397:R460" si="138">Q397*1</f>
        <v>1</v>
      </c>
      <c r="S397" s="53" t="str">
        <f t="shared" si="127"/>
        <v>0</v>
      </c>
      <c r="T397" s="53">
        <f t="shared" ref="T397:T460" si="139">S397*1</f>
        <v>0</v>
      </c>
      <c r="U397" s="53" t="str">
        <f t="shared" si="128"/>
        <v>0</v>
      </c>
      <c r="V397" s="53">
        <f t="shared" ref="V397:V460" si="140">U397*1</f>
        <v>0</v>
      </c>
      <c r="W397" s="53" t="str">
        <f t="shared" si="129"/>
        <v>0</v>
      </c>
      <c r="X397" s="53">
        <f t="shared" ref="X397:X460" si="141">W397*1</f>
        <v>0</v>
      </c>
      <c r="Y397" s="53" t="str">
        <f t="shared" si="130"/>
        <v>0</v>
      </c>
      <c r="Z397" s="53">
        <f t="shared" ref="Z397:Z460" si="142">Y397*1</f>
        <v>0</v>
      </c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92">
        <f>Parâmetros!A387</f>
        <v>44182.041678240741</v>
      </c>
      <c r="B398" s="59">
        <f>Parâmetros!G387*0.04*46.0055</f>
        <v>2.1162529999999999</v>
      </c>
      <c r="C398" s="87">
        <f t="shared" si="131"/>
        <v>2.1162529999999999</v>
      </c>
      <c r="D398" s="91">
        <f t="shared" si="132"/>
        <v>0.42325059999999998</v>
      </c>
      <c r="E398" s="42" t="str">
        <f t="shared" ref="E398:E461" si="143">IF(AND(D398&lt;=40,D398&gt;=0),"1","0")</f>
        <v>1</v>
      </c>
      <c r="F398" s="51">
        <f t="shared" si="133"/>
        <v>-151.93665332499998</v>
      </c>
      <c r="G398" s="42" t="str">
        <f t="shared" ref="G398:G461" si="144">IF(AND(F398&lt;=80,F398&gt;41),"1","0")</f>
        <v>0</v>
      </c>
      <c r="H398" s="51">
        <f t="shared" si="134"/>
        <v>-34.96832666249999</v>
      </c>
      <c r="I398" s="42" t="str">
        <f t="shared" ref="I398:I461" si="145">IF(AND(H398&lt;=120,H398&gt;81),"1","0")</f>
        <v>0</v>
      </c>
      <c r="J398" s="51">
        <f t="shared" si="135"/>
        <v>89.996523440740731</v>
      </c>
      <c r="K398" s="42" t="str">
        <f t="shared" ref="K398:K461" si="146">IF(AND(J398&lt;=200,J398&gt;121),"1","0")</f>
        <v>0</v>
      </c>
      <c r="L398" s="51">
        <f t="shared" si="136"/>
        <v>81.577015023529398</v>
      </c>
      <c r="M398" s="55" t="str">
        <f t="shared" ref="M398:M461" si="147">IF(AND(L398&lt;999,L398&gt;201),"1","0")</f>
        <v>0</v>
      </c>
      <c r="N398" s="58">
        <f t="shared" si="137"/>
        <v>0.42325059999999998</v>
      </c>
      <c r="O398" s="59">
        <v>260</v>
      </c>
      <c r="Q398" s="53" t="str">
        <f t="shared" ref="Q398:Q461" si="148">IF(AND(N398&lt;40.5,N398&gt;=0),"1","0")</f>
        <v>1</v>
      </c>
      <c r="R398" s="53">
        <f t="shared" si="138"/>
        <v>1</v>
      </c>
      <c r="S398" s="53" t="str">
        <f t="shared" ref="S398:S461" si="149">IF(AND(N398&lt;80.5,N398&gt;=40.5),"1","0")</f>
        <v>0</v>
      </c>
      <c r="T398" s="53">
        <f t="shared" si="139"/>
        <v>0</v>
      </c>
      <c r="U398" s="53" t="str">
        <f t="shared" ref="U398:U461" si="150">IF(AND(N398&lt;120.5,N398&gt;=80.5),"1","0")</f>
        <v>0</v>
      </c>
      <c r="V398" s="53">
        <f t="shared" si="140"/>
        <v>0</v>
      </c>
      <c r="W398" s="53" t="str">
        <f t="shared" ref="W398:W461" si="151">IF(AND(N398&lt;200.5,N398&gt;=120.5),"1","0")</f>
        <v>0</v>
      </c>
      <c r="X398" s="53">
        <f t="shared" si="141"/>
        <v>0</v>
      </c>
      <c r="Y398" s="53" t="str">
        <f t="shared" ref="Y398:Y461" si="152">IF(AND(N398&lt;999,N398&gt;=200.5),"1","0")</f>
        <v>0</v>
      </c>
      <c r="Z398" s="53">
        <f t="shared" si="142"/>
        <v>0</v>
      </c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92">
        <f>Parâmetros!A388</f>
        <v>44182.083344907405</v>
      </c>
      <c r="B399" s="59">
        <f>Parâmetros!G388*0.04*46.0055</f>
        <v>1.8954266</v>
      </c>
      <c r="C399" s="87">
        <f t="shared" ref="C399:C462" si="153">B399</f>
        <v>1.8954266</v>
      </c>
      <c r="D399" s="91">
        <f t="shared" si="132"/>
        <v>0.37908532</v>
      </c>
      <c r="E399" s="42" t="str">
        <f t="shared" si="143"/>
        <v>1</v>
      </c>
      <c r="F399" s="51">
        <f t="shared" si="133"/>
        <v>-152.151959065</v>
      </c>
      <c r="G399" s="42" t="str">
        <f t="shared" si="144"/>
        <v>0</v>
      </c>
      <c r="H399" s="51">
        <f t="shared" si="134"/>
        <v>-35.0759795325</v>
      </c>
      <c r="I399" s="42" t="str">
        <f t="shared" si="145"/>
        <v>0</v>
      </c>
      <c r="J399" s="51">
        <f t="shared" si="135"/>
        <v>89.974986051111117</v>
      </c>
      <c r="K399" s="42" t="str">
        <f t="shared" si="146"/>
        <v>0</v>
      </c>
      <c r="L399" s="51">
        <f t="shared" si="136"/>
        <v>81.553633404705877</v>
      </c>
      <c r="M399" s="55" t="str">
        <f t="shared" si="147"/>
        <v>0</v>
      </c>
      <c r="N399" s="58">
        <f t="shared" si="137"/>
        <v>0.37908532</v>
      </c>
      <c r="O399" s="59">
        <v>260</v>
      </c>
      <c r="Q399" s="53" t="str">
        <f t="shared" si="148"/>
        <v>1</v>
      </c>
      <c r="R399" s="53">
        <f t="shared" si="138"/>
        <v>1</v>
      </c>
      <c r="S399" s="53" t="str">
        <f t="shared" si="149"/>
        <v>0</v>
      </c>
      <c r="T399" s="53">
        <f t="shared" si="139"/>
        <v>0</v>
      </c>
      <c r="U399" s="53" t="str">
        <f t="shared" si="150"/>
        <v>0</v>
      </c>
      <c r="V399" s="53">
        <f t="shared" si="140"/>
        <v>0</v>
      </c>
      <c r="W399" s="53" t="str">
        <f t="shared" si="151"/>
        <v>0</v>
      </c>
      <c r="X399" s="53">
        <f t="shared" si="141"/>
        <v>0</v>
      </c>
      <c r="Y399" s="53" t="str">
        <f t="shared" si="152"/>
        <v>0</v>
      </c>
      <c r="Z399" s="53">
        <f t="shared" si="142"/>
        <v>0</v>
      </c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92">
        <f>Parâmetros!A389</f>
        <v>44182.125011574077</v>
      </c>
      <c r="B400" s="59">
        <f>Parâmetros!G389*0.04*46.0055</f>
        <v>1.7666111999999998</v>
      </c>
      <c r="C400" s="87">
        <f t="shared" si="153"/>
        <v>1.7666111999999998</v>
      </c>
      <c r="D400" s="91">
        <f t="shared" si="132"/>
        <v>0.35332223999999995</v>
      </c>
      <c r="E400" s="42" t="str">
        <f t="shared" si="143"/>
        <v>1</v>
      </c>
      <c r="F400" s="51">
        <f t="shared" si="133"/>
        <v>-152.27755408000002</v>
      </c>
      <c r="G400" s="42" t="str">
        <f t="shared" si="144"/>
        <v>0</v>
      </c>
      <c r="H400" s="51">
        <f t="shared" si="134"/>
        <v>-35.138777040000008</v>
      </c>
      <c r="I400" s="42" t="str">
        <f t="shared" si="145"/>
        <v>0</v>
      </c>
      <c r="J400" s="51">
        <f t="shared" si="135"/>
        <v>89.962422573827155</v>
      </c>
      <c r="K400" s="42" t="str">
        <f t="shared" si="146"/>
        <v>0</v>
      </c>
      <c r="L400" s="51">
        <f t="shared" si="136"/>
        <v>81.539994127058819</v>
      </c>
      <c r="M400" s="55" t="str">
        <f t="shared" si="147"/>
        <v>0</v>
      </c>
      <c r="N400" s="58">
        <f t="shared" si="137"/>
        <v>0.35332223999999995</v>
      </c>
      <c r="O400" s="59">
        <v>260</v>
      </c>
      <c r="Q400" s="53" t="str">
        <f t="shared" si="148"/>
        <v>1</v>
      </c>
      <c r="R400" s="53">
        <f t="shared" si="138"/>
        <v>1</v>
      </c>
      <c r="S400" s="53" t="str">
        <f t="shared" si="149"/>
        <v>0</v>
      </c>
      <c r="T400" s="53">
        <f t="shared" si="139"/>
        <v>0</v>
      </c>
      <c r="U400" s="53" t="str">
        <f t="shared" si="150"/>
        <v>0</v>
      </c>
      <c r="V400" s="53">
        <f t="shared" si="140"/>
        <v>0</v>
      </c>
      <c r="W400" s="53" t="str">
        <f t="shared" si="151"/>
        <v>0</v>
      </c>
      <c r="X400" s="53">
        <f t="shared" si="141"/>
        <v>0</v>
      </c>
      <c r="Y400" s="53" t="str">
        <f t="shared" si="152"/>
        <v>0</v>
      </c>
      <c r="Z400" s="53">
        <f t="shared" si="142"/>
        <v>0</v>
      </c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92">
        <f>Parâmetros!A390</f>
        <v>44182.166678240741</v>
      </c>
      <c r="B401" s="59">
        <f>Parâmetros!G390*0.04*46.0055</f>
        <v>1.3801649999999999</v>
      </c>
      <c r="C401" s="87">
        <f t="shared" si="153"/>
        <v>1.3801649999999999</v>
      </c>
      <c r="D401" s="91">
        <f t="shared" si="132"/>
        <v>0.27603299999999997</v>
      </c>
      <c r="E401" s="42" t="str">
        <f t="shared" si="143"/>
        <v>1</v>
      </c>
      <c r="F401" s="51">
        <f t="shared" si="133"/>
        <v>-152.65433912500001</v>
      </c>
      <c r="G401" s="42" t="str">
        <f t="shared" si="144"/>
        <v>0</v>
      </c>
      <c r="H401" s="51">
        <f t="shared" si="134"/>
        <v>-35.327169562500004</v>
      </c>
      <c r="I401" s="42" t="str">
        <f t="shared" si="145"/>
        <v>0</v>
      </c>
      <c r="J401" s="51">
        <f t="shared" si="135"/>
        <v>89.924732141975312</v>
      </c>
      <c r="K401" s="42" t="str">
        <f t="shared" si="146"/>
        <v>0</v>
      </c>
      <c r="L401" s="51">
        <f t="shared" si="136"/>
        <v>81.499076294117657</v>
      </c>
      <c r="M401" s="55" t="str">
        <f t="shared" si="147"/>
        <v>0</v>
      </c>
      <c r="N401" s="58">
        <f t="shared" si="137"/>
        <v>0.27603299999999997</v>
      </c>
      <c r="O401" s="59">
        <v>260</v>
      </c>
      <c r="Q401" s="53" t="str">
        <f t="shared" si="148"/>
        <v>1</v>
      </c>
      <c r="R401" s="53">
        <f t="shared" si="138"/>
        <v>1</v>
      </c>
      <c r="S401" s="53" t="str">
        <f t="shared" si="149"/>
        <v>0</v>
      </c>
      <c r="T401" s="53">
        <f t="shared" si="139"/>
        <v>0</v>
      </c>
      <c r="U401" s="53" t="str">
        <f t="shared" si="150"/>
        <v>0</v>
      </c>
      <c r="V401" s="53">
        <f t="shared" si="140"/>
        <v>0</v>
      </c>
      <c r="W401" s="53" t="str">
        <f t="shared" si="151"/>
        <v>0</v>
      </c>
      <c r="X401" s="53">
        <f t="shared" si="141"/>
        <v>0</v>
      </c>
      <c r="Y401" s="53" t="str">
        <f t="shared" si="152"/>
        <v>0</v>
      </c>
      <c r="Z401" s="53">
        <f t="shared" si="142"/>
        <v>0</v>
      </c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92">
        <f>Parâmetros!A391</f>
        <v>44182.208344907405</v>
      </c>
      <c r="B402" s="59">
        <f>Parâmetros!G391*0.04*46.0055</f>
        <v>1.7666111999999998</v>
      </c>
      <c r="C402" s="87">
        <f t="shared" si="153"/>
        <v>1.7666111999999998</v>
      </c>
      <c r="D402" s="91">
        <f t="shared" si="132"/>
        <v>0.35332223999999995</v>
      </c>
      <c r="E402" s="42" t="str">
        <f t="shared" si="143"/>
        <v>1</v>
      </c>
      <c r="F402" s="51">
        <f t="shared" si="133"/>
        <v>-152.27755408000002</v>
      </c>
      <c r="G402" s="42" t="str">
        <f t="shared" si="144"/>
        <v>0</v>
      </c>
      <c r="H402" s="51">
        <f t="shared" si="134"/>
        <v>-35.138777040000008</v>
      </c>
      <c r="I402" s="42" t="str">
        <f t="shared" si="145"/>
        <v>0</v>
      </c>
      <c r="J402" s="51">
        <f t="shared" si="135"/>
        <v>89.962422573827155</v>
      </c>
      <c r="K402" s="42" t="str">
        <f t="shared" si="146"/>
        <v>0</v>
      </c>
      <c r="L402" s="51">
        <f t="shared" si="136"/>
        <v>81.539994127058819</v>
      </c>
      <c r="M402" s="55" t="str">
        <f t="shared" si="147"/>
        <v>0</v>
      </c>
      <c r="N402" s="58">
        <f t="shared" si="137"/>
        <v>0.35332223999999995</v>
      </c>
      <c r="O402" s="59">
        <v>260</v>
      </c>
      <c r="Q402" s="53" t="str">
        <f t="shared" si="148"/>
        <v>1</v>
      </c>
      <c r="R402" s="53">
        <f t="shared" si="138"/>
        <v>1</v>
      </c>
      <c r="S402" s="53" t="str">
        <f t="shared" si="149"/>
        <v>0</v>
      </c>
      <c r="T402" s="53">
        <f t="shared" si="139"/>
        <v>0</v>
      </c>
      <c r="U402" s="53" t="str">
        <f t="shared" si="150"/>
        <v>0</v>
      </c>
      <c r="V402" s="53">
        <f t="shared" si="140"/>
        <v>0</v>
      </c>
      <c r="W402" s="53" t="str">
        <f t="shared" si="151"/>
        <v>0</v>
      </c>
      <c r="X402" s="53">
        <f t="shared" si="141"/>
        <v>0</v>
      </c>
      <c r="Y402" s="53" t="str">
        <f t="shared" si="152"/>
        <v>0</v>
      </c>
      <c r="Z402" s="53">
        <f t="shared" si="142"/>
        <v>0</v>
      </c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92">
        <f>Parâmetros!A392</f>
        <v>44182.250011574077</v>
      </c>
      <c r="B403" s="59">
        <f>Parâmetros!G392*0.04*46.0055</f>
        <v>4.2141038000000002</v>
      </c>
      <c r="C403" s="87">
        <f t="shared" si="153"/>
        <v>4.2141038000000002</v>
      </c>
      <c r="D403" s="91">
        <f t="shared" si="132"/>
        <v>0.84282075999999995</v>
      </c>
      <c r="E403" s="42" t="str">
        <f t="shared" si="143"/>
        <v>1</v>
      </c>
      <c r="F403" s="51">
        <f t="shared" si="133"/>
        <v>-149.891248795</v>
      </c>
      <c r="G403" s="42" t="str">
        <f t="shared" si="144"/>
        <v>0</v>
      </c>
      <c r="H403" s="51">
        <f t="shared" si="134"/>
        <v>-33.945624397499998</v>
      </c>
      <c r="I403" s="42" t="str">
        <f t="shared" si="145"/>
        <v>0</v>
      </c>
      <c r="J403" s="51">
        <f t="shared" si="135"/>
        <v>90.201128642222216</v>
      </c>
      <c r="K403" s="42" t="str">
        <f t="shared" si="146"/>
        <v>0</v>
      </c>
      <c r="L403" s="51">
        <f t="shared" si="136"/>
        <v>81.799140402352933</v>
      </c>
      <c r="M403" s="55" t="str">
        <f t="shared" si="147"/>
        <v>0</v>
      </c>
      <c r="N403" s="58">
        <f t="shared" si="137"/>
        <v>0.84282075999999995</v>
      </c>
      <c r="O403" s="59">
        <v>260</v>
      </c>
      <c r="Q403" s="53" t="str">
        <f t="shared" si="148"/>
        <v>1</v>
      </c>
      <c r="R403" s="53">
        <f t="shared" si="138"/>
        <v>1</v>
      </c>
      <c r="S403" s="53" t="str">
        <f t="shared" si="149"/>
        <v>0</v>
      </c>
      <c r="T403" s="53">
        <f t="shared" si="139"/>
        <v>0</v>
      </c>
      <c r="U403" s="53" t="str">
        <f t="shared" si="150"/>
        <v>0</v>
      </c>
      <c r="V403" s="53">
        <f t="shared" si="140"/>
        <v>0</v>
      </c>
      <c r="W403" s="53" t="str">
        <f t="shared" si="151"/>
        <v>0</v>
      </c>
      <c r="X403" s="53">
        <f t="shared" si="141"/>
        <v>0</v>
      </c>
      <c r="Y403" s="53" t="str">
        <f t="shared" si="152"/>
        <v>0</v>
      </c>
      <c r="Z403" s="53">
        <f t="shared" si="142"/>
        <v>0</v>
      </c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92">
        <f>Parâmetros!A393</f>
        <v>44182.291678240741</v>
      </c>
      <c r="B404" s="59">
        <f>Parâmetros!G393*0.04*46.0055</f>
        <v>4.7477675999999995</v>
      </c>
      <c r="C404" s="87">
        <f t="shared" si="153"/>
        <v>4.7477675999999995</v>
      </c>
      <c r="D404" s="91">
        <f t="shared" si="132"/>
        <v>0.94955351999999993</v>
      </c>
      <c r="E404" s="42" t="str">
        <f t="shared" si="143"/>
        <v>1</v>
      </c>
      <c r="F404" s="51">
        <f t="shared" si="133"/>
        <v>-149.37092658999998</v>
      </c>
      <c r="G404" s="42" t="str">
        <f t="shared" si="144"/>
        <v>0</v>
      </c>
      <c r="H404" s="51">
        <f t="shared" si="134"/>
        <v>-33.685463294999991</v>
      </c>
      <c r="I404" s="42" t="str">
        <f t="shared" si="145"/>
        <v>0</v>
      </c>
      <c r="J404" s="51">
        <f t="shared" si="135"/>
        <v>90.253177333827153</v>
      </c>
      <c r="K404" s="42" t="str">
        <f t="shared" si="146"/>
        <v>0</v>
      </c>
      <c r="L404" s="51">
        <f t="shared" si="136"/>
        <v>81.85564598117648</v>
      </c>
      <c r="M404" s="55" t="str">
        <f t="shared" si="147"/>
        <v>0</v>
      </c>
      <c r="N404" s="58">
        <f t="shared" si="137"/>
        <v>0.94955351999999993</v>
      </c>
      <c r="O404" s="59">
        <v>260</v>
      </c>
      <c r="Q404" s="53" t="str">
        <f t="shared" si="148"/>
        <v>1</v>
      </c>
      <c r="R404" s="53">
        <f t="shared" si="138"/>
        <v>1</v>
      </c>
      <c r="S404" s="53" t="str">
        <f t="shared" si="149"/>
        <v>0</v>
      </c>
      <c r="T404" s="53">
        <f t="shared" si="139"/>
        <v>0</v>
      </c>
      <c r="U404" s="53" t="str">
        <f t="shared" si="150"/>
        <v>0</v>
      </c>
      <c r="V404" s="53">
        <f t="shared" si="140"/>
        <v>0</v>
      </c>
      <c r="W404" s="53" t="str">
        <f t="shared" si="151"/>
        <v>0</v>
      </c>
      <c r="X404" s="53">
        <f t="shared" si="141"/>
        <v>0</v>
      </c>
      <c r="Y404" s="53" t="str">
        <f t="shared" si="152"/>
        <v>0</v>
      </c>
      <c r="Z404" s="53">
        <f t="shared" si="142"/>
        <v>0</v>
      </c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92">
        <f>Parâmetros!A394</f>
        <v>44182.333344907405</v>
      </c>
      <c r="B405" s="59">
        <f>Parâmetros!G394*0.04*46.0055</f>
        <v>4.9133874000000004</v>
      </c>
      <c r="C405" s="87">
        <f t="shared" si="153"/>
        <v>4.9133874000000004</v>
      </c>
      <c r="D405" s="91">
        <f t="shared" si="132"/>
        <v>0.98267747999999999</v>
      </c>
      <c r="E405" s="42" t="str">
        <f t="shared" si="143"/>
        <v>1</v>
      </c>
      <c r="F405" s="51">
        <f t="shared" si="133"/>
        <v>-149.20944728500001</v>
      </c>
      <c r="G405" s="42" t="str">
        <f t="shared" si="144"/>
        <v>0</v>
      </c>
      <c r="H405" s="51">
        <f t="shared" si="134"/>
        <v>-33.604723642500005</v>
      </c>
      <c r="I405" s="42" t="str">
        <f t="shared" si="145"/>
        <v>0</v>
      </c>
      <c r="J405" s="51">
        <f t="shared" si="135"/>
        <v>90.269330376049382</v>
      </c>
      <c r="K405" s="42" t="str">
        <f t="shared" si="146"/>
        <v>0</v>
      </c>
      <c r="L405" s="51">
        <f t="shared" si="136"/>
        <v>81.873182195294106</v>
      </c>
      <c r="M405" s="55" t="str">
        <f t="shared" si="147"/>
        <v>0</v>
      </c>
      <c r="N405" s="58">
        <f t="shared" si="137"/>
        <v>0.98267747999999999</v>
      </c>
      <c r="O405" s="59">
        <v>260</v>
      </c>
      <c r="Q405" s="53" t="str">
        <f t="shared" si="148"/>
        <v>1</v>
      </c>
      <c r="R405" s="53">
        <f t="shared" si="138"/>
        <v>1</v>
      </c>
      <c r="S405" s="53" t="str">
        <f t="shared" si="149"/>
        <v>0</v>
      </c>
      <c r="T405" s="53">
        <f t="shared" si="139"/>
        <v>0</v>
      </c>
      <c r="U405" s="53" t="str">
        <f t="shared" si="150"/>
        <v>0</v>
      </c>
      <c r="V405" s="53">
        <f t="shared" si="140"/>
        <v>0</v>
      </c>
      <c r="W405" s="53" t="str">
        <f t="shared" si="151"/>
        <v>0</v>
      </c>
      <c r="X405" s="53">
        <f t="shared" si="141"/>
        <v>0</v>
      </c>
      <c r="Y405" s="53" t="str">
        <f t="shared" si="152"/>
        <v>0</v>
      </c>
      <c r="Z405" s="53">
        <f t="shared" si="142"/>
        <v>0</v>
      </c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92">
        <f>Parâmetros!A395</f>
        <v>44182.375011574077</v>
      </c>
      <c r="B406" s="59">
        <f>Parâmetros!G395*0.04*46.0055</f>
        <v>4.3613214000000005</v>
      </c>
      <c r="C406" s="87">
        <f t="shared" si="153"/>
        <v>4.3613214000000005</v>
      </c>
      <c r="D406" s="91">
        <f t="shared" si="132"/>
        <v>0.87226428000000011</v>
      </c>
      <c r="E406" s="42" t="str">
        <f t="shared" si="143"/>
        <v>1</v>
      </c>
      <c r="F406" s="51">
        <f t="shared" si="133"/>
        <v>-149.74771163499997</v>
      </c>
      <c r="G406" s="42" t="str">
        <f t="shared" si="144"/>
        <v>0</v>
      </c>
      <c r="H406" s="51">
        <f t="shared" si="134"/>
        <v>-33.873855817499987</v>
      </c>
      <c r="I406" s="42" t="str">
        <f t="shared" si="145"/>
        <v>0</v>
      </c>
      <c r="J406" s="51">
        <f t="shared" si="135"/>
        <v>90.215486901975311</v>
      </c>
      <c r="K406" s="42" t="str">
        <f t="shared" si="146"/>
        <v>0</v>
      </c>
      <c r="L406" s="51">
        <f t="shared" si="136"/>
        <v>81.814728148235289</v>
      </c>
      <c r="M406" s="55" t="str">
        <f t="shared" si="147"/>
        <v>0</v>
      </c>
      <c r="N406" s="58">
        <f t="shared" si="137"/>
        <v>0.87226428000000011</v>
      </c>
      <c r="O406" s="59">
        <v>260</v>
      </c>
      <c r="Q406" s="53" t="str">
        <f t="shared" si="148"/>
        <v>1</v>
      </c>
      <c r="R406" s="53">
        <f t="shared" si="138"/>
        <v>1</v>
      </c>
      <c r="S406" s="53" t="str">
        <f t="shared" si="149"/>
        <v>0</v>
      </c>
      <c r="T406" s="53">
        <f t="shared" si="139"/>
        <v>0</v>
      </c>
      <c r="U406" s="53" t="str">
        <f t="shared" si="150"/>
        <v>0</v>
      </c>
      <c r="V406" s="53">
        <f t="shared" si="140"/>
        <v>0</v>
      </c>
      <c r="W406" s="53" t="str">
        <f t="shared" si="151"/>
        <v>0</v>
      </c>
      <c r="X406" s="53">
        <f t="shared" si="141"/>
        <v>0</v>
      </c>
      <c r="Y406" s="53" t="str">
        <f t="shared" si="152"/>
        <v>0</v>
      </c>
      <c r="Z406" s="53">
        <f t="shared" si="142"/>
        <v>0</v>
      </c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92">
        <f>Parâmetros!A396</f>
        <v>44182.416678240741</v>
      </c>
      <c r="B407" s="59">
        <f>Parâmetros!G396*0.04*46.0055</f>
        <v>3.9564729999999995</v>
      </c>
      <c r="C407" s="87">
        <f t="shared" si="153"/>
        <v>3.9564729999999995</v>
      </c>
      <c r="D407" s="91">
        <f t="shared" si="132"/>
        <v>0.79129459999999985</v>
      </c>
      <c r="E407" s="42" t="str">
        <f t="shared" si="143"/>
        <v>1</v>
      </c>
      <c r="F407" s="51">
        <f t="shared" si="133"/>
        <v>-150.142438825</v>
      </c>
      <c r="G407" s="42" t="str">
        <f t="shared" si="144"/>
        <v>0</v>
      </c>
      <c r="H407" s="51">
        <f t="shared" si="134"/>
        <v>-34.0712194125</v>
      </c>
      <c r="I407" s="42" t="str">
        <f t="shared" si="145"/>
        <v>0</v>
      </c>
      <c r="J407" s="51">
        <f t="shared" si="135"/>
        <v>90.17600168765432</v>
      </c>
      <c r="K407" s="42" t="str">
        <f t="shared" si="146"/>
        <v>0</v>
      </c>
      <c r="L407" s="51">
        <f t="shared" si="136"/>
        <v>81.77186184705883</v>
      </c>
      <c r="M407" s="55" t="str">
        <f t="shared" si="147"/>
        <v>0</v>
      </c>
      <c r="N407" s="58">
        <f t="shared" si="137"/>
        <v>0.79129459999999985</v>
      </c>
      <c r="O407" s="59">
        <v>260</v>
      </c>
      <c r="Q407" s="53" t="str">
        <f t="shared" si="148"/>
        <v>1</v>
      </c>
      <c r="R407" s="53">
        <f t="shared" si="138"/>
        <v>1</v>
      </c>
      <c r="S407" s="53" t="str">
        <f t="shared" si="149"/>
        <v>0</v>
      </c>
      <c r="T407" s="53">
        <f t="shared" si="139"/>
        <v>0</v>
      </c>
      <c r="U407" s="53" t="str">
        <f t="shared" si="150"/>
        <v>0</v>
      </c>
      <c r="V407" s="53">
        <f t="shared" si="140"/>
        <v>0</v>
      </c>
      <c r="W407" s="53" t="str">
        <f t="shared" si="151"/>
        <v>0</v>
      </c>
      <c r="X407" s="53">
        <f t="shared" si="141"/>
        <v>0</v>
      </c>
      <c r="Y407" s="53" t="str">
        <f t="shared" si="152"/>
        <v>0</v>
      </c>
      <c r="Z407" s="53">
        <f t="shared" si="142"/>
        <v>0</v>
      </c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92">
        <f>Parâmetros!A397</f>
        <v>44182.458344907405</v>
      </c>
      <c r="B408" s="59">
        <f>Parâmetros!G397*0.04*46.0055</f>
        <v>2.9156151244799999</v>
      </c>
      <c r="C408" s="87">
        <f t="shared" si="153"/>
        <v>2.9156151244799999</v>
      </c>
      <c r="D408" s="91">
        <f t="shared" si="132"/>
        <v>0.58312302489599999</v>
      </c>
      <c r="E408" s="42" t="str">
        <f t="shared" si="143"/>
        <v>1</v>
      </c>
      <c r="F408" s="51">
        <f t="shared" si="133"/>
        <v>-151.15727525363198</v>
      </c>
      <c r="G408" s="42" t="str">
        <f t="shared" si="144"/>
        <v>0</v>
      </c>
      <c r="H408" s="51">
        <f t="shared" si="134"/>
        <v>-34.57863762681599</v>
      </c>
      <c r="I408" s="42" t="str">
        <f t="shared" si="145"/>
        <v>0</v>
      </c>
      <c r="J408" s="51">
        <f t="shared" si="135"/>
        <v>90.074485919548053</v>
      </c>
      <c r="K408" s="42" t="str">
        <f t="shared" si="146"/>
        <v>0</v>
      </c>
      <c r="L408" s="51">
        <f t="shared" si="136"/>
        <v>81.661653366121399</v>
      </c>
      <c r="M408" s="55" t="str">
        <f t="shared" si="147"/>
        <v>0</v>
      </c>
      <c r="N408" s="58">
        <f t="shared" si="137"/>
        <v>0.58312302489599999</v>
      </c>
      <c r="O408" s="59">
        <v>260</v>
      </c>
      <c r="Q408" s="53" t="str">
        <f t="shared" si="148"/>
        <v>1</v>
      </c>
      <c r="R408" s="53">
        <f t="shared" si="138"/>
        <v>1</v>
      </c>
      <c r="S408" s="53" t="str">
        <f t="shared" si="149"/>
        <v>0</v>
      </c>
      <c r="T408" s="53">
        <f t="shared" si="139"/>
        <v>0</v>
      </c>
      <c r="U408" s="53" t="str">
        <f t="shared" si="150"/>
        <v>0</v>
      </c>
      <c r="V408" s="53">
        <f t="shared" si="140"/>
        <v>0</v>
      </c>
      <c r="W408" s="53" t="str">
        <f t="shared" si="151"/>
        <v>0</v>
      </c>
      <c r="X408" s="53">
        <f t="shared" si="141"/>
        <v>0</v>
      </c>
      <c r="Y408" s="53" t="str">
        <f t="shared" si="152"/>
        <v>0</v>
      </c>
      <c r="Z408" s="53">
        <f t="shared" si="142"/>
        <v>0</v>
      </c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92">
        <f>Parâmetros!A398</f>
        <v>44182.500011574077</v>
      </c>
      <c r="B409" s="59">
        <f>Parâmetros!G398*0.04*46.0055</f>
        <v>2.6962903439999999</v>
      </c>
      <c r="C409" s="87">
        <f t="shared" si="153"/>
        <v>2.6962903439999999</v>
      </c>
      <c r="D409" s="91">
        <f t="shared" si="132"/>
        <v>0.53925806879999993</v>
      </c>
      <c r="E409" s="42" t="str">
        <f t="shared" si="143"/>
        <v>1</v>
      </c>
      <c r="F409" s="51">
        <f t="shared" si="133"/>
        <v>-151.37111691459998</v>
      </c>
      <c r="G409" s="42" t="str">
        <f t="shared" si="144"/>
        <v>0</v>
      </c>
      <c r="H409" s="51">
        <f t="shared" si="134"/>
        <v>-34.68555845729999</v>
      </c>
      <c r="I409" s="42" t="str">
        <f t="shared" si="145"/>
        <v>0</v>
      </c>
      <c r="J409" s="51">
        <f t="shared" si="135"/>
        <v>90.053094984167899</v>
      </c>
      <c r="K409" s="42" t="str">
        <f t="shared" si="146"/>
        <v>0</v>
      </c>
      <c r="L409" s="51">
        <f t="shared" si="136"/>
        <v>81.6384307423059</v>
      </c>
      <c r="M409" s="55" t="str">
        <f t="shared" si="147"/>
        <v>0</v>
      </c>
      <c r="N409" s="58">
        <f t="shared" si="137"/>
        <v>0.53925806879999993</v>
      </c>
      <c r="O409" s="59">
        <v>260</v>
      </c>
      <c r="Q409" s="53" t="str">
        <f t="shared" si="148"/>
        <v>1</v>
      </c>
      <c r="R409" s="53">
        <f t="shared" si="138"/>
        <v>1</v>
      </c>
      <c r="S409" s="53" t="str">
        <f t="shared" si="149"/>
        <v>0</v>
      </c>
      <c r="T409" s="53">
        <f t="shared" si="139"/>
        <v>0</v>
      </c>
      <c r="U409" s="53" t="str">
        <f t="shared" si="150"/>
        <v>0</v>
      </c>
      <c r="V409" s="53">
        <f t="shared" si="140"/>
        <v>0</v>
      </c>
      <c r="W409" s="53" t="str">
        <f t="shared" si="151"/>
        <v>0</v>
      </c>
      <c r="X409" s="53">
        <f t="shared" si="141"/>
        <v>0</v>
      </c>
      <c r="Y409" s="53" t="str">
        <f t="shared" si="152"/>
        <v>0</v>
      </c>
      <c r="Z409" s="53">
        <f t="shared" si="142"/>
        <v>0</v>
      </c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92">
        <f>Parâmetros!A399</f>
        <v>44182.541678240741</v>
      </c>
      <c r="B410" s="59">
        <f>Parâmetros!G399*0.04*46.0055</f>
        <v>2.6499167999999997</v>
      </c>
      <c r="C410" s="87">
        <f t="shared" si="153"/>
        <v>2.6499167999999997</v>
      </c>
      <c r="D410" s="91">
        <f t="shared" si="132"/>
        <v>0.5299833599999999</v>
      </c>
      <c r="E410" s="42" t="str">
        <f t="shared" si="143"/>
        <v>1</v>
      </c>
      <c r="F410" s="51">
        <f t="shared" si="133"/>
        <v>-151.41633112</v>
      </c>
      <c r="G410" s="42" t="str">
        <f t="shared" si="144"/>
        <v>0</v>
      </c>
      <c r="H410" s="51">
        <f t="shared" si="134"/>
        <v>-34.708165559999998</v>
      </c>
      <c r="I410" s="42" t="str">
        <f t="shared" si="145"/>
        <v>0</v>
      </c>
      <c r="J410" s="51">
        <f t="shared" si="135"/>
        <v>90.048572132345683</v>
      </c>
      <c r="K410" s="42" t="str">
        <f t="shared" si="146"/>
        <v>0</v>
      </c>
      <c r="L410" s="51">
        <f t="shared" si="136"/>
        <v>81.633520602352945</v>
      </c>
      <c r="M410" s="55" t="str">
        <f t="shared" si="147"/>
        <v>0</v>
      </c>
      <c r="N410" s="58">
        <f t="shared" si="137"/>
        <v>0.5299833599999999</v>
      </c>
      <c r="O410" s="59">
        <v>260</v>
      </c>
      <c r="Q410" s="53" t="str">
        <f t="shared" si="148"/>
        <v>1</v>
      </c>
      <c r="R410" s="53">
        <f t="shared" si="138"/>
        <v>1</v>
      </c>
      <c r="S410" s="53" t="str">
        <f t="shared" si="149"/>
        <v>0</v>
      </c>
      <c r="T410" s="53">
        <f t="shared" si="139"/>
        <v>0</v>
      </c>
      <c r="U410" s="53" t="str">
        <f t="shared" si="150"/>
        <v>0</v>
      </c>
      <c r="V410" s="53">
        <f t="shared" si="140"/>
        <v>0</v>
      </c>
      <c r="W410" s="53" t="str">
        <f t="shared" si="151"/>
        <v>0</v>
      </c>
      <c r="X410" s="53">
        <f t="shared" si="141"/>
        <v>0</v>
      </c>
      <c r="Y410" s="53" t="str">
        <f t="shared" si="152"/>
        <v>0</v>
      </c>
      <c r="Z410" s="53">
        <f t="shared" si="142"/>
        <v>0</v>
      </c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92">
        <f>Parâmetros!A400</f>
        <v>44182.583344907405</v>
      </c>
      <c r="B411" s="59">
        <f>Parâmetros!G400*0.04*46.0055</f>
        <v>3.2387872</v>
      </c>
      <c r="C411" s="87">
        <f t="shared" si="153"/>
        <v>3.2387872</v>
      </c>
      <c r="D411" s="91">
        <f t="shared" si="132"/>
        <v>0.64775743999999991</v>
      </c>
      <c r="E411" s="42" t="str">
        <f t="shared" si="143"/>
        <v>1</v>
      </c>
      <c r="F411" s="51">
        <f t="shared" si="133"/>
        <v>-150.84218247999999</v>
      </c>
      <c r="G411" s="42" t="str">
        <f t="shared" si="144"/>
        <v>0</v>
      </c>
      <c r="H411" s="51">
        <f t="shared" si="134"/>
        <v>-34.421091239999996</v>
      </c>
      <c r="I411" s="42" t="str">
        <f t="shared" si="145"/>
        <v>0</v>
      </c>
      <c r="J411" s="51">
        <f t="shared" si="135"/>
        <v>90.106005171358021</v>
      </c>
      <c r="K411" s="42" t="str">
        <f t="shared" si="146"/>
        <v>0</v>
      </c>
      <c r="L411" s="51">
        <f t="shared" si="136"/>
        <v>81.695871585882358</v>
      </c>
      <c r="M411" s="55" t="str">
        <f t="shared" si="147"/>
        <v>0</v>
      </c>
      <c r="N411" s="58">
        <f t="shared" si="137"/>
        <v>0.64775743999999991</v>
      </c>
      <c r="O411" s="59">
        <v>260</v>
      </c>
      <c r="Q411" s="53" t="str">
        <f t="shared" si="148"/>
        <v>1</v>
      </c>
      <c r="R411" s="53">
        <f t="shared" si="138"/>
        <v>1</v>
      </c>
      <c r="S411" s="53" t="str">
        <f t="shared" si="149"/>
        <v>0</v>
      </c>
      <c r="T411" s="53">
        <f t="shared" si="139"/>
        <v>0</v>
      </c>
      <c r="U411" s="53" t="str">
        <f t="shared" si="150"/>
        <v>0</v>
      </c>
      <c r="V411" s="53">
        <f t="shared" si="140"/>
        <v>0</v>
      </c>
      <c r="W411" s="53" t="str">
        <f t="shared" si="151"/>
        <v>0</v>
      </c>
      <c r="X411" s="53">
        <f t="shared" si="141"/>
        <v>0</v>
      </c>
      <c r="Y411" s="53" t="str">
        <f t="shared" si="152"/>
        <v>0</v>
      </c>
      <c r="Z411" s="53">
        <f t="shared" si="142"/>
        <v>0</v>
      </c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92">
        <f>Parâmetros!A401</f>
        <v>44182.625011574077</v>
      </c>
      <c r="B412" s="59">
        <f>Parâmetros!G401*0.04*46.0055</f>
        <v>2.9811564000000002</v>
      </c>
      <c r="C412" s="87">
        <f t="shared" si="153"/>
        <v>2.9811564000000002</v>
      </c>
      <c r="D412" s="91">
        <f t="shared" si="132"/>
        <v>0.59623128000000003</v>
      </c>
      <c r="E412" s="42" t="str">
        <f t="shared" si="143"/>
        <v>1</v>
      </c>
      <c r="F412" s="51">
        <f t="shared" si="133"/>
        <v>-151.09337251000002</v>
      </c>
      <c r="G412" s="42" t="str">
        <f t="shared" si="144"/>
        <v>0</v>
      </c>
      <c r="H412" s="51">
        <f t="shared" si="134"/>
        <v>-34.546686255000012</v>
      </c>
      <c r="I412" s="42" t="str">
        <f t="shared" si="145"/>
        <v>0</v>
      </c>
      <c r="J412" s="51">
        <f t="shared" si="135"/>
        <v>90.080878216790126</v>
      </c>
      <c r="K412" s="42" t="str">
        <f t="shared" si="146"/>
        <v>0</v>
      </c>
      <c r="L412" s="51">
        <f t="shared" si="136"/>
        <v>81.668593030588227</v>
      </c>
      <c r="M412" s="55" t="str">
        <f t="shared" si="147"/>
        <v>0</v>
      </c>
      <c r="N412" s="58">
        <f t="shared" si="137"/>
        <v>0.59623128000000003</v>
      </c>
      <c r="O412" s="59">
        <v>260</v>
      </c>
      <c r="Q412" s="53" t="str">
        <f t="shared" si="148"/>
        <v>1</v>
      </c>
      <c r="R412" s="53">
        <f t="shared" si="138"/>
        <v>1</v>
      </c>
      <c r="S412" s="53" t="str">
        <f t="shared" si="149"/>
        <v>0</v>
      </c>
      <c r="T412" s="53">
        <f t="shared" si="139"/>
        <v>0</v>
      </c>
      <c r="U412" s="53" t="str">
        <f t="shared" si="150"/>
        <v>0</v>
      </c>
      <c r="V412" s="53">
        <f t="shared" si="140"/>
        <v>0</v>
      </c>
      <c r="W412" s="53" t="str">
        <f t="shared" si="151"/>
        <v>0</v>
      </c>
      <c r="X412" s="53">
        <f t="shared" si="141"/>
        <v>0</v>
      </c>
      <c r="Y412" s="53" t="str">
        <f t="shared" si="152"/>
        <v>0</v>
      </c>
      <c r="Z412" s="53">
        <f t="shared" si="142"/>
        <v>0</v>
      </c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92">
        <f>Parâmetros!A402</f>
        <v>44182.666678240741</v>
      </c>
      <c r="B413" s="59">
        <f>Parâmetros!G402*0.04*46.0055</f>
        <v>3.2019827999999997</v>
      </c>
      <c r="C413" s="87">
        <f t="shared" si="153"/>
        <v>3.2019827999999997</v>
      </c>
      <c r="D413" s="91">
        <f t="shared" si="132"/>
        <v>0.64039656</v>
      </c>
      <c r="E413" s="42" t="str">
        <f t="shared" si="143"/>
        <v>1</v>
      </c>
      <c r="F413" s="51">
        <f t="shared" si="133"/>
        <v>-150.87806677</v>
      </c>
      <c r="G413" s="42" t="str">
        <f t="shared" si="144"/>
        <v>0</v>
      </c>
      <c r="H413" s="51">
        <f t="shared" si="134"/>
        <v>-34.439033385000002</v>
      </c>
      <c r="I413" s="42" t="str">
        <f t="shared" si="145"/>
        <v>0</v>
      </c>
      <c r="J413" s="51">
        <f t="shared" si="135"/>
        <v>90.102415606419754</v>
      </c>
      <c r="K413" s="42" t="str">
        <f t="shared" si="146"/>
        <v>0</v>
      </c>
      <c r="L413" s="51">
        <f t="shared" si="136"/>
        <v>81.691974649411762</v>
      </c>
      <c r="M413" s="55" t="str">
        <f t="shared" si="147"/>
        <v>0</v>
      </c>
      <c r="N413" s="58">
        <f t="shared" si="137"/>
        <v>0.64039656</v>
      </c>
      <c r="O413" s="59">
        <v>260</v>
      </c>
      <c r="Q413" s="53" t="str">
        <f t="shared" si="148"/>
        <v>1</v>
      </c>
      <c r="R413" s="53">
        <f t="shared" si="138"/>
        <v>1</v>
      </c>
      <c r="S413" s="53" t="str">
        <f t="shared" si="149"/>
        <v>0</v>
      </c>
      <c r="T413" s="53">
        <f t="shared" si="139"/>
        <v>0</v>
      </c>
      <c r="U413" s="53" t="str">
        <f t="shared" si="150"/>
        <v>0</v>
      </c>
      <c r="V413" s="53">
        <f t="shared" si="140"/>
        <v>0</v>
      </c>
      <c r="W413" s="53" t="str">
        <f t="shared" si="151"/>
        <v>0</v>
      </c>
      <c r="X413" s="53">
        <f t="shared" si="141"/>
        <v>0</v>
      </c>
      <c r="Y413" s="53" t="str">
        <f t="shared" si="152"/>
        <v>0</v>
      </c>
      <c r="Z413" s="53">
        <f t="shared" si="142"/>
        <v>0</v>
      </c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92">
        <f>Parâmetros!A403</f>
        <v>44182.708356481482</v>
      </c>
      <c r="B414" s="59">
        <f>Parâmetros!G403*0.04*46.0055</f>
        <v>3.3860047999999998</v>
      </c>
      <c r="C414" s="87">
        <f t="shared" si="153"/>
        <v>3.3860047999999998</v>
      </c>
      <c r="D414" s="91">
        <f t="shared" si="132"/>
        <v>0.67720095999999996</v>
      </c>
      <c r="E414" s="42" t="str">
        <f t="shared" si="143"/>
        <v>1</v>
      </c>
      <c r="F414" s="51">
        <f t="shared" si="133"/>
        <v>-150.69864532</v>
      </c>
      <c r="G414" s="42" t="str">
        <f t="shared" si="144"/>
        <v>0</v>
      </c>
      <c r="H414" s="51">
        <f t="shared" si="134"/>
        <v>-34.349322659999999</v>
      </c>
      <c r="I414" s="42" t="str">
        <f t="shared" si="145"/>
        <v>0</v>
      </c>
      <c r="J414" s="51">
        <f t="shared" si="135"/>
        <v>90.120363431111116</v>
      </c>
      <c r="K414" s="42" t="str">
        <f t="shared" si="146"/>
        <v>0</v>
      </c>
      <c r="L414" s="51">
        <f t="shared" si="136"/>
        <v>81.711459331764701</v>
      </c>
      <c r="M414" s="55" t="str">
        <f t="shared" si="147"/>
        <v>0</v>
      </c>
      <c r="N414" s="58">
        <f t="shared" si="137"/>
        <v>0.67720095999999996</v>
      </c>
      <c r="O414" s="59">
        <v>260</v>
      </c>
      <c r="Q414" s="53" t="str">
        <f t="shared" si="148"/>
        <v>1</v>
      </c>
      <c r="R414" s="53">
        <f t="shared" si="138"/>
        <v>1</v>
      </c>
      <c r="S414" s="53" t="str">
        <f t="shared" si="149"/>
        <v>0</v>
      </c>
      <c r="T414" s="53">
        <f t="shared" si="139"/>
        <v>0</v>
      </c>
      <c r="U414" s="53" t="str">
        <f t="shared" si="150"/>
        <v>0</v>
      </c>
      <c r="V414" s="53">
        <f t="shared" si="140"/>
        <v>0</v>
      </c>
      <c r="W414" s="53" t="str">
        <f t="shared" si="151"/>
        <v>0</v>
      </c>
      <c r="X414" s="53">
        <f t="shared" si="141"/>
        <v>0</v>
      </c>
      <c r="Y414" s="53" t="str">
        <f t="shared" si="152"/>
        <v>0</v>
      </c>
      <c r="Z414" s="53">
        <f t="shared" si="142"/>
        <v>0</v>
      </c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92">
        <f>Parâmetros!A404</f>
        <v>44182.750023148146</v>
      </c>
      <c r="B415" s="59">
        <f>Parâmetros!G404*0.04*46.0055</f>
        <v>6.3671611999999991</v>
      </c>
      <c r="C415" s="87">
        <f t="shared" si="153"/>
        <v>6.3671611999999991</v>
      </c>
      <c r="D415" s="91">
        <f t="shared" si="132"/>
        <v>1.2734322399999998</v>
      </c>
      <c r="E415" s="42" t="str">
        <f t="shared" si="143"/>
        <v>1</v>
      </c>
      <c r="F415" s="51">
        <f t="shared" si="133"/>
        <v>-147.79201783000002</v>
      </c>
      <c r="G415" s="42" t="str">
        <f t="shared" si="144"/>
        <v>0</v>
      </c>
      <c r="H415" s="51">
        <f t="shared" si="134"/>
        <v>-32.89600891500001</v>
      </c>
      <c r="I415" s="42" t="str">
        <f t="shared" si="145"/>
        <v>0</v>
      </c>
      <c r="J415" s="51">
        <f t="shared" si="135"/>
        <v>90.411118191111115</v>
      </c>
      <c r="K415" s="42" t="str">
        <f t="shared" si="146"/>
        <v>0</v>
      </c>
      <c r="L415" s="51">
        <f t="shared" si="136"/>
        <v>82.027111185882347</v>
      </c>
      <c r="M415" s="55" t="str">
        <f t="shared" si="147"/>
        <v>0</v>
      </c>
      <c r="N415" s="58">
        <f t="shared" si="137"/>
        <v>1.2734322399999998</v>
      </c>
      <c r="O415" s="59">
        <v>260</v>
      </c>
      <c r="Q415" s="53" t="str">
        <f t="shared" si="148"/>
        <v>1</v>
      </c>
      <c r="R415" s="53">
        <f t="shared" si="138"/>
        <v>1</v>
      </c>
      <c r="S415" s="53" t="str">
        <f t="shared" si="149"/>
        <v>0</v>
      </c>
      <c r="T415" s="53">
        <f t="shared" si="139"/>
        <v>0</v>
      </c>
      <c r="U415" s="53" t="str">
        <f t="shared" si="150"/>
        <v>0</v>
      </c>
      <c r="V415" s="53">
        <f t="shared" si="140"/>
        <v>0</v>
      </c>
      <c r="W415" s="53" t="str">
        <f t="shared" si="151"/>
        <v>0</v>
      </c>
      <c r="X415" s="53">
        <f t="shared" si="141"/>
        <v>0</v>
      </c>
      <c r="Y415" s="53" t="str">
        <f t="shared" si="152"/>
        <v>0</v>
      </c>
      <c r="Z415" s="53">
        <f t="shared" si="142"/>
        <v>0</v>
      </c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92">
        <f>Parâmetros!A405</f>
        <v>44182.791689814818</v>
      </c>
      <c r="B416" s="59">
        <f>Parâmetros!G405*0.04*46.0055</f>
        <v>5.6862797999999994</v>
      </c>
      <c r="C416" s="87">
        <f t="shared" si="153"/>
        <v>5.6862797999999994</v>
      </c>
      <c r="D416" s="91">
        <f t="shared" si="132"/>
        <v>1.1372559599999998</v>
      </c>
      <c r="E416" s="42" t="str">
        <f t="shared" si="143"/>
        <v>1</v>
      </c>
      <c r="F416" s="51">
        <f t="shared" si="133"/>
        <v>-148.455877195</v>
      </c>
      <c r="G416" s="42" t="str">
        <f t="shared" si="144"/>
        <v>0</v>
      </c>
      <c r="H416" s="51">
        <f t="shared" si="134"/>
        <v>-33.2279385975</v>
      </c>
      <c r="I416" s="42" t="str">
        <f t="shared" si="145"/>
        <v>0</v>
      </c>
      <c r="J416" s="51">
        <f t="shared" si="135"/>
        <v>90.344711239753082</v>
      </c>
      <c r="K416" s="42" t="str">
        <f t="shared" si="146"/>
        <v>0</v>
      </c>
      <c r="L416" s="51">
        <f t="shared" si="136"/>
        <v>81.955017861176472</v>
      </c>
      <c r="M416" s="55" t="str">
        <f t="shared" si="147"/>
        <v>0</v>
      </c>
      <c r="N416" s="58">
        <f t="shared" si="137"/>
        <v>1.1372559599999998</v>
      </c>
      <c r="O416" s="59">
        <v>260</v>
      </c>
      <c r="Q416" s="53" t="str">
        <f t="shared" si="148"/>
        <v>1</v>
      </c>
      <c r="R416" s="53">
        <f t="shared" si="138"/>
        <v>1</v>
      </c>
      <c r="S416" s="53" t="str">
        <f t="shared" si="149"/>
        <v>0</v>
      </c>
      <c r="T416" s="53">
        <f t="shared" si="139"/>
        <v>0</v>
      </c>
      <c r="U416" s="53" t="str">
        <f t="shared" si="150"/>
        <v>0</v>
      </c>
      <c r="V416" s="53">
        <f t="shared" si="140"/>
        <v>0</v>
      </c>
      <c r="W416" s="53" t="str">
        <f t="shared" si="151"/>
        <v>0</v>
      </c>
      <c r="X416" s="53">
        <f t="shared" si="141"/>
        <v>0</v>
      </c>
      <c r="Y416" s="53" t="str">
        <f t="shared" si="152"/>
        <v>0</v>
      </c>
      <c r="Z416" s="53">
        <f t="shared" si="142"/>
        <v>0</v>
      </c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92">
        <f>Parâmetros!A406</f>
        <v>44182.833356481482</v>
      </c>
      <c r="B417" s="59">
        <f>Parâmetros!G406*0.04*46.0055</f>
        <v>6.2383457999999994</v>
      </c>
      <c r="C417" s="87">
        <f t="shared" si="153"/>
        <v>6.2383457999999994</v>
      </c>
      <c r="D417" s="91">
        <f t="shared" si="132"/>
        <v>1.2476691599999998</v>
      </c>
      <c r="E417" s="42" t="str">
        <f t="shared" si="143"/>
        <v>1</v>
      </c>
      <c r="F417" s="51">
        <f t="shared" si="133"/>
        <v>-147.91761284500001</v>
      </c>
      <c r="G417" s="42" t="str">
        <f t="shared" si="144"/>
        <v>0</v>
      </c>
      <c r="H417" s="51">
        <f t="shared" si="134"/>
        <v>-32.958806422500004</v>
      </c>
      <c r="I417" s="42" t="str">
        <f t="shared" si="145"/>
        <v>0</v>
      </c>
      <c r="J417" s="51">
        <f t="shared" si="135"/>
        <v>90.398554713827167</v>
      </c>
      <c r="K417" s="42" t="str">
        <f t="shared" si="146"/>
        <v>0</v>
      </c>
      <c r="L417" s="51">
        <f t="shared" si="136"/>
        <v>82.013471908235289</v>
      </c>
      <c r="M417" s="55" t="str">
        <f t="shared" si="147"/>
        <v>0</v>
      </c>
      <c r="N417" s="58">
        <f t="shared" si="137"/>
        <v>1.2476691599999998</v>
      </c>
      <c r="O417" s="59">
        <v>260</v>
      </c>
      <c r="Q417" s="53" t="str">
        <f t="shared" si="148"/>
        <v>1</v>
      </c>
      <c r="R417" s="53">
        <f t="shared" si="138"/>
        <v>1</v>
      </c>
      <c r="S417" s="53" t="str">
        <f t="shared" si="149"/>
        <v>0</v>
      </c>
      <c r="T417" s="53">
        <f t="shared" si="139"/>
        <v>0</v>
      </c>
      <c r="U417" s="53" t="str">
        <f t="shared" si="150"/>
        <v>0</v>
      </c>
      <c r="V417" s="53">
        <f t="shared" si="140"/>
        <v>0</v>
      </c>
      <c r="W417" s="53" t="str">
        <f t="shared" si="151"/>
        <v>0</v>
      </c>
      <c r="X417" s="53">
        <f t="shared" si="141"/>
        <v>0</v>
      </c>
      <c r="Y417" s="53" t="str">
        <f t="shared" si="152"/>
        <v>0</v>
      </c>
      <c r="Z417" s="53">
        <f t="shared" si="142"/>
        <v>0</v>
      </c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92">
        <f>Parâmetros!A407</f>
        <v>44182.875023148146</v>
      </c>
      <c r="B418" s="59">
        <f>Parâmetros!G407*0.04*46.0055</f>
        <v>4.1772993999999999</v>
      </c>
      <c r="C418" s="87">
        <f t="shared" si="153"/>
        <v>4.1772993999999999</v>
      </c>
      <c r="D418" s="91">
        <f t="shared" si="132"/>
        <v>0.83545988000000004</v>
      </c>
      <c r="E418" s="42" t="str">
        <f t="shared" si="143"/>
        <v>1</v>
      </c>
      <c r="F418" s="51">
        <f t="shared" si="133"/>
        <v>-149.92713308499998</v>
      </c>
      <c r="G418" s="42" t="str">
        <f t="shared" si="144"/>
        <v>0</v>
      </c>
      <c r="H418" s="51">
        <f t="shared" si="134"/>
        <v>-33.96356654249999</v>
      </c>
      <c r="I418" s="42" t="str">
        <f t="shared" si="145"/>
        <v>0</v>
      </c>
      <c r="J418" s="51">
        <f t="shared" si="135"/>
        <v>90.197539077283949</v>
      </c>
      <c r="K418" s="42" t="str">
        <f t="shared" si="146"/>
        <v>0</v>
      </c>
      <c r="L418" s="51">
        <f t="shared" si="136"/>
        <v>81.795243465882365</v>
      </c>
      <c r="M418" s="55" t="str">
        <f t="shared" si="147"/>
        <v>0</v>
      </c>
      <c r="N418" s="58">
        <f t="shared" si="137"/>
        <v>0.83545988000000004</v>
      </c>
      <c r="O418" s="59">
        <v>260</v>
      </c>
      <c r="Q418" s="53" t="str">
        <f t="shared" si="148"/>
        <v>1</v>
      </c>
      <c r="R418" s="53">
        <f t="shared" si="138"/>
        <v>1</v>
      </c>
      <c r="S418" s="53" t="str">
        <f t="shared" si="149"/>
        <v>0</v>
      </c>
      <c r="T418" s="53">
        <f t="shared" si="139"/>
        <v>0</v>
      </c>
      <c r="U418" s="53" t="str">
        <f t="shared" si="150"/>
        <v>0</v>
      </c>
      <c r="V418" s="53">
        <f t="shared" si="140"/>
        <v>0</v>
      </c>
      <c r="W418" s="53" t="str">
        <f t="shared" si="151"/>
        <v>0</v>
      </c>
      <c r="X418" s="53">
        <f t="shared" si="141"/>
        <v>0</v>
      </c>
      <c r="Y418" s="53" t="str">
        <f t="shared" si="152"/>
        <v>0</v>
      </c>
      <c r="Z418" s="53">
        <f t="shared" si="142"/>
        <v>0</v>
      </c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92">
        <f>Parâmetros!A408</f>
        <v>44182.916689814818</v>
      </c>
      <c r="B419" s="59">
        <f>Parâmetros!G408*0.04*46.0055</f>
        <v>3.9748752000000001</v>
      </c>
      <c r="C419" s="87">
        <f t="shared" si="153"/>
        <v>3.9748752000000001</v>
      </c>
      <c r="D419" s="91">
        <f t="shared" si="132"/>
        <v>0.79497503999999997</v>
      </c>
      <c r="E419" s="42" t="str">
        <f t="shared" si="143"/>
        <v>1</v>
      </c>
      <c r="F419" s="51">
        <f t="shared" si="133"/>
        <v>-150.12449667999999</v>
      </c>
      <c r="G419" s="42" t="str">
        <f t="shared" si="144"/>
        <v>0</v>
      </c>
      <c r="H419" s="51">
        <f t="shared" si="134"/>
        <v>-34.062248339999996</v>
      </c>
      <c r="I419" s="42" t="str">
        <f t="shared" si="145"/>
        <v>0</v>
      </c>
      <c r="J419" s="51">
        <f t="shared" si="135"/>
        <v>90.177796470123454</v>
      </c>
      <c r="K419" s="42" t="str">
        <f t="shared" si="146"/>
        <v>0</v>
      </c>
      <c r="L419" s="51">
        <f t="shared" si="136"/>
        <v>81.773810315294128</v>
      </c>
      <c r="M419" s="55" t="str">
        <f t="shared" si="147"/>
        <v>0</v>
      </c>
      <c r="N419" s="58">
        <f t="shared" si="137"/>
        <v>0.79497503999999997</v>
      </c>
      <c r="O419" s="59">
        <v>260</v>
      </c>
      <c r="Q419" s="53" t="str">
        <f t="shared" si="148"/>
        <v>1</v>
      </c>
      <c r="R419" s="53">
        <f t="shared" si="138"/>
        <v>1</v>
      </c>
      <c r="S419" s="53" t="str">
        <f t="shared" si="149"/>
        <v>0</v>
      </c>
      <c r="T419" s="53">
        <f t="shared" si="139"/>
        <v>0</v>
      </c>
      <c r="U419" s="53" t="str">
        <f t="shared" si="150"/>
        <v>0</v>
      </c>
      <c r="V419" s="53">
        <f t="shared" si="140"/>
        <v>0</v>
      </c>
      <c r="W419" s="53" t="str">
        <f t="shared" si="151"/>
        <v>0</v>
      </c>
      <c r="X419" s="53">
        <f t="shared" si="141"/>
        <v>0</v>
      </c>
      <c r="Y419" s="53" t="str">
        <f t="shared" si="152"/>
        <v>0</v>
      </c>
      <c r="Z419" s="53">
        <f t="shared" si="142"/>
        <v>0</v>
      </c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92">
        <f>Parâmetros!A409</f>
        <v>44182.958356481482</v>
      </c>
      <c r="B420" s="59">
        <f>Parâmetros!G409*0.04*46.0055</f>
        <v>3.7724509999999993</v>
      </c>
      <c r="C420" s="87">
        <f t="shared" si="153"/>
        <v>3.7724509999999993</v>
      </c>
      <c r="D420" s="91">
        <f t="shared" si="132"/>
        <v>0.75449019999999989</v>
      </c>
      <c r="E420" s="42" t="str">
        <f t="shared" si="143"/>
        <v>1</v>
      </c>
      <c r="F420" s="51">
        <f t="shared" si="133"/>
        <v>-150.32186027500001</v>
      </c>
      <c r="G420" s="42" t="str">
        <f t="shared" si="144"/>
        <v>0</v>
      </c>
      <c r="H420" s="51">
        <f t="shared" si="134"/>
        <v>-34.160930137500003</v>
      </c>
      <c r="I420" s="42" t="str">
        <f t="shared" si="145"/>
        <v>0</v>
      </c>
      <c r="J420" s="51">
        <f t="shared" si="135"/>
        <v>90.158053862962959</v>
      </c>
      <c r="K420" s="42" t="str">
        <f t="shared" si="146"/>
        <v>0</v>
      </c>
      <c r="L420" s="51">
        <f t="shared" si="136"/>
        <v>81.752377164705877</v>
      </c>
      <c r="M420" s="55" t="str">
        <f t="shared" si="147"/>
        <v>0</v>
      </c>
      <c r="N420" s="58">
        <f t="shared" si="137"/>
        <v>0.75449019999999989</v>
      </c>
      <c r="O420" s="59">
        <v>260</v>
      </c>
      <c r="Q420" s="53" t="str">
        <f t="shared" si="148"/>
        <v>1</v>
      </c>
      <c r="R420" s="53">
        <f t="shared" si="138"/>
        <v>1</v>
      </c>
      <c r="S420" s="53" t="str">
        <f t="shared" si="149"/>
        <v>0</v>
      </c>
      <c r="T420" s="53">
        <f t="shared" si="139"/>
        <v>0</v>
      </c>
      <c r="U420" s="53" t="str">
        <f t="shared" si="150"/>
        <v>0</v>
      </c>
      <c r="V420" s="53">
        <f t="shared" si="140"/>
        <v>0</v>
      </c>
      <c r="W420" s="53" t="str">
        <f t="shared" si="151"/>
        <v>0</v>
      </c>
      <c r="X420" s="53">
        <f t="shared" si="141"/>
        <v>0</v>
      </c>
      <c r="Y420" s="53" t="str">
        <f t="shared" si="152"/>
        <v>0</v>
      </c>
      <c r="Z420" s="53">
        <f t="shared" si="142"/>
        <v>0</v>
      </c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92">
        <f>Parâmetros!A410</f>
        <v>44183.000023148146</v>
      </c>
      <c r="B421" s="59">
        <f>Parâmetros!G410*0.04*46.0055</f>
        <v>2.8339387999999999</v>
      </c>
      <c r="C421" s="87">
        <f t="shared" si="153"/>
        <v>2.8339387999999999</v>
      </c>
      <c r="D421" s="91">
        <f t="shared" si="132"/>
        <v>0.56678775999999997</v>
      </c>
      <c r="E421" s="42" t="str">
        <f t="shared" si="143"/>
        <v>1</v>
      </c>
      <c r="F421" s="51">
        <f t="shared" si="133"/>
        <v>-151.23690967000002</v>
      </c>
      <c r="G421" s="42" t="str">
        <f t="shared" si="144"/>
        <v>0</v>
      </c>
      <c r="H421" s="51">
        <f t="shared" si="134"/>
        <v>-34.618454835000009</v>
      </c>
      <c r="I421" s="42" t="str">
        <f t="shared" si="145"/>
        <v>0</v>
      </c>
      <c r="J421" s="51">
        <f t="shared" si="135"/>
        <v>90.066519957037031</v>
      </c>
      <c r="K421" s="42" t="str">
        <f t="shared" si="146"/>
        <v>0</v>
      </c>
      <c r="L421" s="51">
        <f t="shared" si="136"/>
        <v>81.65300528470587</v>
      </c>
      <c r="M421" s="55" t="str">
        <f t="shared" si="147"/>
        <v>0</v>
      </c>
      <c r="N421" s="58">
        <f t="shared" si="137"/>
        <v>0.56678775999999997</v>
      </c>
      <c r="O421" s="59">
        <v>260</v>
      </c>
      <c r="Q421" s="53" t="str">
        <f t="shared" si="148"/>
        <v>1</v>
      </c>
      <c r="R421" s="53">
        <f t="shared" si="138"/>
        <v>1</v>
      </c>
      <c r="S421" s="53" t="str">
        <f t="shared" si="149"/>
        <v>0</v>
      </c>
      <c r="T421" s="53">
        <f t="shared" si="139"/>
        <v>0</v>
      </c>
      <c r="U421" s="53" t="str">
        <f t="shared" si="150"/>
        <v>0</v>
      </c>
      <c r="V421" s="53">
        <f t="shared" si="140"/>
        <v>0</v>
      </c>
      <c r="W421" s="53" t="str">
        <f t="shared" si="151"/>
        <v>0</v>
      </c>
      <c r="X421" s="53">
        <f t="shared" si="141"/>
        <v>0</v>
      </c>
      <c r="Y421" s="53" t="str">
        <f t="shared" si="152"/>
        <v>0</v>
      </c>
      <c r="Z421" s="53">
        <f t="shared" si="142"/>
        <v>0</v>
      </c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92">
        <f>Parâmetros!A411</f>
        <v>44183.041689814818</v>
      </c>
      <c r="B422" s="59">
        <f>Parâmetros!G411*0.04*46.0055</f>
        <v>2.3554816000000001</v>
      </c>
      <c r="C422" s="87">
        <f t="shared" si="153"/>
        <v>2.3554816000000001</v>
      </c>
      <c r="D422" s="91">
        <f t="shared" si="132"/>
        <v>0.47109632000000001</v>
      </c>
      <c r="E422" s="42" t="str">
        <f t="shared" si="143"/>
        <v>1</v>
      </c>
      <c r="F422" s="51">
        <f t="shared" si="133"/>
        <v>-151.70340543999998</v>
      </c>
      <c r="G422" s="42" t="str">
        <f t="shared" si="144"/>
        <v>0</v>
      </c>
      <c r="H422" s="51">
        <f t="shared" si="134"/>
        <v>-34.851702719999992</v>
      </c>
      <c r="I422" s="42" t="str">
        <f t="shared" si="145"/>
        <v>0</v>
      </c>
      <c r="J422" s="51">
        <f t="shared" si="135"/>
        <v>90.019855612839507</v>
      </c>
      <c r="K422" s="42" t="str">
        <f t="shared" si="146"/>
        <v>0</v>
      </c>
      <c r="L422" s="51">
        <f t="shared" si="136"/>
        <v>81.602345110588246</v>
      </c>
      <c r="M422" s="55" t="str">
        <f t="shared" si="147"/>
        <v>0</v>
      </c>
      <c r="N422" s="58">
        <f t="shared" si="137"/>
        <v>0.47109632000000001</v>
      </c>
      <c r="O422" s="59">
        <v>260</v>
      </c>
      <c r="Q422" s="53" t="str">
        <f t="shared" si="148"/>
        <v>1</v>
      </c>
      <c r="R422" s="53">
        <f t="shared" si="138"/>
        <v>1</v>
      </c>
      <c r="S422" s="53" t="str">
        <f t="shared" si="149"/>
        <v>0</v>
      </c>
      <c r="T422" s="53">
        <f t="shared" si="139"/>
        <v>0</v>
      </c>
      <c r="U422" s="53" t="str">
        <f t="shared" si="150"/>
        <v>0</v>
      </c>
      <c r="V422" s="53">
        <f t="shared" si="140"/>
        <v>0</v>
      </c>
      <c r="W422" s="53" t="str">
        <f t="shared" si="151"/>
        <v>0</v>
      </c>
      <c r="X422" s="53">
        <f t="shared" si="141"/>
        <v>0</v>
      </c>
      <c r="Y422" s="53" t="str">
        <f t="shared" si="152"/>
        <v>0</v>
      </c>
      <c r="Z422" s="53">
        <f t="shared" si="142"/>
        <v>0</v>
      </c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92">
        <f>Parâmetros!A412</f>
        <v>44183.083356481482</v>
      </c>
      <c r="B423" s="59">
        <f>Parâmetros!G412*0.04*46.0055</f>
        <v>1.1593385999999999</v>
      </c>
      <c r="C423" s="87">
        <f t="shared" si="153"/>
        <v>1.1593385999999999</v>
      </c>
      <c r="D423" s="91">
        <f t="shared" si="132"/>
        <v>0.23186771999999997</v>
      </c>
      <c r="E423" s="42" t="str">
        <f t="shared" si="143"/>
        <v>1</v>
      </c>
      <c r="F423" s="51">
        <f t="shared" si="133"/>
        <v>-152.86964486499997</v>
      </c>
      <c r="G423" s="42" t="str">
        <f t="shared" si="144"/>
        <v>0</v>
      </c>
      <c r="H423" s="51">
        <f t="shared" si="134"/>
        <v>-35.434822432499985</v>
      </c>
      <c r="I423" s="42" t="str">
        <f t="shared" si="145"/>
        <v>0</v>
      </c>
      <c r="J423" s="51">
        <f t="shared" si="135"/>
        <v>89.903194752345684</v>
      </c>
      <c r="K423" s="42" t="str">
        <f t="shared" si="146"/>
        <v>0</v>
      </c>
      <c r="L423" s="51">
        <f t="shared" si="136"/>
        <v>81.475694675294122</v>
      </c>
      <c r="M423" s="55" t="str">
        <f t="shared" si="147"/>
        <v>0</v>
      </c>
      <c r="N423" s="58">
        <f t="shared" si="137"/>
        <v>0.23186771999999997</v>
      </c>
      <c r="O423" s="59">
        <v>260</v>
      </c>
      <c r="Q423" s="53" t="str">
        <f t="shared" si="148"/>
        <v>1</v>
      </c>
      <c r="R423" s="53">
        <f t="shared" si="138"/>
        <v>1</v>
      </c>
      <c r="S423" s="53" t="str">
        <f t="shared" si="149"/>
        <v>0</v>
      </c>
      <c r="T423" s="53">
        <f t="shared" si="139"/>
        <v>0</v>
      </c>
      <c r="U423" s="53" t="str">
        <f t="shared" si="150"/>
        <v>0</v>
      </c>
      <c r="V423" s="53">
        <f t="shared" si="140"/>
        <v>0</v>
      </c>
      <c r="W423" s="53" t="str">
        <f t="shared" si="151"/>
        <v>0</v>
      </c>
      <c r="X423" s="53">
        <f t="shared" si="141"/>
        <v>0</v>
      </c>
      <c r="Y423" s="53" t="str">
        <f t="shared" si="152"/>
        <v>0</v>
      </c>
      <c r="Z423" s="53">
        <f t="shared" si="142"/>
        <v>0</v>
      </c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92">
        <f>Parâmetros!A413</f>
        <v>44183.125023148146</v>
      </c>
      <c r="B424" s="59">
        <f>Parâmetros!G413*0.04*46.0055</f>
        <v>0.84650119999999995</v>
      </c>
      <c r="C424" s="87">
        <f t="shared" si="153"/>
        <v>0.84650119999999995</v>
      </c>
      <c r="D424" s="91">
        <f t="shared" si="132"/>
        <v>0.16930023999999999</v>
      </c>
      <c r="E424" s="42" t="str">
        <f t="shared" si="143"/>
        <v>1</v>
      </c>
      <c r="F424" s="51">
        <f t="shared" si="133"/>
        <v>-153.17466133000002</v>
      </c>
      <c r="G424" s="42" t="str">
        <f t="shared" si="144"/>
        <v>0</v>
      </c>
      <c r="H424" s="51">
        <f t="shared" si="134"/>
        <v>-35.58733066500001</v>
      </c>
      <c r="I424" s="42" t="str">
        <f t="shared" si="145"/>
        <v>0</v>
      </c>
      <c r="J424" s="51">
        <f t="shared" si="135"/>
        <v>89.872683450370374</v>
      </c>
      <c r="K424" s="42" t="str">
        <f t="shared" si="146"/>
        <v>0</v>
      </c>
      <c r="L424" s="51">
        <f t="shared" si="136"/>
        <v>81.44257071529411</v>
      </c>
      <c r="M424" s="55" t="str">
        <f t="shared" si="147"/>
        <v>0</v>
      </c>
      <c r="N424" s="58">
        <f t="shared" si="137"/>
        <v>0.16930023999999999</v>
      </c>
      <c r="O424" s="59">
        <v>260</v>
      </c>
      <c r="Q424" s="53" t="str">
        <f t="shared" si="148"/>
        <v>1</v>
      </c>
      <c r="R424" s="53">
        <f t="shared" si="138"/>
        <v>1</v>
      </c>
      <c r="S424" s="53" t="str">
        <f t="shared" si="149"/>
        <v>0</v>
      </c>
      <c r="T424" s="53">
        <f t="shared" si="139"/>
        <v>0</v>
      </c>
      <c r="U424" s="53" t="str">
        <f t="shared" si="150"/>
        <v>0</v>
      </c>
      <c r="V424" s="53">
        <f t="shared" si="140"/>
        <v>0</v>
      </c>
      <c r="W424" s="53" t="str">
        <f t="shared" si="151"/>
        <v>0</v>
      </c>
      <c r="X424" s="53">
        <f t="shared" si="141"/>
        <v>0</v>
      </c>
      <c r="Y424" s="53" t="str">
        <f t="shared" si="152"/>
        <v>0</v>
      </c>
      <c r="Z424" s="53">
        <f t="shared" si="142"/>
        <v>0</v>
      </c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92">
        <f>Parâmetros!A414</f>
        <v>44183.166689814818</v>
      </c>
      <c r="B425" s="59">
        <f>Parâmetros!G414*0.04*46.0055</f>
        <v>0.88330559999999991</v>
      </c>
      <c r="C425" s="87">
        <f t="shared" si="153"/>
        <v>0.88330559999999991</v>
      </c>
      <c r="D425" s="91">
        <f t="shared" si="132"/>
        <v>0.17666111999999998</v>
      </c>
      <c r="E425" s="42" t="str">
        <f t="shared" si="143"/>
        <v>1</v>
      </c>
      <c r="F425" s="51">
        <f t="shared" si="133"/>
        <v>-153.13877704000001</v>
      </c>
      <c r="G425" s="42" t="str">
        <f t="shared" si="144"/>
        <v>0</v>
      </c>
      <c r="H425" s="51">
        <f t="shared" si="134"/>
        <v>-35.569388520000004</v>
      </c>
      <c r="I425" s="42" t="str">
        <f t="shared" si="145"/>
        <v>0</v>
      </c>
      <c r="J425" s="51">
        <f t="shared" si="135"/>
        <v>89.876273015308641</v>
      </c>
      <c r="K425" s="42" t="str">
        <f t="shared" si="146"/>
        <v>0</v>
      </c>
      <c r="L425" s="51">
        <f t="shared" si="136"/>
        <v>81.446467651764721</v>
      </c>
      <c r="M425" s="55" t="str">
        <f t="shared" si="147"/>
        <v>0</v>
      </c>
      <c r="N425" s="58">
        <f t="shared" si="137"/>
        <v>0.17666111999999998</v>
      </c>
      <c r="O425" s="59">
        <v>260</v>
      </c>
      <c r="Q425" s="53" t="str">
        <f t="shared" si="148"/>
        <v>1</v>
      </c>
      <c r="R425" s="53">
        <f t="shared" si="138"/>
        <v>1</v>
      </c>
      <c r="S425" s="53" t="str">
        <f t="shared" si="149"/>
        <v>0</v>
      </c>
      <c r="T425" s="53">
        <f t="shared" si="139"/>
        <v>0</v>
      </c>
      <c r="U425" s="53" t="str">
        <f t="shared" si="150"/>
        <v>0</v>
      </c>
      <c r="V425" s="53">
        <f t="shared" si="140"/>
        <v>0</v>
      </c>
      <c r="W425" s="53" t="str">
        <f t="shared" si="151"/>
        <v>0</v>
      </c>
      <c r="X425" s="53">
        <f t="shared" si="141"/>
        <v>0</v>
      </c>
      <c r="Y425" s="53" t="str">
        <f t="shared" si="152"/>
        <v>0</v>
      </c>
      <c r="Z425" s="53">
        <f t="shared" si="142"/>
        <v>0</v>
      </c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92">
        <f>Parâmetros!A415</f>
        <v>44183.208356481482</v>
      </c>
      <c r="B426" s="59">
        <f>Parâmetros!G415*0.04*46.0055</f>
        <v>1.1777408</v>
      </c>
      <c r="C426" s="87">
        <f t="shared" si="153"/>
        <v>1.1777408</v>
      </c>
      <c r="D426" s="91">
        <f t="shared" si="132"/>
        <v>0.23554816000000001</v>
      </c>
      <c r="E426" s="42" t="str">
        <f t="shared" si="143"/>
        <v>1</v>
      </c>
      <c r="F426" s="51">
        <f t="shared" si="133"/>
        <v>-152.85170271999999</v>
      </c>
      <c r="G426" s="42" t="str">
        <f t="shared" si="144"/>
        <v>0</v>
      </c>
      <c r="H426" s="51">
        <f t="shared" si="134"/>
        <v>-35.425851359999996</v>
      </c>
      <c r="I426" s="42" t="str">
        <f t="shared" si="145"/>
        <v>0</v>
      </c>
      <c r="J426" s="51">
        <f t="shared" si="135"/>
        <v>89.904989534814817</v>
      </c>
      <c r="K426" s="42" t="str">
        <f t="shared" si="146"/>
        <v>0</v>
      </c>
      <c r="L426" s="51">
        <f t="shared" si="136"/>
        <v>81.477643143529406</v>
      </c>
      <c r="M426" s="55" t="str">
        <f t="shared" si="147"/>
        <v>0</v>
      </c>
      <c r="N426" s="58">
        <f t="shared" si="137"/>
        <v>0.23554816000000001</v>
      </c>
      <c r="O426" s="59">
        <v>260</v>
      </c>
      <c r="Q426" s="53" t="str">
        <f t="shared" si="148"/>
        <v>1</v>
      </c>
      <c r="R426" s="53">
        <f t="shared" si="138"/>
        <v>1</v>
      </c>
      <c r="S426" s="53" t="str">
        <f t="shared" si="149"/>
        <v>0</v>
      </c>
      <c r="T426" s="53">
        <f t="shared" si="139"/>
        <v>0</v>
      </c>
      <c r="U426" s="53" t="str">
        <f t="shared" si="150"/>
        <v>0</v>
      </c>
      <c r="V426" s="53">
        <f t="shared" si="140"/>
        <v>0</v>
      </c>
      <c r="W426" s="53" t="str">
        <f t="shared" si="151"/>
        <v>0</v>
      </c>
      <c r="X426" s="53">
        <f t="shared" si="141"/>
        <v>0</v>
      </c>
      <c r="Y426" s="53" t="str">
        <f t="shared" si="152"/>
        <v>0</v>
      </c>
      <c r="Z426" s="53">
        <f t="shared" si="142"/>
        <v>0</v>
      </c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92">
        <f>Parâmetros!A416</f>
        <v>44183.250023148146</v>
      </c>
      <c r="B427" s="59">
        <f>Parâmetros!G416*0.04*46.0055</f>
        <v>3.1835805999999995</v>
      </c>
      <c r="C427" s="87">
        <f t="shared" si="153"/>
        <v>3.1835805999999995</v>
      </c>
      <c r="D427" s="91">
        <f t="shared" si="132"/>
        <v>0.63671611999999989</v>
      </c>
      <c r="E427" s="42" t="str">
        <f t="shared" si="143"/>
        <v>1</v>
      </c>
      <c r="F427" s="51">
        <f t="shared" si="133"/>
        <v>-150.89600891499998</v>
      </c>
      <c r="G427" s="42" t="str">
        <f t="shared" si="144"/>
        <v>0</v>
      </c>
      <c r="H427" s="51">
        <f t="shared" si="134"/>
        <v>-34.448004457499991</v>
      </c>
      <c r="I427" s="42" t="str">
        <f t="shared" si="145"/>
        <v>0</v>
      </c>
      <c r="J427" s="51">
        <f t="shared" si="135"/>
        <v>90.100620823950621</v>
      </c>
      <c r="K427" s="42" t="str">
        <f t="shared" si="146"/>
        <v>0</v>
      </c>
      <c r="L427" s="51">
        <f t="shared" si="136"/>
        <v>81.690026181176449</v>
      </c>
      <c r="M427" s="55" t="str">
        <f t="shared" si="147"/>
        <v>0</v>
      </c>
      <c r="N427" s="58">
        <f t="shared" si="137"/>
        <v>0.63671611999999989</v>
      </c>
      <c r="O427" s="59">
        <v>260</v>
      </c>
      <c r="Q427" s="53" t="str">
        <f t="shared" si="148"/>
        <v>1</v>
      </c>
      <c r="R427" s="53">
        <f t="shared" si="138"/>
        <v>1</v>
      </c>
      <c r="S427" s="53" t="str">
        <f t="shared" si="149"/>
        <v>0</v>
      </c>
      <c r="T427" s="53">
        <f t="shared" si="139"/>
        <v>0</v>
      </c>
      <c r="U427" s="53" t="str">
        <f t="shared" si="150"/>
        <v>0</v>
      </c>
      <c r="V427" s="53">
        <f t="shared" si="140"/>
        <v>0</v>
      </c>
      <c r="W427" s="53" t="str">
        <f t="shared" si="151"/>
        <v>0</v>
      </c>
      <c r="X427" s="53">
        <f t="shared" si="141"/>
        <v>0</v>
      </c>
      <c r="Y427" s="53" t="str">
        <f t="shared" si="152"/>
        <v>0</v>
      </c>
      <c r="Z427" s="53">
        <f t="shared" si="142"/>
        <v>0</v>
      </c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92">
        <f>Parâmetros!A417</f>
        <v>44183.291689814818</v>
      </c>
      <c r="B428" s="59">
        <f>Parâmetros!G417*0.04*46.0055</f>
        <v>4.5085389999999999</v>
      </c>
      <c r="C428" s="87">
        <f t="shared" si="153"/>
        <v>4.5085389999999999</v>
      </c>
      <c r="D428" s="91">
        <f t="shared" si="132"/>
        <v>0.90170779999999995</v>
      </c>
      <c r="E428" s="42" t="str">
        <f t="shared" si="143"/>
        <v>1</v>
      </c>
      <c r="F428" s="51">
        <f t="shared" si="133"/>
        <v>-149.60417447499998</v>
      </c>
      <c r="G428" s="42" t="str">
        <f t="shared" si="144"/>
        <v>0</v>
      </c>
      <c r="H428" s="51">
        <f t="shared" si="134"/>
        <v>-33.80208723749999</v>
      </c>
      <c r="I428" s="42" t="str">
        <f t="shared" si="145"/>
        <v>0</v>
      </c>
      <c r="J428" s="51">
        <f t="shared" si="135"/>
        <v>90.229845161728392</v>
      </c>
      <c r="K428" s="42" t="str">
        <f t="shared" si="146"/>
        <v>0</v>
      </c>
      <c r="L428" s="51">
        <f t="shared" si="136"/>
        <v>81.830315894117632</v>
      </c>
      <c r="M428" s="55" t="str">
        <f t="shared" si="147"/>
        <v>0</v>
      </c>
      <c r="N428" s="58">
        <f t="shared" si="137"/>
        <v>0.90170779999999995</v>
      </c>
      <c r="O428" s="59">
        <v>260</v>
      </c>
      <c r="Q428" s="53" t="str">
        <f t="shared" si="148"/>
        <v>1</v>
      </c>
      <c r="R428" s="53">
        <f t="shared" si="138"/>
        <v>1</v>
      </c>
      <c r="S428" s="53" t="str">
        <f t="shared" si="149"/>
        <v>0</v>
      </c>
      <c r="T428" s="53">
        <f t="shared" si="139"/>
        <v>0</v>
      </c>
      <c r="U428" s="53" t="str">
        <f t="shared" si="150"/>
        <v>0</v>
      </c>
      <c r="V428" s="53">
        <f t="shared" si="140"/>
        <v>0</v>
      </c>
      <c r="W428" s="53" t="str">
        <f t="shared" si="151"/>
        <v>0</v>
      </c>
      <c r="X428" s="53">
        <f t="shared" si="141"/>
        <v>0</v>
      </c>
      <c r="Y428" s="53" t="str">
        <f t="shared" si="152"/>
        <v>0</v>
      </c>
      <c r="Z428" s="53">
        <f t="shared" si="142"/>
        <v>0</v>
      </c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92">
        <f>Parâmetros!A418</f>
        <v>44183.333356481482</v>
      </c>
      <c r="B429" s="59">
        <f>Parâmetros!G418*0.04*46.0055</f>
        <v>5.3550401999999995</v>
      </c>
      <c r="C429" s="87">
        <f t="shared" si="153"/>
        <v>5.3550401999999995</v>
      </c>
      <c r="D429" s="91">
        <f t="shared" si="132"/>
        <v>1.0710080399999999</v>
      </c>
      <c r="E429" s="42" t="str">
        <f t="shared" si="143"/>
        <v>1</v>
      </c>
      <c r="F429" s="51">
        <f t="shared" si="133"/>
        <v>-148.77883580500003</v>
      </c>
      <c r="G429" s="42" t="str">
        <f t="shared" si="144"/>
        <v>0</v>
      </c>
      <c r="H429" s="51">
        <f t="shared" si="134"/>
        <v>-33.389417902500014</v>
      </c>
      <c r="I429" s="42" t="str">
        <f t="shared" si="145"/>
        <v>0</v>
      </c>
      <c r="J429" s="51">
        <f t="shared" si="135"/>
        <v>90.312405155308653</v>
      </c>
      <c r="K429" s="42" t="str">
        <f t="shared" si="146"/>
        <v>0</v>
      </c>
      <c r="L429" s="51">
        <f t="shared" si="136"/>
        <v>81.919945432941176</v>
      </c>
      <c r="M429" s="55" t="str">
        <f t="shared" si="147"/>
        <v>0</v>
      </c>
      <c r="N429" s="58">
        <f t="shared" si="137"/>
        <v>1.0710080399999999</v>
      </c>
      <c r="O429" s="59">
        <v>260</v>
      </c>
      <c r="Q429" s="53" t="str">
        <f t="shared" si="148"/>
        <v>1</v>
      </c>
      <c r="R429" s="53">
        <f t="shared" si="138"/>
        <v>1</v>
      </c>
      <c r="S429" s="53" t="str">
        <f t="shared" si="149"/>
        <v>0</v>
      </c>
      <c r="T429" s="53">
        <f t="shared" si="139"/>
        <v>0</v>
      </c>
      <c r="U429" s="53" t="str">
        <f t="shared" si="150"/>
        <v>0</v>
      </c>
      <c r="V429" s="53">
        <f t="shared" si="140"/>
        <v>0</v>
      </c>
      <c r="W429" s="53" t="str">
        <f t="shared" si="151"/>
        <v>0</v>
      </c>
      <c r="X429" s="53">
        <f t="shared" si="141"/>
        <v>0</v>
      </c>
      <c r="Y429" s="53" t="str">
        <f t="shared" si="152"/>
        <v>0</v>
      </c>
      <c r="Z429" s="53">
        <f t="shared" si="142"/>
        <v>0</v>
      </c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92">
        <f>Parâmetros!A419</f>
        <v>44183.375023148146</v>
      </c>
      <c r="B430" s="59">
        <f>Parâmetros!G419*0.04*46.0055</f>
        <v>4.3429191999999999</v>
      </c>
      <c r="C430" s="87">
        <f t="shared" si="153"/>
        <v>4.3429191999999999</v>
      </c>
      <c r="D430" s="91">
        <f t="shared" si="132"/>
        <v>0.86858384</v>
      </c>
      <c r="E430" s="42" t="str">
        <f t="shared" si="143"/>
        <v>1</v>
      </c>
      <c r="F430" s="51">
        <f t="shared" si="133"/>
        <v>-149.76565378000001</v>
      </c>
      <c r="G430" s="42" t="str">
        <f t="shared" si="144"/>
        <v>0</v>
      </c>
      <c r="H430" s="51">
        <f t="shared" si="134"/>
        <v>-33.882826890000004</v>
      </c>
      <c r="I430" s="42" t="str">
        <f t="shared" si="145"/>
        <v>0</v>
      </c>
      <c r="J430" s="51">
        <f t="shared" si="135"/>
        <v>90.213692119506163</v>
      </c>
      <c r="K430" s="42" t="str">
        <f t="shared" si="146"/>
        <v>0</v>
      </c>
      <c r="L430" s="51">
        <f t="shared" si="136"/>
        <v>81.812779680000006</v>
      </c>
      <c r="M430" s="55" t="str">
        <f t="shared" si="147"/>
        <v>0</v>
      </c>
      <c r="N430" s="58">
        <f t="shared" si="137"/>
        <v>0.86858384</v>
      </c>
      <c r="O430" s="59">
        <v>260</v>
      </c>
      <c r="Q430" s="53" t="str">
        <f t="shared" si="148"/>
        <v>1</v>
      </c>
      <c r="R430" s="53">
        <f t="shared" si="138"/>
        <v>1</v>
      </c>
      <c r="S430" s="53" t="str">
        <f t="shared" si="149"/>
        <v>0</v>
      </c>
      <c r="T430" s="53">
        <f t="shared" si="139"/>
        <v>0</v>
      </c>
      <c r="U430" s="53" t="str">
        <f t="shared" si="150"/>
        <v>0</v>
      </c>
      <c r="V430" s="53">
        <f t="shared" si="140"/>
        <v>0</v>
      </c>
      <c r="W430" s="53" t="str">
        <f t="shared" si="151"/>
        <v>0</v>
      </c>
      <c r="X430" s="53">
        <f t="shared" si="141"/>
        <v>0</v>
      </c>
      <c r="Y430" s="53" t="str">
        <f t="shared" si="152"/>
        <v>0</v>
      </c>
      <c r="Z430" s="53">
        <f t="shared" si="142"/>
        <v>0</v>
      </c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92">
        <f>Parâmetros!A420</f>
        <v>44183.416689814818</v>
      </c>
      <c r="B431" s="59">
        <f>Parâmetros!G420*0.04*46.0055</f>
        <v>3.4412114000000003</v>
      </c>
      <c r="C431" s="87">
        <f t="shared" si="153"/>
        <v>3.4412114000000003</v>
      </c>
      <c r="D431" s="91">
        <f t="shared" si="132"/>
        <v>0.68824227999999998</v>
      </c>
      <c r="E431" s="42" t="str">
        <f t="shared" si="143"/>
        <v>1</v>
      </c>
      <c r="F431" s="51">
        <f t="shared" si="133"/>
        <v>-150.64481888500001</v>
      </c>
      <c r="G431" s="42" t="str">
        <f t="shared" si="144"/>
        <v>0</v>
      </c>
      <c r="H431" s="51">
        <f t="shared" si="134"/>
        <v>-34.322409442500003</v>
      </c>
      <c r="I431" s="42" t="str">
        <f t="shared" si="145"/>
        <v>0</v>
      </c>
      <c r="J431" s="51">
        <f t="shared" si="135"/>
        <v>90.125747778518516</v>
      </c>
      <c r="K431" s="42" t="str">
        <f t="shared" si="146"/>
        <v>0</v>
      </c>
      <c r="L431" s="51">
        <f t="shared" si="136"/>
        <v>81.717304736470581</v>
      </c>
      <c r="M431" s="55" t="str">
        <f t="shared" si="147"/>
        <v>0</v>
      </c>
      <c r="N431" s="58">
        <f t="shared" si="137"/>
        <v>0.68824227999999998</v>
      </c>
      <c r="O431" s="59">
        <v>260</v>
      </c>
      <c r="Q431" s="53" t="str">
        <f t="shared" si="148"/>
        <v>1</v>
      </c>
      <c r="R431" s="53">
        <f t="shared" si="138"/>
        <v>1</v>
      </c>
      <c r="S431" s="53" t="str">
        <f t="shared" si="149"/>
        <v>0</v>
      </c>
      <c r="T431" s="53">
        <f t="shared" si="139"/>
        <v>0</v>
      </c>
      <c r="U431" s="53" t="str">
        <f t="shared" si="150"/>
        <v>0</v>
      </c>
      <c r="V431" s="53">
        <f t="shared" si="140"/>
        <v>0</v>
      </c>
      <c r="W431" s="53" t="str">
        <f t="shared" si="151"/>
        <v>0</v>
      </c>
      <c r="X431" s="53">
        <f t="shared" si="141"/>
        <v>0</v>
      </c>
      <c r="Y431" s="53" t="str">
        <f t="shared" si="152"/>
        <v>0</v>
      </c>
      <c r="Z431" s="53">
        <f t="shared" si="142"/>
        <v>0</v>
      </c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92">
        <f>Parâmetros!A421</f>
        <v>44183.458356481482</v>
      </c>
      <c r="B432" s="59">
        <f>Parâmetros!G421*0.04*46.0055</f>
        <v>2.6131123999999999</v>
      </c>
      <c r="C432" s="87">
        <f t="shared" si="153"/>
        <v>2.6131123999999999</v>
      </c>
      <c r="D432" s="91">
        <f t="shared" si="132"/>
        <v>0.52262248</v>
      </c>
      <c r="E432" s="42" t="str">
        <f t="shared" si="143"/>
        <v>1</v>
      </c>
      <c r="F432" s="51">
        <f t="shared" si="133"/>
        <v>-151.45221540999998</v>
      </c>
      <c r="G432" s="42" t="str">
        <f t="shared" si="144"/>
        <v>0</v>
      </c>
      <c r="H432" s="51">
        <f t="shared" si="134"/>
        <v>-34.72610770499999</v>
      </c>
      <c r="I432" s="42" t="str">
        <f t="shared" si="145"/>
        <v>0</v>
      </c>
      <c r="J432" s="51">
        <f t="shared" si="135"/>
        <v>90.044982567407402</v>
      </c>
      <c r="K432" s="42" t="str">
        <f t="shared" si="146"/>
        <v>0</v>
      </c>
      <c r="L432" s="51">
        <f t="shared" si="136"/>
        <v>81.629623665882349</v>
      </c>
      <c r="M432" s="55" t="str">
        <f t="shared" si="147"/>
        <v>0</v>
      </c>
      <c r="N432" s="58">
        <f t="shared" si="137"/>
        <v>0.52262248</v>
      </c>
      <c r="O432" s="59">
        <v>260</v>
      </c>
      <c r="Q432" s="53" t="str">
        <f t="shared" si="148"/>
        <v>1</v>
      </c>
      <c r="R432" s="53">
        <f t="shared" si="138"/>
        <v>1</v>
      </c>
      <c r="S432" s="53" t="str">
        <f t="shared" si="149"/>
        <v>0</v>
      </c>
      <c r="T432" s="53">
        <f t="shared" si="139"/>
        <v>0</v>
      </c>
      <c r="U432" s="53" t="str">
        <f t="shared" si="150"/>
        <v>0</v>
      </c>
      <c r="V432" s="53">
        <f t="shared" si="140"/>
        <v>0</v>
      </c>
      <c r="W432" s="53" t="str">
        <f t="shared" si="151"/>
        <v>0</v>
      </c>
      <c r="X432" s="53">
        <f t="shared" si="141"/>
        <v>0</v>
      </c>
      <c r="Y432" s="53" t="str">
        <f t="shared" si="152"/>
        <v>0</v>
      </c>
      <c r="Z432" s="53">
        <f t="shared" si="142"/>
        <v>0</v>
      </c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92">
        <f>Parâmetros!A422</f>
        <v>44183.500023148146</v>
      </c>
      <c r="B433" s="59">
        <f>Parâmetros!G422*0.04*46.0055</f>
        <v>3.0179607999999996</v>
      </c>
      <c r="C433" s="87">
        <f t="shared" si="153"/>
        <v>3.0179607999999996</v>
      </c>
      <c r="D433" s="91">
        <f t="shared" si="132"/>
        <v>0.60359215999999993</v>
      </c>
      <c r="E433" s="42" t="str">
        <f t="shared" si="143"/>
        <v>1</v>
      </c>
      <c r="F433" s="51">
        <f t="shared" si="133"/>
        <v>-151.05748822000001</v>
      </c>
      <c r="G433" s="42" t="str">
        <f t="shared" si="144"/>
        <v>0</v>
      </c>
      <c r="H433" s="51">
        <f t="shared" si="134"/>
        <v>-34.528744110000005</v>
      </c>
      <c r="I433" s="42" t="str">
        <f t="shared" si="145"/>
        <v>0</v>
      </c>
      <c r="J433" s="51">
        <f t="shared" si="135"/>
        <v>90.084467781728392</v>
      </c>
      <c r="K433" s="42" t="str">
        <f t="shared" si="146"/>
        <v>0</v>
      </c>
      <c r="L433" s="51">
        <f t="shared" si="136"/>
        <v>81.672489967058837</v>
      </c>
      <c r="M433" s="55" t="str">
        <f t="shared" si="147"/>
        <v>0</v>
      </c>
      <c r="N433" s="58">
        <f t="shared" si="137"/>
        <v>0.60359215999999993</v>
      </c>
      <c r="O433" s="59">
        <v>260</v>
      </c>
      <c r="Q433" s="53" t="str">
        <f t="shared" si="148"/>
        <v>1</v>
      </c>
      <c r="R433" s="53">
        <f t="shared" si="138"/>
        <v>1</v>
      </c>
      <c r="S433" s="53" t="str">
        <f t="shared" si="149"/>
        <v>0</v>
      </c>
      <c r="T433" s="53">
        <f t="shared" si="139"/>
        <v>0</v>
      </c>
      <c r="U433" s="53" t="str">
        <f t="shared" si="150"/>
        <v>0</v>
      </c>
      <c r="V433" s="53">
        <f t="shared" si="140"/>
        <v>0</v>
      </c>
      <c r="W433" s="53" t="str">
        <f t="shared" si="151"/>
        <v>0</v>
      </c>
      <c r="X433" s="53">
        <f t="shared" si="141"/>
        <v>0</v>
      </c>
      <c r="Y433" s="53" t="str">
        <f t="shared" si="152"/>
        <v>0</v>
      </c>
      <c r="Z433" s="53">
        <f t="shared" si="142"/>
        <v>0</v>
      </c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92">
        <f>Parâmetros!A423</f>
        <v>44183.541689814818</v>
      </c>
      <c r="B434" s="59">
        <f>Parâmetros!G423*0.04*46.0055</f>
        <v>2.8891454000000003</v>
      </c>
      <c r="C434" s="87">
        <f t="shared" si="153"/>
        <v>2.8891454000000003</v>
      </c>
      <c r="D434" s="91">
        <f t="shared" si="132"/>
        <v>0.57782908000000011</v>
      </c>
      <c r="E434" s="42" t="str">
        <f t="shared" si="143"/>
        <v>1</v>
      </c>
      <c r="F434" s="51">
        <f t="shared" si="133"/>
        <v>-151.183083235</v>
      </c>
      <c r="G434" s="42" t="str">
        <f t="shared" si="144"/>
        <v>0</v>
      </c>
      <c r="H434" s="51">
        <f t="shared" si="134"/>
        <v>-34.591541617499999</v>
      </c>
      <c r="I434" s="42" t="str">
        <f t="shared" si="145"/>
        <v>0</v>
      </c>
      <c r="J434" s="51">
        <f t="shared" si="135"/>
        <v>90.071904304444445</v>
      </c>
      <c r="K434" s="42" t="str">
        <f t="shared" si="146"/>
        <v>0</v>
      </c>
      <c r="L434" s="51">
        <f t="shared" si="136"/>
        <v>81.658850689411764</v>
      </c>
      <c r="M434" s="55" t="str">
        <f t="shared" si="147"/>
        <v>0</v>
      </c>
      <c r="N434" s="58">
        <f t="shared" si="137"/>
        <v>0.57782908000000011</v>
      </c>
      <c r="O434" s="59">
        <v>260</v>
      </c>
      <c r="Q434" s="53" t="str">
        <f t="shared" si="148"/>
        <v>1</v>
      </c>
      <c r="R434" s="53">
        <f t="shared" si="138"/>
        <v>1</v>
      </c>
      <c r="S434" s="53" t="str">
        <f t="shared" si="149"/>
        <v>0</v>
      </c>
      <c r="T434" s="53">
        <f t="shared" si="139"/>
        <v>0</v>
      </c>
      <c r="U434" s="53" t="str">
        <f t="shared" si="150"/>
        <v>0</v>
      </c>
      <c r="V434" s="53">
        <f t="shared" si="140"/>
        <v>0</v>
      </c>
      <c r="W434" s="53" t="str">
        <f t="shared" si="151"/>
        <v>0</v>
      </c>
      <c r="X434" s="53">
        <f t="shared" si="141"/>
        <v>0</v>
      </c>
      <c r="Y434" s="53" t="str">
        <f t="shared" si="152"/>
        <v>0</v>
      </c>
      <c r="Z434" s="53">
        <f t="shared" si="142"/>
        <v>0</v>
      </c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92">
        <f>Parâmetros!A424</f>
        <v>44183.583356481482</v>
      </c>
      <c r="B435" s="59">
        <f>Parâmetros!G424*0.04*46.0055</f>
        <v>2.8891454000000003</v>
      </c>
      <c r="C435" s="87">
        <f t="shared" si="153"/>
        <v>2.8891454000000003</v>
      </c>
      <c r="D435" s="91">
        <f t="shared" si="132"/>
        <v>0.57782908000000011</v>
      </c>
      <c r="E435" s="42" t="str">
        <f t="shared" si="143"/>
        <v>1</v>
      </c>
      <c r="F435" s="51">
        <f t="shared" si="133"/>
        <v>-151.183083235</v>
      </c>
      <c r="G435" s="42" t="str">
        <f t="shared" si="144"/>
        <v>0</v>
      </c>
      <c r="H435" s="51">
        <f t="shared" si="134"/>
        <v>-34.591541617499999</v>
      </c>
      <c r="I435" s="42" t="str">
        <f t="shared" si="145"/>
        <v>0</v>
      </c>
      <c r="J435" s="51">
        <f t="shared" si="135"/>
        <v>90.071904304444445</v>
      </c>
      <c r="K435" s="42" t="str">
        <f t="shared" si="146"/>
        <v>0</v>
      </c>
      <c r="L435" s="51">
        <f t="shared" si="136"/>
        <v>81.658850689411764</v>
      </c>
      <c r="M435" s="55" t="str">
        <f t="shared" si="147"/>
        <v>0</v>
      </c>
      <c r="N435" s="58">
        <f t="shared" si="137"/>
        <v>0.57782908000000011</v>
      </c>
      <c r="O435" s="59">
        <v>260</v>
      </c>
      <c r="Q435" s="53" t="str">
        <f t="shared" si="148"/>
        <v>1</v>
      </c>
      <c r="R435" s="53">
        <f t="shared" si="138"/>
        <v>1</v>
      </c>
      <c r="S435" s="53" t="str">
        <f t="shared" si="149"/>
        <v>0</v>
      </c>
      <c r="T435" s="53">
        <f t="shared" si="139"/>
        <v>0</v>
      </c>
      <c r="U435" s="53" t="str">
        <f t="shared" si="150"/>
        <v>0</v>
      </c>
      <c r="V435" s="53">
        <f t="shared" si="140"/>
        <v>0</v>
      </c>
      <c r="W435" s="53" t="str">
        <f t="shared" si="151"/>
        <v>0</v>
      </c>
      <c r="X435" s="53">
        <f t="shared" si="141"/>
        <v>0</v>
      </c>
      <c r="Y435" s="53" t="str">
        <f t="shared" si="152"/>
        <v>0</v>
      </c>
      <c r="Z435" s="53">
        <f t="shared" si="142"/>
        <v>0</v>
      </c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92">
        <f>Parâmetros!A425</f>
        <v>44183.625023148146</v>
      </c>
      <c r="B436" s="59">
        <f>Parâmetros!G425*0.04*46.0055</f>
        <v>2.7235255999999999</v>
      </c>
      <c r="C436" s="87">
        <f t="shared" si="153"/>
        <v>2.7235255999999999</v>
      </c>
      <c r="D436" s="91">
        <f t="shared" si="132"/>
        <v>0.54470511999999993</v>
      </c>
      <c r="E436" s="42" t="str">
        <f t="shared" si="143"/>
        <v>1</v>
      </c>
      <c r="F436" s="51">
        <f t="shared" si="133"/>
        <v>-151.34456254000003</v>
      </c>
      <c r="G436" s="42" t="str">
        <f t="shared" si="144"/>
        <v>0</v>
      </c>
      <c r="H436" s="51">
        <f t="shared" si="134"/>
        <v>-34.672281270000013</v>
      </c>
      <c r="I436" s="42" t="str">
        <f t="shared" si="145"/>
        <v>0</v>
      </c>
      <c r="J436" s="51">
        <f t="shared" si="135"/>
        <v>90.05575126222223</v>
      </c>
      <c r="K436" s="42" t="str">
        <f t="shared" si="146"/>
        <v>0</v>
      </c>
      <c r="L436" s="51">
        <f t="shared" si="136"/>
        <v>81.641314475294109</v>
      </c>
      <c r="M436" s="55" t="str">
        <f t="shared" si="147"/>
        <v>0</v>
      </c>
      <c r="N436" s="58">
        <f t="shared" si="137"/>
        <v>0.54470511999999993</v>
      </c>
      <c r="O436" s="59">
        <v>260</v>
      </c>
      <c r="Q436" s="53" t="str">
        <f t="shared" si="148"/>
        <v>1</v>
      </c>
      <c r="R436" s="53">
        <f t="shared" si="138"/>
        <v>1</v>
      </c>
      <c r="S436" s="53" t="str">
        <f t="shared" si="149"/>
        <v>0</v>
      </c>
      <c r="T436" s="53">
        <f t="shared" si="139"/>
        <v>0</v>
      </c>
      <c r="U436" s="53" t="str">
        <f t="shared" si="150"/>
        <v>0</v>
      </c>
      <c r="V436" s="53">
        <f t="shared" si="140"/>
        <v>0</v>
      </c>
      <c r="W436" s="53" t="str">
        <f t="shared" si="151"/>
        <v>0</v>
      </c>
      <c r="X436" s="53">
        <f t="shared" si="141"/>
        <v>0</v>
      </c>
      <c r="Y436" s="53" t="str">
        <f t="shared" si="152"/>
        <v>0</v>
      </c>
      <c r="Z436" s="53">
        <f t="shared" si="142"/>
        <v>0</v>
      </c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92">
        <f>Parâmetros!A426</f>
        <v>44183.666689814818</v>
      </c>
      <c r="B437" s="59">
        <f>Parâmetros!G426*0.04*46.0055</f>
        <v>2.7419278</v>
      </c>
      <c r="C437" s="87">
        <f t="shared" si="153"/>
        <v>2.7419278</v>
      </c>
      <c r="D437" s="91">
        <f t="shared" si="132"/>
        <v>0.54838556000000005</v>
      </c>
      <c r="E437" s="42" t="str">
        <f t="shared" si="143"/>
        <v>1</v>
      </c>
      <c r="F437" s="51">
        <f t="shared" si="133"/>
        <v>-151.32662039499999</v>
      </c>
      <c r="G437" s="42" t="str">
        <f t="shared" si="144"/>
        <v>0</v>
      </c>
      <c r="H437" s="51">
        <f t="shared" si="134"/>
        <v>-34.663310197499996</v>
      </c>
      <c r="I437" s="42" t="str">
        <f t="shared" si="145"/>
        <v>0</v>
      </c>
      <c r="J437" s="51">
        <f t="shared" si="135"/>
        <v>90.05754604469135</v>
      </c>
      <c r="K437" s="42" t="str">
        <f t="shared" si="146"/>
        <v>0</v>
      </c>
      <c r="L437" s="51">
        <f t="shared" si="136"/>
        <v>81.643262943529422</v>
      </c>
      <c r="M437" s="55" t="str">
        <f t="shared" si="147"/>
        <v>0</v>
      </c>
      <c r="N437" s="58">
        <f t="shared" si="137"/>
        <v>0.54838556000000005</v>
      </c>
      <c r="O437" s="59">
        <v>260</v>
      </c>
      <c r="Q437" s="53" t="str">
        <f t="shared" si="148"/>
        <v>1</v>
      </c>
      <c r="R437" s="53">
        <f t="shared" si="138"/>
        <v>1</v>
      </c>
      <c r="S437" s="53" t="str">
        <f t="shared" si="149"/>
        <v>0</v>
      </c>
      <c r="T437" s="53">
        <f t="shared" si="139"/>
        <v>0</v>
      </c>
      <c r="U437" s="53" t="str">
        <f t="shared" si="150"/>
        <v>0</v>
      </c>
      <c r="V437" s="53">
        <f t="shared" si="140"/>
        <v>0</v>
      </c>
      <c r="W437" s="53" t="str">
        <f t="shared" si="151"/>
        <v>0</v>
      </c>
      <c r="X437" s="53">
        <f t="shared" si="141"/>
        <v>0</v>
      </c>
      <c r="Y437" s="53" t="str">
        <f t="shared" si="152"/>
        <v>0</v>
      </c>
      <c r="Z437" s="53">
        <f t="shared" si="142"/>
        <v>0</v>
      </c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92">
        <f>Parâmetros!A427</f>
        <v>44183.708356481482</v>
      </c>
      <c r="B438" s="59">
        <f>Parâmetros!G427*0.04*46.0055</f>
        <v>3.7172443999999998</v>
      </c>
      <c r="C438" s="87">
        <f t="shared" si="153"/>
        <v>3.7172443999999998</v>
      </c>
      <c r="D438" s="91">
        <f t="shared" si="132"/>
        <v>0.74344887999999998</v>
      </c>
      <c r="E438" s="42" t="str">
        <f t="shared" si="143"/>
        <v>1</v>
      </c>
      <c r="F438" s="51">
        <f t="shared" si="133"/>
        <v>-150.37568671</v>
      </c>
      <c r="G438" s="42" t="str">
        <f t="shared" si="144"/>
        <v>0</v>
      </c>
      <c r="H438" s="51">
        <f t="shared" si="134"/>
        <v>-34.187843354999998</v>
      </c>
      <c r="I438" s="42" t="str">
        <f t="shared" si="145"/>
        <v>0</v>
      </c>
      <c r="J438" s="51">
        <f t="shared" si="135"/>
        <v>90.152669515555559</v>
      </c>
      <c r="K438" s="42" t="str">
        <f t="shared" si="146"/>
        <v>0</v>
      </c>
      <c r="L438" s="51">
        <f t="shared" si="136"/>
        <v>81.746531759999996</v>
      </c>
      <c r="M438" s="55" t="str">
        <f t="shared" si="147"/>
        <v>0</v>
      </c>
      <c r="N438" s="58">
        <f t="shared" si="137"/>
        <v>0.74344887999999998</v>
      </c>
      <c r="O438" s="59">
        <v>260</v>
      </c>
      <c r="Q438" s="53" t="str">
        <f t="shared" si="148"/>
        <v>1</v>
      </c>
      <c r="R438" s="53">
        <f t="shared" si="138"/>
        <v>1</v>
      </c>
      <c r="S438" s="53" t="str">
        <f t="shared" si="149"/>
        <v>0</v>
      </c>
      <c r="T438" s="53">
        <f t="shared" si="139"/>
        <v>0</v>
      </c>
      <c r="U438" s="53" t="str">
        <f t="shared" si="150"/>
        <v>0</v>
      </c>
      <c r="V438" s="53">
        <f t="shared" si="140"/>
        <v>0</v>
      </c>
      <c r="W438" s="53" t="str">
        <f t="shared" si="151"/>
        <v>0</v>
      </c>
      <c r="X438" s="53">
        <f t="shared" si="141"/>
        <v>0</v>
      </c>
      <c r="Y438" s="53" t="str">
        <f t="shared" si="152"/>
        <v>0</v>
      </c>
      <c r="Z438" s="53">
        <f t="shared" si="142"/>
        <v>0</v>
      </c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92">
        <f>Parâmetros!A428</f>
        <v>44183.750023148146</v>
      </c>
      <c r="B439" s="59">
        <f>Parâmetros!G428*0.04*46.0055</f>
        <v>7.6921195999999989</v>
      </c>
      <c r="C439" s="87">
        <f t="shared" si="153"/>
        <v>7.6921195999999989</v>
      </c>
      <c r="D439" s="91">
        <f t="shared" si="132"/>
        <v>1.5384239199999996</v>
      </c>
      <c r="E439" s="42" t="str">
        <f t="shared" si="143"/>
        <v>1</v>
      </c>
      <c r="F439" s="51">
        <f t="shared" si="133"/>
        <v>-146.50018338999999</v>
      </c>
      <c r="G439" s="42" t="str">
        <f t="shared" si="144"/>
        <v>0</v>
      </c>
      <c r="H439" s="51">
        <f t="shared" si="134"/>
        <v>-32.250091694999995</v>
      </c>
      <c r="I439" s="42" t="str">
        <f t="shared" si="145"/>
        <v>0</v>
      </c>
      <c r="J439" s="51">
        <f t="shared" si="135"/>
        <v>90.540342528888885</v>
      </c>
      <c r="K439" s="42" t="str">
        <f t="shared" si="146"/>
        <v>0</v>
      </c>
      <c r="L439" s="51">
        <f t="shared" si="136"/>
        <v>82.167400898823544</v>
      </c>
      <c r="M439" s="55" t="str">
        <f t="shared" si="147"/>
        <v>0</v>
      </c>
      <c r="N439" s="58">
        <f t="shared" si="137"/>
        <v>1.5384239199999996</v>
      </c>
      <c r="O439" s="59">
        <v>260</v>
      </c>
      <c r="Q439" s="53" t="str">
        <f t="shared" si="148"/>
        <v>1</v>
      </c>
      <c r="R439" s="53">
        <f t="shared" si="138"/>
        <v>1</v>
      </c>
      <c r="S439" s="53" t="str">
        <f t="shared" si="149"/>
        <v>0</v>
      </c>
      <c r="T439" s="53">
        <f t="shared" si="139"/>
        <v>0</v>
      </c>
      <c r="U439" s="53" t="str">
        <f t="shared" si="150"/>
        <v>0</v>
      </c>
      <c r="V439" s="53">
        <f t="shared" si="140"/>
        <v>0</v>
      </c>
      <c r="W439" s="53" t="str">
        <f t="shared" si="151"/>
        <v>0</v>
      </c>
      <c r="X439" s="53">
        <f t="shared" si="141"/>
        <v>0</v>
      </c>
      <c r="Y439" s="53" t="str">
        <f t="shared" si="152"/>
        <v>0</v>
      </c>
      <c r="Z439" s="53">
        <f t="shared" si="142"/>
        <v>0</v>
      </c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92">
        <f>Parâmetros!A429</f>
        <v>44183.791689814818</v>
      </c>
      <c r="B440" s="59">
        <f>Parâmetros!G429*0.04*46.0055</f>
        <v>7.2320646000000002</v>
      </c>
      <c r="C440" s="87">
        <f t="shared" si="153"/>
        <v>7.2320646000000002</v>
      </c>
      <c r="D440" s="91">
        <f t="shared" si="132"/>
        <v>1.44641292</v>
      </c>
      <c r="E440" s="42" t="str">
        <f t="shared" si="143"/>
        <v>1</v>
      </c>
      <c r="F440" s="51">
        <f t="shared" si="133"/>
        <v>-146.94873701500001</v>
      </c>
      <c r="G440" s="42" t="str">
        <f t="shared" si="144"/>
        <v>0</v>
      </c>
      <c r="H440" s="51">
        <f t="shared" si="134"/>
        <v>-32.474368507500003</v>
      </c>
      <c r="I440" s="42" t="str">
        <f t="shared" si="145"/>
        <v>0</v>
      </c>
      <c r="J440" s="51">
        <f t="shared" si="135"/>
        <v>90.495472967160495</v>
      </c>
      <c r="K440" s="42" t="str">
        <f t="shared" si="146"/>
        <v>0</v>
      </c>
      <c r="L440" s="51">
        <f t="shared" si="136"/>
        <v>82.118689192941176</v>
      </c>
      <c r="M440" s="55" t="str">
        <f t="shared" si="147"/>
        <v>0</v>
      </c>
      <c r="N440" s="58">
        <f t="shared" si="137"/>
        <v>1.44641292</v>
      </c>
      <c r="O440" s="59">
        <v>260</v>
      </c>
      <c r="Q440" s="53" t="str">
        <f t="shared" si="148"/>
        <v>1</v>
      </c>
      <c r="R440" s="53">
        <f t="shared" si="138"/>
        <v>1</v>
      </c>
      <c r="S440" s="53" t="str">
        <f t="shared" si="149"/>
        <v>0</v>
      </c>
      <c r="T440" s="53">
        <f t="shared" si="139"/>
        <v>0</v>
      </c>
      <c r="U440" s="53" t="str">
        <f t="shared" si="150"/>
        <v>0</v>
      </c>
      <c r="V440" s="53">
        <f t="shared" si="140"/>
        <v>0</v>
      </c>
      <c r="W440" s="53" t="str">
        <f t="shared" si="151"/>
        <v>0</v>
      </c>
      <c r="X440" s="53">
        <f t="shared" si="141"/>
        <v>0</v>
      </c>
      <c r="Y440" s="53" t="str">
        <f t="shared" si="152"/>
        <v>0</v>
      </c>
      <c r="Z440" s="53">
        <f t="shared" si="142"/>
        <v>0</v>
      </c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92">
        <f>Parâmetros!A430</f>
        <v>44183.833356481482</v>
      </c>
      <c r="B441" s="59">
        <f>Parâmetros!G430*0.04*46.0055</f>
        <v>5.6678775999999997</v>
      </c>
      <c r="C441" s="87">
        <f t="shared" si="153"/>
        <v>5.6678775999999997</v>
      </c>
      <c r="D441" s="91">
        <f t="shared" si="132"/>
        <v>1.1335755199999999</v>
      </c>
      <c r="E441" s="42" t="str">
        <f t="shared" si="143"/>
        <v>1</v>
      </c>
      <c r="F441" s="51">
        <f t="shared" si="133"/>
        <v>-148.47381934000001</v>
      </c>
      <c r="G441" s="42" t="str">
        <f t="shared" si="144"/>
        <v>0</v>
      </c>
      <c r="H441" s="51">
        <f t="shared" si="134"/>
        <v>-33.236909670000003</v>
      </c>
      <c r="I441" s="42" t="str">
        <f t="shared" si="145"/>
        <v>0</v>
      </c>
      <c r="J441" s="51">
        <f t="shared" si="135"/>
        <v>90.342916457283948</v>
      </c>
      <c r="K441" s="42" t="str">
        <f t="shared" si="146"/>
        <v>0</v>
      </c>
      <c r="L441" s="51">
        <f t="shared" si="136"/>
        <v>81.953069392941188</v>
      </c>
      <c r="M441" s="55" t="str">
        <f t="shared" si="147"/>
        <v>0</v>
      </c>
      <c r="N441" s="58">
        <f t="shared" si="137"/>
        <v>1.1335755199999999</v>
      </c>
      <c r="O441" s="59">
        <v>260</v>
      </c>
      <c r="Q441" s="53" t="str">
        <f t="shared" si="148"/>
        <v>1</v>
      </c>
      <c r="R441" s="53">
        <f t="shared" si="138"/>
        <v>1</v>
      </c>
      <c r="S441" s="53" t="str">
        <f t="shared" si="149"/>
        <v>0</v>
      </c>
      <c r="T441" s="53">
        <f t="shared" si="139"/>
        <v>0</v>
      </c>
      <c r="U441" s="53" t="str">
        <f t="shared" si="150"/>
        <v>0</v>
      </c>
      <c r="V441" s="53">
        <f t="shared" si="140"/>
        <v>0</v>
      </c>
      <c r="W441" s="53" t="str">
        <f t="shared" si="151"/>
        <v>0</v>
      </c>
      <c r="X441" s="53">
        <f t="shared" si="141"/>
        <v>0</v>
      </c>
      <c r="Y441" s="53" t="str">
        <f t="shared" si="152"/>
        <v>0</v>
      </c>
      <c r="Z441" s="53">
        <f t="shared" si="142"/>
        <v>0</v>
      </c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92">
        <f>Parâmetros!A431</f>
        <v>44183.875023148146</v>
      </c>
      <c r="B442" s="59">
        <f>Parâmetros!G431*0.04*46.0055</f>
        <v>4.2877125999999999</v>
      </c>
      <c r="C442" s="87">
        <f t="shared" si="153"/>
        <v>4.2877125999999999</v>
      </c>
      <c r="D442" s="91">
        <f t="shared" si="132"/>
        <v>0.85754251999999997</v>
      </c>
      <c r="E442" s="42" t="str">
        <f t="shared" si="143"/>
        <v>1</v>
      </c>
      <c r="F442" s="51">
        <f t="shared" si="133"/>
        <v>-149.81948021500003</v>
      </c>
      <c r="G442" s="42" t="str">
        <f t="shared" si="144"/>
        <v>0</v>
      </c>
      <c r="H442" s="51">
        <f t="shared" si="134"/>
        <v>-33.909740107500014</v>
      </c>
      <c r="I442" s="42" t="str">
        <f t="shared" si="145"/>
        <v>0</v>
      </c>
      <c r="J442" s="51">
        <f t="shared" si="135"/>
        <v>90.208307772098763</v>
      </c>
      <c r="K442" s="42" t="str">
        <f t="shared" si="146"/>
        <v>0</v>
      </c>
      <c r="L442" s="51">
        <f t="shared" si="136"/>
        <v>81.806934275294125</v>
      </c>
      <c r="M442" s="55" t="str">
        <f t="shared" si="147"/>
        <v>0</v>
      </c>
      <c r="N442" s="58">
        <f t="shared" si="137"/>
        <v>0.85754251999999997</v>
      </c>
      <c r="O442" s="59">
        <v>260</v>
      </c>
      <c r="Q442" s="53" t="str">
        <f t="shared" si="148"/>
        <v>1</v>
      </c>
      <c r="R442" s="53">
        <f t="shared" si="138"/>
        <v>1</v>
      </c>
      <c r="S442" s="53" t="str">
        <f t="shared" si="149"/>
        <v>0</v>
      </c>
      <c r="T442" s="53">
        <f t="shared" si="139"/>
        <v>0</v>
      </c>
      <c r="U442" s="53" t="str">
        <f t="shared" si="150"/>
        <v>0</v>
      </c>
      <c r="V442" s="53">
        <f t="shared" si="140"/>
        <v>0</v>
      </c>
      <c r="W442" s="53" t="str">
        <f t="shared" si="151"/>
        <v>0</v>
      </c>
      <c r="X442" s="53">
        <f t="shared" si="141"/>
        <v>0</v>
      </c>
      <c r="Y442" s="53" t="str">
        <f t="shared" si="152"/>
        <v>0</v>
      </c>
      <c r="Z442" s="53">
        <f t="shared" si="142"/>
        <v>0</v>
      </c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92">
        <f>Parâmetros!A432</f>
        <v>44183.916689814818</v>
      </c>
      <c r="B443" s="59">
        <f>Parâmetros!G432*0.04*46.0055</f>
        <v>3.8276576000000002</v>
      </c>
      <c r="C443" s="87">
        <f t="shared" si="153"/>
        <v>3.8276576000000002</v>
      </c>
      <c r="D443" s="91">
        <f t="shared" si="132"/>
        <v>0.76553152000000002</v>
      </c>
      <c r="E443" s="42" t="str">
        <f t="shared" si="143"/>
        <v>1</v>
      </c>
      <c r="F443" s="51">
        <f t="shared" si="133"/>
        <v>-150.26803383999999</v>
      </c>
      <c r="G443" s="42" t="str">
        <f t="shared" si="144"/>
        <v>0</v>
      </c>
      <c r="H443" s="51">
        <f t="shared" si="134"/>
        <v>-34.134016919999993</v>
      </c>
      <c r="I443" s="42" t="str">
        <f t="shared" si="145"/>
        <v>0</v>
      </c>
      <c r="J443" s="51">
        <f t="shared" si="135"/>
        <v>90.163438210370373</v>
      </c>
      <c r="K443" s="42" t="str">
        <f t="shared" si="146"/>
        <v>0</v>
      </c>
      <c r="L443" s="51">
        <f t="shared" si="136"/>
        <v>81.758222569411785</v>
      </c>
      <c r="M443" s="55" t="str">
        <f t="shared" si="147"/>
        <v>0</v>
      </c>
      <c r="N443" s="58">
        <f t="shared" si="137"/>
        <v>0.76553152000000002</v>
      </c>
      <c r="O443" s="59">
        <v>260</v>
      </c>
      <c r="Q443" s="53" t="str">
        <f t="shared" si="148"/>
        <v>1</v>
      </c>
      <c r="R443" s="53">
        <f t="shared" si="138"/>
        <v>1</v>
      </c>
      <c r="S443" s="53" t="str">
        <f t="shared" si="149"/>
        <v>0</v>
      </c>
      <c r="T443" s="53">
        <f t="shared" si="139"/>
        <v>0</v>
      </c>
      <c r="U443" s="53" t="str">
        <f t="shared" si="150"/>
        <v>0</v>
      </c>
      <c r="V443" s="53">
        <f t="shared" si="140"/>
        <v>0</v>
      </c>
      <c r="W443" s="53" t="str">
        <f t="shared" si="151"/>
        <v>0</v>
      </c>
      <c r="X443" s="53">
        <f t="shared" si="141"/>
        <v>0</v>
      </c>
      <c r="Y443" s="53" t="str">
        <f t="shared" si="152"/>
        <v>0</v>
      </c>
      <c r="Z443" s="53">
        <f t="shared" si="142"/>
        <v>0</v>
      </c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92">
        <f>Parâmetros!A433</f>
        <v>44183.958356481482</v>
      </c>
      <c r="B444" s="59">
        <f>Parâmetros!G433*0.04*46.0055</f>
        <v>2.9627542</v>
      </c>
      <c r="C444" s="87">
        <f t="shared" si="153"/>
        <v>2.9627542</v>
      </c>
      <c r="D444" s="91">
        <f t="shared" si="132"/>
        <v>0.59255084000000002</v>
      </c>
      <c r="E444" s="42" t="str">
        <f t="shared" si="143"/>
        <v>1</v>
      </c>
      <c r="F444" s="51">
        <f t="shared" si="133"/>
        <v>-151.111314655</v>
      </c>
      <c r="G444" s="42" t="str">
        <f t="shared" si="144"/>
        <v>0</v>
      </c>
      <c r="H444" s="51">
        <f t="shared" si="134"/>
        <v>-34.555657327500001</v>
      </c>
      <c r="I444" s="42" t="str">
        <f t="shared" si="145"/>
        <v>0</v>
      </c>
      <c r="J444" s="51">
        <f t="shared" si="135"/>
        <v>90.079083434320978</v>
      </c>
      <c r="K444" s="42" t="str">
        <f t="shared" si="146"/>
        <v>0</v>
      </c>
      <c r="L444" s="51">
        <f t="shared" si="136"/>
        <v>81.666644562352957</v>
      </c>
      <c r="M444" s="55" t="str">
        <f t="shared" si="147"/>
        <v>0</v>
      </c>
      <c r="N444" s="58">
        <f t="shared" si="137"/>
        <v>0.59255084000000002</v>
      </c>
      <c r="O444" s="59">
        <v>260</v>
      </c>
      <c r="Q444" s="53" t="str">
        <f t="shared" si="148"/>
        <v>1</v>
      </c>
      <c r="R444" s="53">
        <f t="shared" si="138"/>
        <v>1</v>
      </c>
      <c r="S444" s="53" t="str">
        <f t="shared" si="149"/>
        <v>0</v>
      </c>
      <c r="T444" s="53">
        <f t="shared" si="139"/>
        <v>0</v>
      </c>
      <c r="U444" s="53" t="str">
        <f t="shared" si="150"/>
        <v>0</v>
      </c>
      <c r="V444" s="53">
        <f t="shared" si="140"/>
        <v>0</v>
      </c>
      <c r="W444" s="53" t="str">
        <f t="shared" si="151"/>
        <v>0</v>
      </c>
      <c r="X444" s="53">
        <f t="shared" si="141"/>
        <v>0</v>
      </c>
      <c r="Y444" s="53" t="str">
        <f t="shared" si="152"/>
        <v>0</v>
      </c>
      <c r="Z444" s="53">
        <f t="shared" si="142"/>
        <v>0</v>
      </c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92">
        <f>Parâmetros!A434</f>
        <v>44184.000023148146</v>
      </c>
      <c r="B445" s="59">
        <f>Parâmetros!G434*0.04*46.0055</f>
        <v>2.7235255999999999</v>
      </c>
      <c r="C445" s="87">
        <f t="shared" si="153"/>
        <v>2.7235255999999999</v>
      </c>
      <c r="D445" s="91">
        <f t="shared" si="132"/>
        <v>0.54470511999999993</v>
      </c>
      <c r="E445" s="42" t="str">
        <f t="shared" si="143"/>
        <v>1</v>
      </c>
      <c r="F445" s="51">
        <f t="shared" si="133"/>
        <v>-151.34456254000003</v>
      </c>
      <c r="G445" s="42" t="str">
        <f t="shared" si="144"/>
        <v>0</v>
      </c>
      <c r="H445" s="51">
        <f t="shared" si="134"/>
        <v>-34.672281270000013</v>
      </c>
      <c r="I445" s="42" t="str">
        <f t="shared" si="145"/>
        <v>0</v>
      </c>
      <c r="J445" s="51">
        <f t="shared" si="135"/>
        <v>90.05575126222223</v>
      </c>
      <c r="K445" s="42" t="str">
        <f t="shared" si="146"/>
        <v>0</v>
      </c>
      <c r="L445" s="51">
        <f t="shared" si="136"/>
        <v>81.641314475294109</v>
      </c>
      <c r="M445" s="55" t="str">
        <f t="shared" si="147"/>
        <v>0</v>
      </c>
      <c r="N445" s="58">
        <f t="shared" si="137"/>
        <v>0.54470511999999993</v>
      </c>
      <c r="O445" s="59">
        <v>260</v>
      </c>
      <c r="Q445" s="53" t="str">
        <f t="shared" si="148"/>
        <v>1</v>
      </c>
      <c r="R445" s="53">
        <f t="shared" si="138"/>
        <v>1</v>
      </c>
      <c r="S445" s="53" t="str">
        <f t="shared" si="149"/>
        <v>0</v>
      </c>
      <c r="T445" s="53">
        <f t="shared" si="139"/>
        <v>0</v>
      </c>
      <c r="U445" s="53" t="str">
        <f t="shared" si="150"/>
        <v>0</v>
      </c>
      <c r="V445" s="53">
        <f t="shared" si="140"/>
        <v>0</v>
      </c>
      <c r="W445" s="53" t="str">
        <f t="shared" si="151"/>
        <v>0</v>
      </c>
      <c r="X445" s="53">
        <f t="shared" si="141"/>
        <v>0</v>
      </c>
      <c r="Y445" s="53" t="str">
        <f t="shared" si="152"/>
        <v>0</v>
      </c>
      <c r="Z445" s="53">
        <f t="shared" si="142"/>
        <v>0</v>
      </c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92">
        <f>Parâmetros!A435</f>
        <v>44184.041689814818</v>
      </c>
      <c r="B446" s="59">
        <f>Parâmetros!G435*0.04*46.0055</f>
        <v>2.7051233999999997</v>
      </c>
      <c r="C446" s="87">
        <f t="shared" si="153"/>
        <v>2.7051233999999997</v>
      </c>
      <c r="D446" s="91">
        <f t="shared" si="132"/>
        <v>0.54102467999999992</v>
      </c>
      <c r="E446" s="42" t="str">
        <f t="shared" si="143"/>
        <v>1</v>
      </c>
      <c r="F446" s="51">
        <f t="shared" si="133"/>
        <v>-151.362504685</v>
      </c>
      <c r="G446" s="42" t="str">
        <f t="shared" si="144"/>
        <v>0</v>
      </c>
      <c r="H446" s="51">
        <f t="shared" si="134"/>
        <v>-34.681252342500002</v>
      </c>
      <c r="I446" s="42" t="str">
        <f t="shared" si="145"/>
        <v>0</v>
      </c>
      <c r="J446" s="51">
        <f t="shared" si="135"/>
        <v>90.053956479753083</v>
      </c>
      <c r="K446" s="42" t="str">
        <f t="shared" si="146"/>
        <v>0</v>
      </c>
      <c r="L446" s="51">
        <f t="shared" si="136"/>
        <v>81.639366007058825</v>
      </c>
      <c r="M446" s="55" t="str">
        <f t="shared" si="147"/>
        <v>0</v>
      </c>
      <c r="N446" s="58">
        <f t="shared" si="137"/>
        <v>0.54102467999999992</v>
      </c>
      <c r="O446" s="59">
        <v>260</v>
      </c>
      <c r="Q446" s="53" t="str">
        <f t="shared" si="148"/>
        <v>1</v>
      </c>
      <c r="R446" s="53">
        <f t="shared" si="138"/>
        <v>1</v>
      </c>
      <c r="S446" s="53" t="str">
        <f t="shared" si="149"/>
        <v>0</v>
      </c>
      <c r="T446" s="53">
        <f t="shared" si="139"/>
        <v>0</v>
      </c>
      <c r="U446" s="53" t="str">
        <f t="shared" si="150"/>
        <v>0</v>
      </c>
      <c r="V446" s="53">
        <f t="shared" si="140"/>
        <v>0</v>
      </c>
      <c r="W446" s="53" t="str">
        <f t="shared" si="151"/>
        <v>0</v>
      </c>
      <c r="X446" s="53">
        <f t="shared" si="141"/>
        <v>0</v>
      </c>
      <c r="Y446" s="53" t="str">
        <f t="shared" si="152"/>
        <v>0</v>
      </c>
      <c r="Z446" s="53">
        <f t="shared" si="142"/>
        <v>0</v>
      </c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92">
        <f>Parâmetros!A436</f>
        <v>44184.083356481482</v>
      </c>
      <c r="B447" s="59">
        <f>Parâmetros!G436*0.04*46.0055</f>
        <v>1.564187</v>
      </c>
      <c r="C447" s="87">
        <f t="shared" si="153"/>
        <v>1.564187</v>
      </c>
      <c r="D447" s="91">
        <f t="shared" si="132"/>
        <v>0.31283739999999999</v>
      </c>
      <c r="E447" s="42" t="str">
        <f t="shared" si="143"/>
        <v>1</v>
      </c>
      <c r="F447" s="51">
        <f t="shared" si="133"/>
        <v>-152.474917675</v>
      </c>
      <c r="G447" s="42" t="str">
        <f t="shared" si="144"/>
        <v>0</v>
      </c>
      <c r="H447" s="51">
        <f t="shared" si="134"/>
        <v>-35.2374588375</v>
      </c>
      <c r="I447" s="42" t="str">
        <f t="shared" si="145"/>
        <v>0</v>
      </c>
      <c r="J447" s="51">
        <f t="shared" si="135"/>
        <v>89.942679966666674</v>
      </c>
      <c r="K447" s="42" t="str">
        <f t="shared" si="146"/>
        <v>0</v>
      </c>
      <c r="L447" s="51">
        <f t="shared" si="136"/>
        <v>81.518560976470582</v>
      </c>
      <c r="M447" s="55" t="str">
        <f t="shared" si="147"/>
        <v>0</v>
      </c>
      <c r="N447" s="58">
        <f t="shared" si="137"/>
        <v>0.31283739999999999</v>
      </c>
      <c r="O447" s="59">
        <v>260</v>
      </c>
      <c r="Q447" s="53" t="str">
        <f t="shared" si="148"/>
        <v>1</v>
      </c>
      <c r="R447" s="53">
        <f t="shared" si="138"/>
        <v>1</v>
      </c>
      <c r="S447" s="53" t="str">
        <f t="shared" si="149"/>
        <v>0</v>
      </c>
      <c r="T447" s="53">
        <f t="shared" si="139"/>
        <v>0</v>
      </c>
      <c r="U447" s="53" t="str">
        <f t="shared" si="150"/>
        <v>0</v>
      </c>
      <c r="V447" s="53">
        <f t="shared" si="140"/>
        <v>0</v>
      </c>
      <c r="W447" s="53" t="str">
        <f t="shared" si="151"/>
        <v>0</v>
      </c>
      <c r="X447" s="53">
        <f t="shared" si="141"/>
        <v>0</v>
      </c>
      <c r="Y447" s="53" t="str">
        <f t="shared" si="152"/>
        <v>0</v>
      </c>
      <c r="Z447" s="53">
        <f t="shared" si="142"/>
        <v>0</v>
      </c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92">
        <f>Parâmetros!A437</f>
        <v>44184.125023148146</v>
      </c>
      <c r="B448" s="59">
        <f>Parâmetros!G437*0.04*46.0055</f>
        <v>0.95691440000000005</v>
      </c>
      <c r="C448" s="87">
        <f t="shared" si="153"/>
        <v>0.95691440000000005</v>
      </c>
      <c r="D448" s="91">
        <f t="shared" si="132"/>
        <v>0.19138288000000001</v>
      </c>
      <c r="E448" s="42" t="str">
        <f t="shared" si="143"/>
        <v>1</v>
      </c>
      <c r="F448" s="51">
        <f t="shared" si="133"/>
        <v>-153.06700846000001</v>
      </c>
      <c r="G448" s="42" t="str">
        <f t="shared" si="144"/>
        <v>0</v>
      </c>
      <c r="H448" s="51">
        <f t="shared" si="134"/>
        <v>-35.533504230000005</v>
      </c>
      <c r="I448" s="42" t="str">
        <f t="shared" si="145"/>
        <v>0</v>
      </c>
      <c r="J448" s="51">
        <f t="shared" si="135"/>
        <v>89.883452145185188</v>
      </c>
      <c r="K448" s="42" t="str">
        <f t="shared" si="146"/>
        <v>0</v>
      </c>
      <c r="L448" s="51">
        <f t="shared" si="136"/>
        <v>81.454261524705871</v>
      </c>
      <c r="M448" s="55" t="str">
        <f t="shared" si="147"/>
        <v>0</v>
      </c>
      <c r="N448" s="58">
        <f t="shared" si="137"/>
        <v>0.19138288000000001</v>
      </c>
      <c r="O448" s="59">
        <v>260</v>
      </c>
      <c r="Q448" s="53" t="str">
        <f t="shared" si="148"/>
        <v>1</v>
      </c>
      <c r="R448" s="53">
        <f t="shared" si="138"/>
        <v>1</v>
      </c>
      <c r="S448" s="53" t="str">
        <f t="shared" si="149"/>
        <v>0</v>
      </c>
      <c r="T448" s="53">
        <f t="shared" si="139"/>
        <v>0</v>
      </c>
      <c r="U448" s="53" t="str">
        <f t="shared" si="150"/>
        <v>0</v>
      </c>
      <c r="V448" s="53">
        <f t="shared" si="140"/>
        <v>0</v>
      </c>
      <c r="W448" s="53" t="str">
        <f t="shared" si="151"/>
        <v>0</v>
      </c>
      <c r="X448" s="53">
        <f t="shared" si="141"/>
        <v>0</v>
      </c>
      <c r="Y448" s="53" t="str">
        <f t="shared" si="152"/>
        <v>0</v>
      </c>
      <c r="Z448" s="53">
        <f t="shared" si="142"/>
        <v>0</v>
      </c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92">
        <f>Parâmetros!A438</f>
        <v>44184.166689814818</v>
      </c>
      <c r="B449" s="59">
        <f>Parâmetros!G438*0.04*46.0055</f>
        <v>0.75449019999999989</v>
      </c>
      <c r="C449" s="87">
        <f t="shared" si="153"/>
        <v>0.75449019999999989</v>
      </c>
      <c r="D449" s="91">
        <f t="shared" si="132"/>
        <v>0.15089803999999998</v>
      </c>
      <c r="E449" s="42" t="str">
        <f t="shared" si="143"/>
        <v>1</v>
      </c>
      <c r="F449" s="51">
        <f t="shared" si="133"/>
        <v>-153.264372055</v>
      </c>
      <c r="G449" s="42" t="str">
        <f t="shared" si="144"/>
        <v>0</v>
      </c>
      <c r="H449" s="51">
        <f t="shared" si="134"/>
        <v>-35.632186027499998</v>
      </c>
      <c r="I449" s="42" t="str">
        <f t="shared" si="145"/>
        <v>0</v>
      </c>
      <c r="J449" s="51">
        <f t="shared" si="135"/>
        <v>89.863709538024693</v>
      </c>
      <c r="K449" s="42" t="str">
        <f t="shared" si="146"/>
        <v>0</v>
      </c>
      <c r="L449" s="51">
        <f t="shared" si="136"/>
        <v>81.432828374117634</v>
      </c>
      <c r="M449" s="55" t="str">
        <f t="shared" si="147"/>
        <v>0</v>
      </c>
      <c r="N449" s="58">
        <f t="shared" si="137"/>
        <v>0.15089803999999998</v>
      </c>
      <c r="O449" s="59">
        <v>260</v>
      </c>
      <c r="Q449" s="53" t="str">
        <f t="shared" si="148"/>
        <v>1</v>
      </c>
      <c r="R449" s="53">
        <f t="shared" si="138"/>
        <v>1</v>
      </c>
      <c r="S449" s="53" t="str">
        <f t="shared" si="149"/>
        <v>0</v>
      </c>
      <c r="T449" s="53">
        <f t="shared" si="139"/>
        <v>0</v>
      </c>
      <c r="U449" s="53" t="str">
        <f t="shared" si="150"/>
        <v>0</v>
      </c>
      <c r="V449" s="53">
        <f t="shared" si="140"/>
        <v>0</v>
      </c>
      <c r="W449" s="53" t="str">
        <f t="shared" si="151"/>
        <v>0</v>
      </c>
      <c r="X449" s="53">
        <f t="shared" si="141"/>
        <v>0</v>
      </c>
      <c r="Y449" s="53" t="str">
        <f t="shared" si="152"/>
        <v>0</v>
      </c>
      <c r="Z449" s="53">
        <f t="shared" si="142"/>
        <v>0</v>
      </c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92">
        <f>Parâmetros!A439</f>
        <v>44184.208356481482</v>
      </c>
      <c r="B450" s="59">
        <f>Parâmetros!G439*0.04*46.0055</f>
        <v>1.0489253999999999</v>
      </c>
      <c r="C450" s="87">
        <f t="shared" si="153"/>
        <v>1.0489253999999999</v>
      </c>
      <c r="D450" s="91">
        <f t="shared" si="132"/>
        <v>0.20978507999999996</v>
      </c>
      <c r="E450" s="42" t="str">
        <f t="shared" si="143"/>
        <v>1</v>
      </c>
      <c r="F450" s="51">
        <f t="shared" si="133"/>
        <v>-152.97729773499998</v>
      </c>
      <c r="G450" s="42" t="str">
        <f t="shared" si="144"/>
        <v>0</v>
      </c>
      <c r="H450" s="51">
        <f t="shared" si="134"/>
        <v>-35.48864886749999</v>
      </c>
      <c r="I450" s="42" t="str">
        <f t="shared" si="145"/>
        <v>0</v>
      </c>
      <c r="J450" s="51">
        <f t="shared" si="135"/>
        <v>89.892426057530855</v>
      </c>
      <c r="K450" s="42" t="str">
        <f t="shared" si="146"/>
        <v>0</v>
      </c>
      <c r="L450" s="51">
        <f t="shared" si="136"/>
        <v>81.464003865882347</v>
      </c>
      <c r="M450" s="55" t="str">
        <f t="shared" si="147"/>
        <v>0</v>
      </c>
      <c r="N450" s="58">
        <f t="shared" si="137"/>
        <v>0.20978507999999996</v>
      </c>
      <c r="O450" s="59">
        <v>260</v>
      </c>
      <c r="Q450" s="53" t="str">
        <f t="shared" si="148"/>
        <v>1</v>
      </c>
      <c r="R450" s="53">
        <f t="shared" si="138"/>
        <v>1</v>
      </c>
      <c r="S450" s="53" t="str">
        <f t="shared" si="149"/>
        <v>0</v>
      </c>
      <c r="T450" s="53">
        <f t="shared" si="139"/>
        <v>0</v>
      </c>
      <c r="U450" s="53" t="str">
        <f t="shared" si="150"/>
        <v>0</v>
      </c>
      <c r="V450" s="53">
        <f t="shared" si="140"/>
        <v>0</v>
      </c>
      <c r="W450" s="53" t="str">
        <f t="shared" si="151"/>
        <v>0</v>
      </c>
      <c r="X450" s="53">
        <f t="shared" si="141"/>
        <v>0</v>
      </c>
      <c r="Y450" s="53" t="str">
        <f t="shared" si="152"/>
        <v>0</v>
      </c>
      <c r="Z450" s="53">
        <f t="shared" si="142"/>
        <v>0</v>
      </c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92">
        <f>Parâmetros!A440</f>
        <v>44184.250023148146</v>
      </c>
      <c r="B451" s="59">
        <f>Parâmetros!G440*0.04*46.0055</f>
        <v>3.9932773999999998</v>
      </c>
      <c r="C451" s="87">
        <f t="shared" si="153"/>
        <v>3.9932773999999998</v>
      </c>
      <c r="D451" s="91">
        <f t="shared" si="132"/>
        <v>0.79865547999999997</v>
      </c>
      <c r="E451" s="42" t="str">
        <f t="shared" si="143"/>
        <v>1</v>
      </c>
      <c r="F451" s="51">
        <f t="shared" si="133"/>
        <v>-150.10655453499999</v>
      </c>
      <c r="G451" s="42" t="str">
        <f t="shared" si="144"/>
        <v>0</v>
      </c>
      <c r="H451" s="51">
        <f t="shared" si="134"/>
        <v>-34.053277267499993</v>
      </c>
      <c r="I451" s="42" t="str">
        <f t="shared" si="145"/>
        <v>0</v>
      </c>
      <c r="J451" s="51">
        <f t="shared" si="135"/>
        <v>90.179591252592587</v>
      </c>
      <c r="K451" s="42" t="str">
        <f t="shared" si="146"/>
        <v>0</v>
      </c>
      <c r="L451" s="51">
        <f t="shared" si="136"/>
        <v>81.775758783529398</v>
      </c>
      <c r="M451" s="55" t="str">
        <f t="shared" si="147"/>
        <v>0</v>
      </c>
      <c r="N451" s="58">
        <f t="shared" si="137"/>
        <v>0.79865547999999997</v>
      </c>
      <c r="O451" s="59">
        <v>260</v>
      </c>
      <c r="Q451" s="53" t="str">
        <f t="shared" si="148"/>
        <v>1</v>
      </c>
      <c r="R451" s="53">
        <f t="shared" si="138"/>
        <v>1</v>
      </c>
      <c r="S451" s="53" t="str">
        <f t="shared" si="149"/>
        <v>0</v>
      </c>
      <c r="T451" s="53">
        <f t="shared" si="139"/>
        <v>0</v>
      </c>
      <c r="U451" s="53" t="str">
        <f t="shared" si="150"/>
        <v>0</v>
      </c>
      <c r="V451" s="53">
        <f t="shared" si="140"/>
        <v>0</v>
      </c>
      <c r="W451" s="53" t="str">
        <f t="shared" si="151"/>
        <v>0</v>
      </c>
      <c r="X451" s="53">
        <f t="shared" si="141"/>
        <v>0</v>
      </c>
      <c r="Y451" s="53" t="str">
        <f t="shared" si="152"/>
        <v>0</v>
      </c>
      <c r="Z451" s="53">
        <f t="shared" si="142"/>
        <v>0</v>
      </c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92">
        <f>Parâmetros!A441</f>
        <v>44184.291689814818</v>
      </c>
      <c r="B452" s="59">
        <f>Parâmetros!G441*0.04*46.0055</f>
        <v>3.9748752000000001</v>
      </c>
      <c r="C452" s="87">
        <f t="shared" si="153"/>
        <v>3.9748752000000001</v>
      </c>
      <c r="D452" s="91">
        <f t="shared" si="132"/>
        <v>0.79497503999999997</v>
      </c>
      <c r="E452" s="42" t="str">
        <f t="shared" si="143"/>
        <v>1</v>
      </c>
      <c r="F452" s="51">
        <f t="shared" si="133"/>
        <v>-150.12449667999999</v>
      </c>
      <c r="G452" s="42" t="str">
        <f t="shared" si="144"/>
        <v>0</v>
      </c>
      <c r="H452" s="51">
        <f t="shared" si="134"/>
        <v>-34.062248339999996</v>
      </c>
      <c r="I452" s="42" t="str">
        <f t="shared" si="145"/>
        <v>0</v>
      </c>
      <c r="J452" s="51">
        <f t="shared" si="135"/>
        <v>90.177796470123454</v>
      </c>
      <c r="K452" s="42" t="str">
        <f t="shared" si="146"/>
        <v>0</v>
      </c>
      <c r="L452" s="51">
        <f t="shared" si="136"/>
        <v>81.773810315294128</v>
      </c>
      <c r="M452" s="55" t="str">
        <f t="shared" si="147"/>
        <v>0</v>
      </c>
      <c r="N452" s="58">
        <f t="shared" si="137"/>
        <v>0.79497503999999997</v>
      </c>
      <c r="O452" s="59">
        <v>260</v>
      </c>
      <c r="Q452" s="53" t="str">
        <f t="shared" si="148"/>
        <v>1</v>
      </c>
      <c r="R452" s="53">
        <f t="shared" si="138"/>
        <v>1</v>
      </c>
      <c r="S452" s="53" t="str">
        <f t="shared" si="149"/>
        <v>0</v>
      </c>
      <c r="T452" s="53">
        <f t="shared" si="139"/>
        <v>0</v>
      </c>
      <c r="U452" s="53" t="str">
        <f t="shared" si="150"/>
        <v>0</v>
      </c>
      <c r="V452" s="53">
        <f t="shared" si="140"/>
        <v>0</v>
      </c>
      <c r="W452" s="53" t="str">
        <f t="shared" si="151"/>
        <v>0</v>
      </c>
      <c r="X452" s="53">
        <f t="shared" si="141"/>
        <v>0</v>
      </c>
      <c r="Y452" s="53" t="str">
        <f t="shared" si="152"/>
        <v>0</v>
      </c>
      <c r="Z452" s="53">
        <f t="shared" si="142"/>
        <v>0</v>
      </c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92">
        <f>Parâmetros!A442</f>
        <v>44184.333356481482</v>
      </c>
      <c r="B453" s="59">
        <f>Parâmetros!G442*0.04*46.0055</f>
        <v>4.3981257999999999</v>
      </c>
      <c r="C453" s="87">
        <f t="shared" si="153"/>
        <v>4.3981257999999999</v>
      </c>
      <c r="D453" s="91">
        <f t="shared" si="132"/>
        <v>0.87962515999999991</v>
      </c>
      <c r="E453" s="42" t="str">
        <f t="shared" si="143"/>
        <v>1</v>
      </c>
      <c r="F453" s="51">
        <f t="shared" si="133"/>
        <v>-149.71182734499999</v>
      </c>
      <c r="G453" s="42" t="str">
        <f t="shared" si="144"/>
        <v>0</v>
      </c>
      <c r="H453" s="51">
        <f t="shared" si="134"/>
        <v>-33.855913672499995</v>
      </c>
      <c r="I453" s="42" t="str">
        <f t="shared" si="145"/>
        <v>0</v>
      </c>
      <c r="J453" s="51">
        <f t="shared" si="135"/>
        <v>90.219076466913577</v>
      </c>
      <c r="K453" s="42" t="str">
        <f t="shared" si="146"/>
        <v>0</v>
      </c>
      <c r="L453" s="51">
        <f t="shared" si="136"/>
        <v>81.818625084705886</v>
      </c>
      <c r="M453" s="55" t="str">
        <f t="shared" si="147"/>
        <v>0</v>
      </c>
      <c r="N453" s="58">
        <f t="shared" si="137"/>
        <v>0.87962515999999991</v>
      </c>
      <c r="O453" s="59">
        <v>260</v>
      </c>
      <c r="Q453" s="53" t="str">
        <f t="shared" si="148"/>
        <v>1</v>
      </c>
      <c r="R453" s="53">
        <f t="shared" si="138"/>
        <v>1</v>
      </c>
      <c r="S453" s="53" t="str">
        <f t="shared" si="149"/>
        <v>0</v>
      </c>
      <c r="T453" s="53">
        <f t="shared" si="139"/>
        <v>0</v>
      </c>
      <c r="U453" s="53" t="str">
        <f t="shared" si="150"/>
        <v>0</v>
      </c>
      <c r="V453" s="53">
        <f t="shared" si="140"/>
        <v>0</v>
      </c>
      <c r="W453" s="53" t="str">
        <f t="shared" si="151"/>
        <v>0</v>
      </c>
      <c r="X453" s="53">
        <f t="shared" si="141"/>
        <v>0</v>
      </c>
      <c r="Y453" s="53" t="str">
        <f t="shared" si="152"/>
        <v>0</v>
      </c>
      <c r="Z453" s="53">
        <f t="shared" si="142"/>
        <v>0</v>
      </c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92">
        <f>Parâmetros!A443</f>
        <v>44184.375023148146</v>
      </c>
      <c r="B454" s="59">
        <f>Parâmetros!G443*0.04*46.0055</f>
        <v>3.5700267999999999</v>
      </c>
      <c r="C454" s="87">
        <f t="shared" si="153"/>
        <v>3.5700267999999999</v>
      </c>
      <c r="D454" s="91">
        <f t="shared" si="132"/>
        <v>0.71400536000000003</v>
      </c>
      <c r="E454" s="42" t="str">
        <f t="shared" si="143"/>
        <v>1</v>
      </c>
      <c r="F454" s="51">
        <f t="shared" si="133"/>
        <v>-150.51922386999999</v>
      </c>
      <c r="G454" s="42" t="str">
        <f t="shared" si="144"/>
        <v>0</v>
      </c>
      <c r="H454" s="51">
        <f t="shared" si="134"/>
        <v>-34.259611934999995</v>
      </c>
      <c r="I454" s="42" t="str">
        <f t="shared" si="145"/>
        <v>0</v>
      </c>
      <c r="J454" s="51">
        <f t="shared" si="135"/>
        <v>90.138311255802464</v>
      </c>
      <c r="K454" s="42" t="str">
        <f t="shared" si="146"/>
        <v>0</v>
      </c>
      <c r="L454" s="51">
        <f t="shared" si="136"/>
        <v>81.730944014117654</v>
      </c>
      <c r="M454" s="55" t="str">
        <f t="shared" si="147"/>
        <v>0</v>
      </c>
      <c r="N454" s="58">
        <f t="shared" si="137"/>
        <v>0.71400536000000003</v>
      </c>
      <c r="O454" s="59">
        <v>260</v>
      </c>
      <c r="Q454" s="53" t="str">
        <f t="shared" si="148"/>
        <v>1</v>
      </c>
      <c r="R454" s="53">
        <f t="shared" si="138"/>
        <v>1</v>
      </c>
      <c r="S454" s="53" t="str">
        <f t="shared" si="149"/>
        <v>0</v>
      </c>
      <c r="T454" s="53">
        <f t="shared" si="139"/>
        <v>0</v>
      </c>
      <c r="U454" s="53" t="str">
        <f t="shared" si="150"/>
        <v>0</v>
      </c>
      <c r="V454" s="53">
        <f t="shared" si="140"/>
        <v>0</v>
      </c>
      <c r="W454" s="53" t="str">
        <f t="shared" si="151"/>
        <v>0</v>
      </c>
      <c r="X454" s="53">
        <f t="shared" si="141"/>
        <v>0</v>
      </c>
      <c r="Y454" s="53" t="str">
        <f t="shared" si="152"/>
        <v>0</v>
      </c>
      <c r="Z454" s="53">
        <f t="shared" si="142"/>
        <v>0</v>
      </c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92">
        <f>Parâmetros!A444</f>
        <v>44184.416689814818</v>
      </c>
      <c r="B455" s="59">
        <f>Parâmetros!G444*0.04*46.0055</f>
        <v>3.0363630000000001</v>
      </c>
      <c r="C455" s="87">
        <f t="shared" si="153"/>
        <v>3.0363630000000001</v>
      </c>
      <c r="D455" s="91">
        <f t="shared" si="132"/>
        <v>0.60727260000000005</v>
      </c>
      <c r="E455" s="42" t="str">
        <f t="shared" si="143"/>
        <v>1</v>
      </c>
      <c r="F455" s="51">
        <f t="shared" si="133"/>
        <v>-151.039546075</v>
      </c>
      <c r="G455" s="42" t="str">
        <f t="shared" si="144"/>
        <v>0</v>
      </c>
      <c r="H455" s="51">
        <f t="shared" si="134"/>
        <v>-34.519773037500002</v>
      </c>
      <c r="I455" s="42" t="str">
        <f t="shared" si="145"/>
        <v>0</v>
      </c>
      <c r="J455" s="51">
        <f t="shared" si="135"/>
        <v>90.086262564197526</v>
      </c>
      <c r="K455" s="42" t="str">
        <f t="shared" si="146"/>
        <v>0</v>
      </c>
      <c r="L455" s="51">
        <f t="shared" si="136"/>
        <v>81.674438435294121</v>
      </c>
      <c r="M455" s="55" t="str">
        <f t="shared" si="147"/>
        <v>0</v>
      </c>
      <c r="N455" s="58">
        <f t="shared" si="137"/>
        <v>0.60727260000000005</v>
      </c>
      <c r="O455" s="59">
        <v>260</v>
      </c>
      <c r="Q455" s="53" t="str">
        <f t="shared" si="148"/>
        <v>1</v>
      </c>
      <c r="R455" s="53">
        <f t="shared" si="138"/>
        <v>1</v>
      </c>
      <c r="S455" s="53" t="str">
        <f t="shared" si="149"/>
        <v>0</v>
      </c>
      <c r="T455" s="53">
        <f t="shared" si="139"/>
        <v>0</v>
      </c>
      <c r="U455" s="53" t="str">
        <f t="shared" si="150"/>
        <v>0</v>
      </c>
      <c r="V455" s="53">
        <f t="shared" si="140"/>
        <v>0</v>
      </c>
      <c r="W455" s="53" t="str">
        <f t="shared" si="151"/>
        <v>0</v>
      </c>
      <c r="X455" s="53">
        <f t="shared" si="141"/>
        <v>0</v>
      </c>
      <c r="Y455" s="53" t="str">
        <f t="shared" si="152"/>
        <v>0</v>
      </c>
      <c r="Z455" s="53">
        <f t="shared" si="142"/>
        <v>0</v>
      </c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92">
        <f>Parâmetros!A445</f>
        <v>44184.458356481482</v>
      </c>
      <c r="B456" s="59">
        <f>Parâmetros!G445*0.04*46.0055</f>
        <v>3.4964179999999998</v>
      </c>
      <c r="C456" s="87">
        <f t="shared" si="153"/>
        <v>3.4964179999999998</v>
      </c>
      <c r="D456" s="91">
        <f t="shared" si="132"/>
        <v>0.69928360000000001</v>
      </c>
      <c r="E456" s="42" t="str">
        <f t="shared" si="143"/>
        <v>1</v>
      </c>
      <c r="F456" s="51">
        <f t="shared" si="133"/>
        <v>-150.59099244999999</v>
      </c>
      <c r="G456" s="42" t="str">
        <f t="shared" si="144"/>
        <v>0</v>
      </c>
      <c r="H456" s="51">
        <f t="shared" si="134"/>
        <v>-34.295496224999994</v>
      </c>
      <c r="I456" s="42" t="str">
        <f t="shared" si="145"/>
        <v>0</v>
      </c>
      <c r="J456" s="51">
        <f t="shared" si="135"/>
        <v>90.13113212592593</v>
      </c>
      <c r="K456" s="42" t="str">
        <f t="shared" si="146"/>
        <v>0</v>
      </c>
      <c r="L456" s="51">
        <f t="shared" si="136"/>
        <v>81.723150141176461</v>
      </c>
      <c r="M456" s="55" t="str">
        <f t="shared" si="147"/>
        <v>0</v>
      </c>
      <c r="N456" s="58">
        <f t="shared" si="137"/>
        <v>0.69928360000000001</v>
      </c>
      <c r="O456" s="59">
        <v>260</v>
      </c>
      <c r="Q456" s="53" t="str">
        <f t="shared" si="148"/>
        <v>1</v>
      </c>
      <c r="R456" s="53">
        <f t="shared" si="138"/>
        <v>1</v>
      </c>
      <c r="S456" s="53" t="str">
        <f t="shared" si="149"/>
        <v>0</v>
      </c>
      <c r="T456" s="53">
        <f t="shared" si="139"/>
        <v>0</v>
      </c>
      <c r="U456" s="53" t="str">
        <f t="shared" si="150"/>
        <v>0</v>
      </c>
      <c r="V456" s="53">
        <f t="shared" si="140"/>
        <v>0</v>
      </c>
      <c r="W456" s="53" t="str">
        <f t="shared" si="151"/>
        <v>0</v>
      </c>
      <c r="X456" s="53">
        <f t="shared" si="141"/>
        <v>0</v>
      </c>
      <c r="Y456" s="53" t="str">
        <f t="shared" si="152"/>
        <v>0</v>
      </c>
      <c r="Z456" s="53">
        <f t="shared" si="142"/>
        <v>0</v>
      </c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92">
        <f>Parâmetros!A446</f>
        <v>44184.500023148146</v>
      </c>
      <c r="B457" s="59">
        <f>Parâmetros!G446*0.04*46.0055</f>
        <v>2.8155366000000002</v>
      </c>
      <c r="C457" s="87">
        <f t="shared" si="153"/>
        <v>2.8155366000000002</v>
      </c>
      <c r="D457" s="91">
        <f t="shared" si="132"/>
        <v>0.56310732000000008</v>
      </c>
      <c r="E457" s="42" t="str">
        <f t="shared" si="143"/>
        <v>1</v>
      </c>
      <c r="F457" s="51">
        <f t="shared" si="133"/>
        <v>-151.25485181499999</v>
      </c>
      <c r="G457" s="42" t="str">
        <f t="shared" si="144"/>
        <v>0</v>
      </c>
      <c r="H457" s="51">
        <f t="shared" si="134"/>
        <v>-34.627425907499997</v>
      </c>
      <c r="I457" s="42" t="str">
        <f t="shared" si="145"/>
        <v>0</v>
      </c>
      <c r="J457" s="51">
        <f t="shared" si="135"/>
        <v>90.064725174567897</v>
      </c>
      <c r="K457" s="42" t="str">
        <f t="shared" si="146"/>
        <v>0</v>
      </c>
      <c r="L457" s="51">
        <f t="shared" si="136"/>
        <v>81.6510568164706</v>
      </c>
      <c r="M457" s="55" t="str">
        <f t="shared" si="147"/>
        <v>0</v>
      </c>
      <c r="N457" s="58">
        <f t="shared" si="137"/>
        <v>0.56310732000000008</v>
      </c>
      <c r="O457" s="59">
        <v>260</v>
      </c>
      <c r="Q457" s="53" t="str">
        <f t="shared" si="148"/>
        <v>1</v>
      </c>
      <c r="R457" s="53">
        <f t="shared" si="138"/>
        <v>1</v>
      </c>
      <c r="S457" s="53" t="str">
        <f t="shared" si="149"/>
        <v>0</v>
      </c>
      <c r="T457" s="53">
        <f t="shared" si="139"/>
        <v>0</v>
      </c>
      <c r="U457" s="53" t="str">
        <f t="shared" si="150"/>
        <v>0</v>
      </c>
      <c r="V457" s="53">
        <f t="shared" si="140"/>
        <v>0</v>
      </c>
      <c r="W457" s="53" t="str">
        <f t="shared" si="151"/>
        <v>0</v>
      </c>
      <c r="X457" s="53">
        <f t="shared" si="141"/>
        <v>0</v>
      </c>
      <c r="Y457" s="53" t="str">
        <f t="shared" si="152"/>
        <v>0</v>
      </c>
      <c r="Z457" s="53">
        <f t="shared" si="142"/>
        <v>0</v>
      </c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92">
        <f>Parâmetros!A447</f>
        <v>44184.541689814818</v>
      </c>
      <c r="B458" s="59">
        <f>Parâmetros!G447*0.04*46.0055</f>
        <v>2.5211014</v>
      </c>
      <c r="C458" s="87">
        <f t="shared" si="153"/>
        <v>2.5211014</v>
      </c>
      <c r="D458" s="91">
        <f t="shared" si="132"/>
        <v>0.50422027999999997</v>
      </c>
      <c r="E458" s="42" t="str">
        <f t="shared" si="143"/>
        <v>1</v>
      </c>
      <c r="F458" s="51">
        <f t="shared" si="133"/>
        <v>-151.54192613500001</v>
      </c>
      <c r="G458" s="42" t="str">
        <f t="shared" si="144"/>
        <v>0</v>
      </c>
      <c r="H458" s="51">
        <f t="shared" si="134"/>
        <v>-34.770963067500006</v>
      </c>
      <c r="I458" s="42" t="str">
        <f t="shared" si="145"/>
        <v>0</v>
      </c>
      <c r="J458" s="51">
        <f t="shared" si="135"/>
        <v>90.036008655061721</v>
      </c>
      <c r="K458" s="42" t="str">
        <f t="shared" si="146"/>
        <v>0</v>
      </c>
      <c r="L458" s="51">
        <f t="shared" si="136"/>
        <v>81.619881324705887</v>
      </c>
      <c r="M458" s="55" t="str">
        <f t="shared" si="147"/>
        <v>0</v>
      </c>
      <c r="N458" s="58">
        <f t="shared" si="137"/>
        <v>0.50422027999999997</v>
      </c>
      <c r="O458" s="59">
        <v>260</v>
      </c>
      <c r="Q458" s="53" t="str">
        <f t="shared" si="148"/>
        <v>1</v>
      </c>
      <c r="R458" s="53">
        <f t="shared" si="138"/>
        <v>1</v>
      </c>
      <c r="S458" s="53" t="str">
        <f t="shared" si="149"/>
        <v>0</v>
      </c>
      <c r="T458" s="53">
        <f t="shared" si="139"/>
        <v>0</v>
      </c>
      <c r="U458" s="53" t="str">
        <f t="shared" si="150"/>
        <v>0</v>
      </c>
      <c r="V458" s="53">
        <f t="shared" si="140"/>
        <v>0</v>
      </c>
      <c r="W458" s="53" t="str">
        <f t="shared" si="151"/>
        <v>0</v>
      </c>
      <c r="X458" s="53">
        <f t="shared" si="141"/>
        <v>0</v>
      </c>
      <c r="Y458" s="53" t="str">
        <f t="shared" si="152"/>
        <v>0</v>
      </c>
      <c r="Z458" s="53">
        <f t="shared" si="142"/>
        <v>0</v>
      </c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92">
        <f>Parâmetros!A448</f>
        <v>44184.583356481482</v>
      </c>
      <c r="B459" s="59">
        <f>Parâmetros!G448*0.04*46.0055</f>
        <v>2.2082639999999998</v>
      </c>
      <c r="C459" s="87">
        <f t="shared" si="153"/>
        <v>2.2082639999999998</v>
      </c>
      <c r="D459" s="91">
        <f t="shared" si="132"/>
        <v>0.44165279999999996</v>
      </c>
      <c r="E459" s="42" t="str">
        <f t="shared" si="143"/>
        <v>1</v>
      </c>
      <c r="F459" s="51">
        <f t="shared" si="133"/>
        <v>-151.84694260000001</v>
      </c>
      <c r="G459" s="42" t="str">
        <f t="shared" si="144"/>
        <v>0</v>
      </c>
      <c r="H459" s="51">
        <f t="shared" si="134"/>
        <v>-34.923471300000003</v>
      </c>
      <c r="I459" s="42" t="str">
        <f t="shared" si="145"/>
        <v>0</v>
      </c>
      <c r="J459" s="51">
        <f t="shared" si="135"/>
        <v>90.005497353086412</v>
      </c>
      <c r="K459" s="42" t="str">
        <f t="shared" si="146"/>
        <v>0</v>
      </c>
      <c r="L459" s="51">
        <f t="shared" si="136"/>
        <v>81.586757364705889</v>
      </c>
      <c r="M459" s="55" t="str">
        <f t="shared" si="147"/>
        <v>0</v>
      </c>
      <c r="N459" s="58">
        <f t="shared" si="137"/>
        <v>0.44165279999999996</v>
      </c>
      <c r="O459" s="59">
        <v>260</v>
      </c>
      <c r="Q459" s="53" t="str">
        <f t="shared" si="148"/>
        <v>1</v>
      </c>
      <c r="R459" s="53">
        <f t="shared" si="138"/>
        <v>1</v>
      </c>
      <c r="S459" s="53" t="str">
        <f t="shared" si="149"/>
        <v>0</v>
      </c>
      <c r="T459" s="53">
        <f t="shared" si="139"/>
        <v>0</v>
      </c>
      <c r="U459" s="53" t="str">
        <f t="shared" si="150"/>
        <v>0</v>
      </c>
      <c r="V459" s="53">
        <f t="shared" si="140"/>
        <v>0</v>
      </c>
      <c r="W459" s="53" t="str">
        <f t="shared" si="151"/>
        <v>0</v>
      </c>
      <c r="X459" s="53">
        <f t="shared" si="141"/>
        <v>0</v>
      </c>
      <c r="Y459" s="53" t="str">
        <f t="shared" si="152"/>
        <v>0</v>
      </c>
      <c r="Z459" s="53">
        <f t="shared" si="142"/>
        <v>0</v>
      </c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92">
        <f>Parâmetros!A449</f>
        <v>44184.625023148146</v>
      </c>
      <c r="B460" s="59">
        <f>Parâmetros!G449*0.04*46.0055</f>
        <v>1.9690354000000001</v>
      </c>
      <c r="C460" s="87">
        <f t="shared" si="153"/>
        <v>1.9690354000000001</v>
      </c>
      <c r="D460" s="91">
        <f t="shared" si="132"/>
        <v>0.39380707999999998</v>
      </c>
      <c r="E460" s="42" t="str">
        <f t="shared" si="143"/>
        <v>1</v>
      </c>
      <c r="F460" s="51">
        <f t="shared" si="133"/>
        <v>-152.080190485</v>
      </c>
      <c r="G460" s="42" t="str">
        <f t="shared" si="144"/>
        <v>0</v>
      </c>
      <c r="H460" s="51">
        <f t="shared" si="134"/>
        <v>-35.040095242500001</v>
      </c>
      <c r="I460" s="42" t="str">
        <f t="shared" si="145"/>
        <v>0</v>
      </c>
      <c r="J460" s="51">
        <f t="shared" si="135"/>
        <v>89.98216518098765</v>
      </c>
      <c r="K460" s="42" t="str">
        <f t="shared" si="146"/>
        <v>0</v>
      </c>
      <c r="L460" s="51">
        <f t="shared" si="136"/>
        <v>81.561427277647041</v>
      </c>
      <c r="M460" s="55" t="str">
        <f t="shared" si="147"/>
        <v>0</v>
      </c>
      <c r="N460" s="58">
        <f t="shared" si="137"/>
        <v>0.39380707999999998</v>
      </c>
      <c r="O460" s="59">
        <v>260</v>
      </c>
      <c r="Q460" s="53" t="str">
        <f t="shared" si="148"/>
        <v>1</v>
      </c>
      <c r="R460" s="53">
        <f t="shared" si="138"/>
        <v>1</v>
      </c>
      <c r="S460" s="53" t="str">
        <f t="shared" si="149"/>
        <v>0</v>
      </c>
      <c r="T460" s="53">
        <f t="shared" si="139"/>
        <v>0</v>
      </c>
      <c r="U460" s="53" t="str">
        <f t="shared" si="150"/>
        <v>0</v>
      </c>
      <c r="V460" s="53">
        <f t="shared" si="140"/>
        <v>0</v>
      </c>
      <c r="W460" s="53" t="str">
        <f t="shared" si="151"/>
        <v>0</v>
      </c>
      <c r="X460" s="53">
        <f t="shared" si="141"/>
        <v>0</v>
      </c>
      <c r="Y460" s="53" t="str">
        <f t="shared" si="152"/>
        <v>0</v>
      </c>
      <c r="Z460" s="53">
        <f t="shared" si="142"/>
        <v>0</v>
      </c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92">
        <f>Parâmetros!A450</f>
        <v>44184.666689814818</v>
      </c>
      <c r="B461" s="59">
        <f>Parâmetros!G450*0.04*46.0055</f>
        <v>2.0426441999999998</v>
      </c>
      <c r="C461" s="87">
        <f t="shared" si="153"/>
        <v>2.0426441999999998</v>
      </c>
      <c r="D461" s="91">
        <f t="shared" ref="D461:D524" si="154">(((C461-$B$4)/($B$5-$B$4))*($B$7-$B$6))+$B$6</f>
        <v>0.40852884</v>
      </c>
      <c r="E461" s="42" t="str">
        <f t="shared" si="143"/>
        <v>1</v>
      </c>
      <c r="F461" s="51">
        <f t="shared" ref="F461:F524" si="155">(((C461-$C$4)/($C$5-$C$4))*($C$7-$C$6))+$C$6</f>
        <v>-152.00842190499998</v>
      </c>
      <c r="G461" s="42" t="str">
        <f t="shared" si="144"/>
        <v>0</v>
      </c>
      <c r="H461" s="51">
        <f t="shared" ref="H461:H524" si="156">(((C461-$D$4)/($D$5-$D$4))*($D$7-$D$6))+$D$6</f>
        <v>-35.004210952499989</v>
      </c>
      <c r="I461" s="42" t="str">
        <f t="shared" si="145"/>
        <v>0</v>
      </c>
      <c r="J461" s="51">
        <f t="shared" ref="J461:J524" si="157">(((C461-$E$4)/($E$5-$E$4))*($E$7-$E$6))+$E$6</f>
        <v>89.989344310864197</v>
      </c>
      <c r="K461" s="42" t="str">
        <f t="shared" si="146"/>
        <v>0</v>
      </c>
      <c r="L461" s="51">
        <f t="shared" ref="L461:L524" si="158">(((C461-$F$4)/($F$5-$F$4))*($F$7-$F$6))+$F$6</f>
        <v>81.569221150588234</v>
      </c>
      <c r="M461" s="55" t="str">
        <f t="shared" si="147"/>
        <v>0</v>
      </c>
      <c r="N461" s="58">
        <f t="shared" ref="N461:N524" si="159">(D461*E461)+(F461*G461)+(H461*I461)+(J461*K461)+(L461*M461)</f>
        <v>0.40852884</v>
      </c>
      <c r="O461" s="59">
        <v>260</v>
      </c>
      <c r="Q461" s="53" t="str">
        <f t="shared" si="148"/>
        <v>1</v>
      </c>
      <c r="R461" s="53">
        <f t="shared" ref="R461:R524" si="160">Q461*1</f>
        <v>1</v>
      </c>
      <c r="S461" s="53" t="str">
        <f t="shared" si="149"/>
        <v>0</v>
      </c>
      <c r="T461" s="53">
        <f t="shared" ref="T461:T524" si="161">S461*1</f>
        <v>0</v>
      </c>
      <c r="U461" s="53" t="str">
        <f t="shared" si="150"/>
        <v>0</v>
      </c>
      <c r="V461" s="53">
        <f t="shared" ref="V461:V524" si="162">U461*1</f>
        <v>0</v>
      </c>
      <c r="W461" s="53" t="str">
        <f t="shared" si="151"/>
        <v>0</v>
      </c>
      <c r="X461" s="53">
        <f t="shared" ref="X461:X524" si="163">W461*1</f>
        <v>0</v>
      </c>
      <c r="Y461" s="53" t="str">
        <f t="shared" si="152"/>
        <v>0</v>
      </c>
      <c r="Z461" s="53">
        <f t="shared" ref="Z461:Z524" si="164">Y461*1</f>
        <v>0</v>
      </c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92">
        <f>Parâmetros!A451</f>
        <v>44184.708356481482</v>
      </c>
      <c r="B462" s="59">
        <f>Parâmetros!G451*0.04*46.0055</f>
        <v>2.4106882000000001</v>
      </c>
      <c r="C462" s="87">
        <f t="shared" si="153"/>
        <v>2.4106882000000001</v>
      </c>
      <c r="D462" s="91">
        <f t="shared" si="154"/>
        <v>0.48213763999999998</v>
      </c>
      <c r="E462" s="42" t="str">
        <f t="shared" ref="E462:E525" si="165">IF(AND(D462&lt;=40,D462&gt;=0),"1","0")</f>
        <v>1</v>
      </c>
      <c r="F462" s="51">
        <f t="shared" si="155"/>
        <v>-151.64957900499996</v>
      </c>
      <c r="G462" s="42" t="str">
        <f t="shared" ref="G462:G525" si="166">IF(AND(F462&lt;=80,F462&gt;41),"1","0")</f>
        <v>0</v>
      </c>
      <c r="H462" s="51">
        <f t="shared" si="156"/>
        <v>-34.824789502499982</v>
      </c>
      <c r="I462" s="42" t="str">
        <f t="shared" ref="I462:I525" si="167">IF(AND(H462&lt;=120,H462&gt;81),"1","0")</f>
        <v>0</v>
      </c>
      <c r="J462" s="51">
        <f t="shared" si="157"/>
        <v>90.025239960246921</v>
      </c>
      <c r="K462" s="42" t="str">
        <f t="shared" ref="K462:K525" si="168">IF(AND(J462&lt;=200,J462&gt;121),"1","0")</f>
        <v>0</v>
      </c>
      <c r="L462" s="51">
        <f t="shared" si="158"/>
        <v>81.608190515294126</v>
      </c>
      <c r="M462" s="55" t="str">
        <f t="shared" ref="M462:M525" si="169">IF(AND(L462&lt;999,L462&gt;201),"1","0")</f>
        <v>0</v>
      </c>
      <c r="N462" s="58">
        <f t="shared" si="159"/>
        <v>0.48213763999999998</v>
      </c>
      <c r="O462" s="59">
        <v>260</v>
      </c>
      <c r="Q462" s="53" t="str">
        <f t="shared" ref="Q462:Q525" si="170">IF(AND(N462&lt;40.5,N462&gt;=0),"1","0")</f>
        <v>1</v>
      </c>
      <c r="R462" s="53">
        <f t="shared" si="160"/>
        <v>1</v>
      </c>
      <c r="S462" s="53" t="str">
        <f t="shared" ref="S462:S525" si="171">IF(AND(N462&lt;80.5,N462&gt;=40.5),"1","0")</f>
        <v>0</v>
      </c>
      <c r="T462" s="53">
        <f t="shared" si="161"/>
        <v>0</v>
      </c>
      <c r="U462" s="53" t="str">
        <f t="shared" ref="U462:U525" si="172">IF(AND(N462&lt;120.5,N462&gt;=80.5),"1","0")</f>
        <v>0</v>
      </c>
      <c r="V462" s="53">
        <f t="shared" si="162"/>
        <v>0</v>
      </c>
      <c r="W462" s="53" t="str">
        <f t="shared" ref="W462:W525" si="173">IF(AND(N462&lt;200.5,N462&gt;=120.5),"1","0")</f>
        <v>0</v>
      </c>
      <c r="X462" s="53">
        <f t="shared" si="163"/>
        <v>0</v>
      </c>
      <c r="Y462" s="53" t="str">
        <f t="shared" ref="Y462:Y525" si="174">IF(AND(N462&lt;999,N462&gt;=200.5),"1","0")</f>
        <v>0</v>
      </c>
      <c r="Z462" s="53">
        <f t="shared" si="164"/>
        <v>0</v>
      </c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92">
        <f>Parâmetros!A452</f>
        <v>44184.750023148146</v>
      </c>
      <c r="B463" s="59">
        <f>Parâmetros!G452*0.04*46.0055</f>
        <v>3.5700267999999999</v>
      </c>
      <c r="C463" s="87">
        <f t="shared" ref="C463:C526" si="175">B463</f>
        <v>3.5700267999999999</v>
      </c>
      <c r="D463" s="91">
        <f t="shared" si="154"/>
        <v>0.71400536000000003</v>
      </c>
      <c r="E463" s="42" t="str">
        <f t="shared" si="165"/>
        <v>1</v>
      </c>
      <c r="F463" s="51">
        <f t="shared" si="155"/>
        <v>-150.51922386999999</v>
      </c>
      <c r="G463" s="42" t="str">
        <f t="shared" si="166"/>
        <v>0</v>
      </c>
      <c r="H463" s="51">
        <f t="shared" si="156"/>
        <v>-34.259611934999995</v>
      </c>
      <c r="I463" s="42" t="str">
        <f t="shared" si="167"/>
        <v>0</v>
      </c>
      <c r="J463" s="51">
        <f t="shared" si="157"/>
        <v>90.138311255802464</v>
      </c>
      <c r="K463" s="42" t="str">
        <f t="shared" si="168"/>
        <v>0</v>
      </c>
      <c r="L463" s="51">
        <f t="shared" si="158"/>
        <v>81.730944014117654</v>
      </c>
      <c r="M463" s="55" t="str">
        <f t="shared" si="169"/>
        <v>0</v>
      </c>
      <c r="N463" s="58">
        <f t="shared" si="159"/>
        <v>0.71400536000000003</v>
      </c>
      <c r="O463" s="59">
        <v>260</v>
      </c>
      <c r="Q463" s="53" t="str">
        <f t="shared" si="170"/>
        <v>1</v>
      </c>
      <c r="R463" s="53">
        <f t="shared" si="160"/>
        <v>1</v>
      </c>
      <c r="S463" s="53" t="str">
        <f t="shared" si="171"/>
        <v>0</v>
      </c>
      <c r="T463" s="53">
        <f t="shared" si="161"/>
        <v>0</v>
      </c>
      <c r="U463" s="53" t="str">
        <f t="shared" si="172"/>
        <v>0</v>
      </c>
      <c r="V463" s="53">
        <f t="shared" si="162"/>
        <v>0</v>
      </c>
      <c r="W463" s="53" t="str">
        <f t="shared" si="173"/>
        <v>0</v>
      </c>
      <c r="X463" s="53">
        <f t="shared" si="163"/>
        <v>0</v>
      </c>
      <c r="Y463" s="53" t="str">
        <f t="shared" si="174"/>
        <v>0</v>
      </c>
      <c r="Z463" s="53">
        <f t="shared" si="164"/>
        <v>0</v>
      </c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92">
        <f>Parâmetros!A453</f>
        <v>44184.791689814818</v>
      </c>
      <c r="B464" s="59">
        <f>Parâmetros!G453*0.04*46.0055</f>
        <v>6.2199435999999988</v>
      </c>
      <c r="C464" s="87">
        <f t="shared" si="175"/>
        <v>6.2199435999999988</v>
      </c>
      <c r="D464" s="91">
        <f t="shared" si="154"/>
        <v>1.2439887199999997</v>
      </c>
      <c r="E464" s="42" t="str">
        <f t="shared" si="165"/>
        <v>1</v>
      </c>
      <c r="F464" s="51">
        <f t="shared" si="155"/>
        <v>-147.93555499000001</v>
      </c>
      <c r="G464" s="42" t="str">
        <f t="shared" si="166"/>
        <v>0</v>
      </c>
      <c r="H464" s="51">
        <f t="shared" si="156"/>
        <v>-32.967777495000007</v>
      </c>
      <c r="I464" s="42" t="str">
        <f t="shared" si="167"/>
        <v>0</v>
      </c>
      <c r="J464" s="51">
        <f t="shared" si="157"/>
        <v>90.396759931358034</v>
      </c>
      <c r="K464" s="42" t="str">
        <f t="shared" si="168"/>
        <v>0</v>
      </c>
      <c r="L464" s="51">
        <f t="shared" si="158"/>
        <v>82.011523440000005</v>
      </c>
      <c r="M464" s="55" t="str">
        <f t="shared" si="169"/>
        <v>0</v>
      </c>
      <c r="N464" s="58">
        <f t="shared" si="159"/>
        <v>1.2439887199999997</v>
      </c>
      <c r="O464" s="59">
        <v>260</v>
      </c>
      <c r="Q464" s="53" t="str">
        <f t="shared" si="170"/>
        <v>1</v>
      </c>
      <c r="R464" s="53">
        <f t="shared" si="160"/>
        <v>1</v>
      </c>
      <c r="S464" s="53" t="str">
        <f t="shared" si="171"/>
        <v>0</v>
      </c>
      <c r="T464" s="53">
        <f t="shared" si="161"/>
        <v>0</v>
      </c>
      <c r="U464" s="53" t="str">
        <f t="shared" si="172"/>
        <v>0</v>
      </c>
      <c r="V464" s="53">
        <f t="shared" si="162"/>
        <v>0</v>
      </c>
      <c r="W464" s="53" t="str">
        <f t="shared" si="173"/>
        <v>0</v>
      </c>
      <c r="X464" s="53">
        <f t="shared" si="163"/>
        <v>0</v>
      </c>
      <c r="Y464" s="53" t="str">
        <f t="shared" si="174"/>
        <v>0</v>
      </c>
      <c r="Z464" s="53">
        <f t="shared" si="164"/>
        <v>0</v>
      </c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92">
        <f>Parâmetros!A454</f>
        <v>44184.833356481482</v>
      </c>
      <c r="B465" s="59">
        <f>Parâmetros!G454*0.04*46.0055</f>
        <v>5.7414864000000003</v>
      </c>
      <c r="C465" s="87">
        <f t="shared" si="175"/>
        <v>5.7414864000000003</v>
      </c>
      <c r="D465" s="91">
        <f t="shared" si="154"/>
        <v>1.14829728</v>
      </c>
      <c r="E465" s="42" t="str">
        <f t="shared" si="165"/>
        <v>1</v>
      </c>
      <c r="F465" s="51">
        <f t="shared" si="155"/>
        <v>-148.40205075999998</v>
      </c>
      <c r="G465" s="42" t="str">
        <f t="shared" si="166"/>
        <v>0</v>
      </c>
      <c r="H465" s="51">
        <f t="shared" si="156"/>
        <v>-33.20102537999999</v>
      </c>
      <c r="I465" s="42" t="str">
        <f t="shared" si="167"/>
        <v>0</v>
      </c>
      <c r="J465" s="51">
        <f t="shared" si="157"/>
        <v>90.350095587160496</v>
      </c>
      <c r="K465" s="42" t="str">
        <f t="shared" si="168"/>
        <v>0</v>
      </c>
      <c r="L465" s="51">
        <f t="shared" si="158"/>
        <v>81.960863265882352</v>
      </c>
      <c r="M465" s="55" t="str">
        <f t="shared" si="169"/>
        <v>0</v>
      </c>
      <c r="N465" s="58">
        <f t="shared" si="159"/>
        <v>1.14829728</v>
      </c>
      <c r="O465" s="59">
        <v>260</v>
      </c>
      <c r="Q465" s="53" t="str">
        <f t="shared" si="170"/>
        <v>1</v>
      </c>
      <c r="R465" s="53">
        <f t="shared" si="160"/>
        <v>1</v>
      </c>
      <c r="S465" s="53" t="str">
        <f t="shared" si="171"/>
        <v>0</v>
      </c>
      <c r="T465" s="53">
        <f t="shared" si="161"/>
        <v>0</v>
      </c>
      <c r="U465" s="53" t="str">
        <f t="shared" si="172"/>
        <v>0</v>
      </c>
      <c r="V465" s="53">
        <f t="shared" si="162"/>
        <v>0</v>
      </c>
      <c r="W465" s="53" t="str">
        <f t="shared" si="173"/>
        <v>0</v>
      </c>
      <c r="X465" s="53">
        <f t="shared" si="163"/>
        <v>0</v>
      </c>
      <c r="Y465" s="53" t="str">
        <f t="shared" si="174"/>
        <v>0</v>
      </c>
      <c r="Z465" s="53">
        <f t="shared" si="164"/>
        <v>0</v>
      </c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92">
        <f>Parâmetros!A455</f>
        <v>44184.875023148146</v>
      </c>
      <c r="B466" s="59">
        <f>Parâmetros!G455*0.04*46.0055</f>
        <v>3.7540488000000001</v>
      </c>
      <c r="C466" s="87">
        <f t="shared" si="175"/>
        <v>3.7540488000000001</v>
      </c>
      <c r="D466" s="91">
        <f t="shared" si="154"/>
        <v>0.7508097600000001</v>
      </c>
      <c r="E466" s="42" t="str">
        <f t="shared" si="165"/>
        <v>1</v>
      </c>
      <c r="F466" s="51">
        <f t="shared" si="155"/>
        <v>-150.33980242000001</v>
      </c>
      <c r="G466" s="42" t="str">
        <f t="shared" si="166"/>
        <v>0</v>
      </c>
      <c r="H466" s="51">
        <f t="shared" si="156"/>
        <v>-34.169901210000006</v>
      </c>
      <c r="I466" s="42" t="str">
        <f t="shared" si="167"/>
        <v>0</v>
      </c>
      <c r="J466" s="51">
        <f t="shared" si="157"/>
        <v>90.156259080493825</v>
      </c>
      <c r="K466" s="42" t="str">
        <f t="shared" si="168"/>
        <v>0</v>
      </c>
      <c r="L466" s="51">
        <f t="shared" si="158"/>
        <v>81.750428696470593</v>
      </c>
      <c r="M466" s="55" t="str">
        <f t="shared" si="169"/>
        <v>0</v>
      </c>
      <c r="N466" s="58">
        <f t="shared" si="159"/>
        <v>0.7508097600000001</v>
      </c>
      <c r="O466" s="59">
        <v>260</v>
      </c>
      <c r="Q466" s="53" t="str">
        <f t="shared" si="170"/>
        <v>1</v>
      </c>
      <c r="R466" s="53">
        <f t="shared" si="160"/>
        <v>1</v>
      </c>
      <c r="S466" s="53" t="str">
        <f t="shared" si="171"/>
        <v>0</v>
      </c>
      <c r="T466" s="53">
        <f t="shared" si="161"/>
        <v>0</v>
      </c>
      <c r="U466" s="53" t="str">
        <f t="shared" si="172"/>
        <v>0</v>
      </c>
      <c r="V466" s="53">
        <f t="shared" si="162"/>
        <v>0</v>
      </c>
      <c r="W466" s="53" t="str">
        <f t="shared" si="173"/>
        <v>0</v>
      </c>
      <c r="X466" s="53">
        <f t="shared" si="163"/>
        <v>0</v>
      </c>
      <c r="Y466" s="53" t="str">
        <f t="shared" si="174"/>
        <v>0</v>
      </c>
      <c r="Z466" s="53">
        <f t="shared" si="164"/>
        <v>0</v>
      </c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92">
        <f>Parâmetros!A456</f>
        <v>44184.916689814818</v>
      </c>
      <c r="B467" s="59">
        <f>Parâmetros!G456*0.04*46.0055</f>
        <v>2.7051233999999997</v>
      </c>
      <c r="C467" s="87">
        <f t="shared" si="175"/>
        <v>2.7051233999999997</v>
      </c>
      <c r="D467" s="91">
        <f t="shared" si="154"/>
        <v>0.54102467999999992</v>
      </c>
      <c r="E467" s="42" t="str">
        <f t="shared" si="165"/>
        <v>1</v>
      </c>
      <c r="F467" s="51">
        <f t="shared" si="155"/>
        <v>-151.362504685</v>
      </c>
      <c r="G467" s="42" t="str">
        <f t="shared" si="166"/>
        <v>0</v>
      </c>
      <c r="H467" s="51">
        <f t="shared" si="156"/>
        <v>-34.681252342500002</v>
      </c>
      <c r="I467" s="42" t="str">
        <f t="shared" si="167"/>
        <v>0</v>
      </c>
      <c r="J467" s="51">
        <f t="shared" si="157"/>
        <v>90.053956479753083</v>
      </c>
      <c r="K467" s="42" t="str">
        <f t="shared" si="168"/>
        <v>0</v>
      </c>
      <c r="L467" s="51">
        <f t="shared" si="158"/>
        <v>81.639366007058825</v>
      </c>
      <c r="M467" s="55" t="str">
        <f t="shared" si="169"/>
        <v>0</v>
      </c>
      <c r="N467" s="58">
        <f t="shared" si="159"/>
        <v>0.54102467999999992</v>
      </c>
      <c r="O467" s="59">
        <v>260</v>
      </c>
      <c r="Q467" s="53" t="str">
        <f t="shared" si="170"/>
        <v>1</v>
      </c>
      <c r="R467" s="53">
        <f t="shared" si="160"/>
        <v>1</v>
      </c>
      <c r="S467" s="53" t="str">
        <f t="shared" si="171"/>
        <v>0</v>
      </c>
      <c r="T467" s="53">
        <f t="shared" si="161"/>
        <v>0</v>
      </c>
      <c r="U467" s="53" t="str">
        <f t="shared" si="172"/>
        <v>0</v>
      </c>
      <c r="V467" s="53">
        <f t="shared" si="162"/>
        <v>0</v>
      </c>
      <c r="W467" s="53" t="str">
        <f t="shared" si="173"/>
        <v>0</v>
      </c>
      <c r="X467" s="53">
        <f t="shared" si="163"/>
        <v>0</v>
      </c>
      <c r="Y467" s="53" t="str">
        <f t="shared" si="174"/>
        <v>0</v>
      </c>
      <c r="Z467" s="53">
        <f t="shared" si="164"/>
        <v>0</v>
      </c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92">
        <f>Parâmetros!A457</f>
        <v>44184.958356481482</v>
      </c>
      <c r="B468" s="59">
        <f>Parâmetros!G457*0.04*46.0055</f>
        <v>1.9506332</v>
      </c>
      <c r="C468" s="87">
        <f t="shared" si="175"/>
        <v>1.9506332</v>
      </c>
      <c r="D468" s="91">
        <f t="shared" si="154"/>
        <v>0.39012664000000002</v>
      </c>
      <c r="E468" s="42" t="str">
        <f t="shared" si="165"/>
        <v>1</v>
      </c>
      <c r="F468" s="51">
        <f t="shared" si="155"/>
        <v>-152.09813263000001</v>
      </c>
      <c r="G468" s="42" t="str">
        <f t="shared" si="166"/>
        <v>0</v>
      </c>
      <c r="H468" s="51">
        <f t="shared" si="156"/>
        <v>-35.049066315000005</v>
      </c>
      <c r="I468" s="42" t="str">
        <f t="shared" si="167"/>
        <v>0</v>
      </c>
      <c r="J468" s="51">
        <f t="shared" si="157"/>
        <v>89.980370398518517</v>
      </c>
      <c r="K468" s="42" t="str">
        <f t="shared" si="168"/>
        <v>0</v>
      </c>
      <c r="L468" s="51">
        <f t="shared" si="158"/>
        <v>81.559478809411786</v>
      </c>
      <c r="M468" s="55" t="str">
        <f t="shared" si="169"/>
        <v>0</v>
      </c>
      <c r="N468" s="58">
        <f t="shared" si="159"/>
        <v>0.39012664000000002</v>
      </c>
      <c r="O468" s="59">
        <v>260</v>
      </c>
      <c r="Q468" s="53" t="str">
        <f t="shared" si="170"/>
        <v>1</v>
      </c>
      <c r="R468" s="53">
        <f t="shared" si="160"/>
        <v>1</v>
      </c>
      <c r="S468" s="53" t="str">
        <f t="shared" si="171"/>
        <v>0</v>
      </c>
      <c r="T468" s="53">
        <f t="shared" si="161"/>
        <v>0</v>
      </c>
      <c r="U468" s="53" t="str">
        <f t="shared" si="172"/>
        <v>0</v>
      </c>
      <c r="V468" s="53">
        <f t="shared" si="162"/>
        <v>0</v>
      </c>
      <c r="W468" s="53" t="str">
        <f t="shared" si="173"/>
        <v>0</v>
      </c>
      <c r="X468" s="53">
        <f t="shared" si="163"/>
        <v>0</v>
      </c>
      <c r="Y468" s="53" t="str">
        <f t="shared" si="174"/>
        <v>0</v>
      </c>
      <c r="Z468" s="53">
        <f t="shared" si="164"/>
        <v>0</v>
      </c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92">
        <f>Parâmetros!A458</f>
        <v>44185.000023148146</v>
      </c>
      <c r="B469" s="59">
        <f>Parâmetros!G458*0.04*46.0055</f>
        <v>1.8034155999999999</v>
      </c>
      <c r="C469" s="87">
        <f t="shared" si="175"/>
        <v>1.8034155999999999</v>
      </c>
      <c r="D469" s="91">
        <f t="shared" si="154"/>
        <v>0.36068311999999997</v>
      </c>
      <c r="E469" s="42" t="str">
        <f t="shared" si="165"/>
        <v>1</v>
      </c>
      <c r="F469" s="51">
        <f t="shared" si="155"/>
        <v>-152.24166979</v>
      </c>
      <c r="G469" s="42" t="str">
        <f t="shared" si="166"/>
        <v>0</v>
      </c>
      <c r="H469" s="51">
        <f t="shared" si="156"/>
        <v>-35.120834895000002</v>
      </c>
      <c r="I469" s="42" t="str">
        <f t="shared" si="167"/>
        <v>0</v>
      </c>
      <c r="J469" s="51">
        <f t="shared" si="157"/>
        <v>89.966012138765436</v>
      </c>
      <c r="K469" s="42" t="str">
        <f t="shared" si="168"/>
        <v>0</v>
      </c>
      <c r="L469" s="51">
        <f t="shared" si="158"/>
        <v>81.543891063529429</v>
      </c>
      <c r="M469" s="55" t="str">
        <f t="shared" si="169"/>
        <v>0</v>
      </c>
      <c r="N469" s="58">
        <f t="shared" si="159"/>
        <v>0.36068311999999997</v>
      </c>
      <c r="O469" s="59">
        <v>260</v>
      </c>
      <c r="Q469" s="53" t="str">
        <f t="shared" si="170"/>
        <v>1</v>
      </c>
      <c r="R469" s="53">
        <f t="shared" si="160"/>
        <v>1</v>
      </c>
      <c r="S469" s="53" t="str">
        <f t="shared" si="171"/>
        <v>0</v>
      </c>
      <c r="T469" s="53">
        <f t="shared" si="161"/>
        <v>0</v>
      </c>
      <c r="U469" s="53" t="str">
        <f t="shared" si="172"/>
        <v>0</v>
      </c>
      <c r="V469" s="53">
        <f t="shared" si="162"/>
        <v>0</v>
      </c>
      <c r="W469" s="53" t="str">
        <f t="shared" si="173"/>
        <v>0</v>
      </c>
      <c r="X469" s="53">
        <f t="shared" si="163"/>
        <v>0</v>
      </c>
      <c r="Y469" s="53" t="str">
        <f t="shared" si="174"/>
        <v>0</v>
      </c>
      <c r="Z469" s="53">
        <f t="shared" si="164"/>
        <v>0</v>
      </c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92">
        <f>Parâmetros!A459</f>
        <v>44185.041689814818</v>
      </c>
      <c r="B470" s="59">
        <f>Parâmetros!G459*0.04*46.0055</f>
        <v>1.0857298</v>
      </c>
      <c r="C470" s="87">
        <f t="shared" si="175"/>
        <v>1.0857298</v>
      </c>
      <c r="D470" s="91">
        <f t="shared" si="154"/>
        <v>0.21714596</v>
      </c>
      <c r="E470" s="42" t="str">
        <f t="shared" si="165"/>
        <v>1</v>
      </c>
      <c r="F470" s="51">
        <f t="shared" si="155"/>
        <v>-152.94141344500002</v>
      </c>
      <c r="G470" s="42" t="str">
        <f t="shared" si="166"/>
        <v>0</v>
      </c>
      <c r="H470" s="51">
        <f t="shared" si="156"/>
        <v>-35.470706722500012</v>
      </c>
      <c r="I470" s="42" t="str">
        <f t="shared" si="167"/>
        <v>0</v>
      </c>
      <c r="J470" s="51">
        <f t="shared" si="157"/>
        <v>89.896015622469136</v>
      </c>
      <c r="K470" s="42" t="str">
        <f t="shared" si="168"/>
        <v>0</v>
      </c>
      <c r="L470" s="51">
        <f t="shared" si="158"/>
        <v>81.467900802352958</v>
      </c>
      <c r="M470" s="55" t="str">
        <f t="shared" si="169"/>
        <v>0</v>
      </c>
      <c r="N470" s="58">
        <f t="shared" si="159"/>
        <v>0.21714596</v>
      </c>
      <c r="O470" s="59">
        <v>260</v>
      </c>
      <c r="Q470" s="53" t="str">
        <f t="shared" si="170"/>
        <v>1</v>
      </c>
      <c r="R470" s="53">
        <f t="shared" si="160"/>
        <v>1</v>
      </c>
      <c r="S470" s="53" t="str">
        <f t="shared" si="171"/>
        <v>0</v>
      </c>
      <c r="T470" s="53">
        <f t="shared" si="161"/>
        <v>0</v>
      </c>
      <c r="U470" s="53" t="str">
        <f t="shared" si="172"/>
        <v>0</v>
      </c>
      <c r="V470" s="53">
        <f t="shared" si="162"/>
        <v>0</v>
      </c>
      <c r="W470" s="53" t="str">
        <f t="shared" si="173"/>
        <v>0</v>
      </c>
      <c r="X470" s="53">
        <f t="shared" si="163"/>
        <v>0</v>
      </c>
      <c r="Y470" s="53" t="str">
        <f t="shared" si="174"/>
        <v>0</v>
      </c>
      <c r="Z470" s="53">
        <f t="shared" si="164"/>
        <v>0</v>
      </c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92">
        <f>Parâmetros!A460</f>
        <v>44185.083356481482</v>
      </c>
      <c r="B471" s="59">
        <f>Parâmetros!G460*0.04*46.0055</f>
        <v>0.90170779999999995</v>
      </c>
      <c r="C471" s="87">
        <f t="shared" si="175"/>
        <v>0.90170779999999995</v>
      </c>
      <c r="D471" s="91">
        <f t="shared" si="154"/>
        <v>0.18034155999999998</v>
      </c>
      <c r="E471" s="42" t="str">
        <f t="shared" si="165"/>
        <v>1</v>
      </c>
      <c r="F471" s="51">
        <f t="shared" si="155"/>
        <v>-153.120834895</v>
      </c>
      <c r="G471" s="42" t="str">
        <f t="shared" si="166"/>
        <v>0</v>
      </c>
      <c r="H471" s="51">
        <f t="shared" si="156"/>
        <v>-35.560417447500001</v>
      </c>
      <c r="I471" s="42" t="str">
        <f t="shared" si="167"/>
        <v>0</v>
      </c>
      <c r="J471" s="51">
        <f t="shared" si="157"/>
        <v>89.878067797777774</v>
      </c>
      <c r="K471" s="42" t="str">
        <f t="shared" si="168"/>
        <v>0</v>
      </c>
      <c r="L471" s="51">
        <f t="shared" si="158"/>
        <v>81.44841611999999</v>
      </c>
      <c r="M471" s="55" t="str">
        <f t="shared" si="169"/>
        <v>0</v>
      </c>
      <c r="N471" s="58">
        <f t="shared" si="159"/>
        <v>0.18034155999999998</v>
      </c>
      <c r="O471" s="59">
        <v>260</v>
      </c>
      <c r="Q471" s="53" t="str">
        <f t="shared" si="170"/>
        <v>1</v>
      </c>
      <c r="R471" s="53">
        <f t="shared" si="160"/>
        <v>1</v>
      </c>
      <c r="S471" s="53" t="str">
        <f t="shared" si="171"/>
        <v>0</v>
      </c>
      <c r="T471" s="53">
        <f t="shared" si="161"/>
        <v>0</v>
      </c>
      <c r="U471" s="53" t="str">
        <f t="shared" si="172"/>
        <v>0</v>
      </c>
      <c r="V471" s="53">
        <f t="shared" si="162"/>
        <v>0</v>
      </c>
      <c r="W471" s="53" t="str">
        <f t="shared" si="173"/>
        <v>0</v>
      </c>
      <c r="X471" s="53">
        <f t="shared" si="163"/>
        <v>0</v>
      </c>
      <c r="Y471" s="53" t="str">
        <f t="shared" si="174"/>
        <v>0</v>
      </c>
      <c r="Z471" s="53">
        <f t="shared" si="164"/>
        <v>0</v>
      </c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92">
        <f>Parâmetros!A461</f>
        <v>44185.125023148146</v>
      </c>
      <c r="B472" s="59">
        <f>Parâmetros!G461*0.04*46.0055</f>
        <v>0.38644619999999996</v>
      </c>
      <c r="C472" s="87">
        <f t="shared" si="175"/>
        <v>0.38644619999999996</v>
      </c>
      <c r="D472" s="91">
        <f t="shared" si="154"/>
        <v>7.7289239999999995E-2</v>
      </c>
      <c r="E472" s="42" t="str">
        <f t="shared" si="165"/>
        <v>1</v>
      </c>
      <c r="F472" s="51">
        <f t="shared" si="155"/>
        <v>-153.62321495500001</v>
      </c>
      <c r="G472" s="42" t="str">
        <f t="shared" si="166"/>
        <v>0</v>
      </c>
      <c r="H472" s="51">
        <f t="shared" si="156"/>
        <v>-35.811607477500004</v>
      </c>
      <c r="I472" s="42" t="str">
        <f t="shared" si="167"/>
        <v>0</v>
      </c>
      <c r="J472" s="51">
        <f t="shared" si="157"/>
        <v>89.82781388864197</v>
      </c>
      <c r="K472" s="42" t="str">
        <f t="shared" si="168"/>
        <v>0</v>
      </c>
      <c r="L472" s="51">
        <f t="shared" si="158"/>
        <v>81.393859009411742</v>
      </c>
      <c r="M472" s="55" t="str">
        <f t="shared" si="169"/>
        <v>0</v>
      </c>
      <c r="N472" s="58">
        <f t="shared" si="159"/>
        <v>7.7289239999999995E-2</v>
      </c>
      <c r="O472" s="59">
        <v>260</v>
      </c>
      <c r="Q472" s="53" t="str">
        <f t="shared" si="170"/>
        <v>1</v>
      </c>
      <c r="R472" s="53">
        <f t="shared" si="160"/>
        <v>1</v>
      </c>
      <c r="S472" s="53" t="str">
        <f t="shared" si="171"/>
        <v>0</v>
      </c>
      <c r="T472" s="53">
        <f t="shared" si="161"/>
        <v>0</v>
      </c>
      <c r="U472" s="53" t="str">
        <f t="shared" si="172"/>
        <v>0</v>
      </c>
      <c r="V472" s="53">
        <f t="shared" si="162"/>
        <v>0</v>
      </c>
      <c r="W472" s="53" t="str">
        <f t="shared" si="173"/>
        <v>0</v>
      </c>
      <c r="X472" s="53">
        <f t="shared" si="163"/>
        <v>0</v>
      </c>
      <c r="Y472" s="53" t="str">
        <f t="shared" si="174"/>
        <v>0</v>
      </c>
      <c r="Z472" s="53">
        <f t="shared" si="164"/>
        <v>0</v>
      </c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92">
        <f>Parâmetros!A462</f>
        <v>44185.166689814818</v>
      </c>
      <c r="B473" s="59">
        <f>Parâmetros!G462*0.04*46.0055</f>
        <v>1.3433606</v>
      </c>
      <c r="C473" s="87">
        <f t="shared" si="175"/>
        <v>1.3433606</v>
      </c>
      <c r="D473" s="91">
        <f t="shared" si="154"/>
        <v>0.26867212000000001</v>
      </c>
      <c r="E473" s="42" t="str">
        <f t="shared" si="165"/>
        <v>1</v>
      </c>
      <c r="F473" s="51">
        <f t="shared" si="155"/>
        <v>-152.69022341499996</v>
      </c>
      <c r="G473" s="42" t="str">
        <f t="shared" si="166"/>
        <v>0</v>
      </c>
      <c r="H473" s="51">
        <f t="shared" si="156"/>
        <v>-35.345111707499981</v>
      </c>
      <c r="I473" s="42" t="str">
        <f t="shared" si="167"/>
        <v>0</v>
      </c>
      <c r="J473" s="51">
        <f t="shared" si="157"/>
        <v>89.921142577037031</v>
      </c>
      <c r="K473" s="42" t="str">
        <f t="shared" si="168"/>
        <v>0</v>
      </c>
      <c r="L473" s="51">
        <f t="shared" si="158"/>
        <v>81.495179357647061</v>
      </c>
      <c r="M473" s="55" t="str">
        <f t="shared" si="169"/>
        <v>0</v>
      </c>
      <c r="N473" s="58">
        <f t="shared" si="159"/>
        <v>0.26867212000000001</v>
      </c>
      <c r="O473" s="59">
        <v>260</v>
      </c>
      <c r="Q473" s="53" t="str">
        <f t="shared" si="170"/>
        <v>1</v>
      </c>
      <c r="R473" s="53">
        <f t="shared" si="160"/>
        <v>1</v>
      </c>
      <c r="S473" s="53" t="str">
        <f t="shared" si="171"/>
        <v>0</v>
      </c>
      <c r="T473" s="53">
        <f t="shared" si="161"/>
        <v>0</v>
      </c>
      <c r="U473" s="53" t="str">
        <f t="shared" si="172"/>
        <v>0</v>
      </c>
      <c r="V473" s="53">
        <f t="shared" si="162"/>
        <v>0</v>
      </c>
      <c r="W473" s="53" t="str">
        <f t="shared" si="173"/>
        <v>0</v>
      </c>
      <c r="X473" s="53">
        <f t="shared" si="163"/>
        <v>0</v>
      </c>
      <c r="Y473" s="53" t="str">
        <f t="shared" si="174"/>
        <v>0</v>
      </c>
      <c r="Z473" s="53">
        <f t="shared" si="164"/>
        <v>0</v>
      </c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92">
        <f>Parâmetros!A463</f>
        <v>44185.208356481482</v>
      </c>
      <c r="B474" s="59">
        <f>Parâmetros!G463*0.04*46.0055</f>
        <v>0.93851220000000002</v>
      </c>
      <c r="C474" s="87">
        <f t="shared" si="175"/>
        <v>0.93851220000000002</v>
      </c>
      <c r="D474" s="91">
        <f t="shared" si="154"/>
        <v>0.18770244000000003</v>
      </c>
      <c r="E474" s="42" t="str">
        <f t="shared" si="165"/>
        <v>1</v>
      </c>
      <c r="F474" s="51">
        <f t="shared" si="155"/>
        <v>-153.08495060500002</v>
      </c>
      <c r="G474" s="42" t="str">
        <f t="shared" si="166"/>
        <v>0</v>
      </c>
      <c r="H474" s="51">
        <f t="shared" si="156"/>
        <v>-35.542475302500009</v>
      </c>
      <c r="I474" s="42" t="str">
        <f t="shared" si="167"/>
        <v>0</v>
      </c>
      <c r="J474" s="51">
        <f t="shared" si="157"/>
        <v>89.881657362716055</v>
      </c>
      <c r="K474" s="42" t="str">
        <f t="shared" si="168"/>
        <v>0</v>
      </c>
      <c r="L474" s="51">
        <f t="shared" si="158"/>
        <v>81.452313056470601</v>
      </c>
      <c r="M474" s="55" t="str">
        <f t="shared" si="169"/>
        <v>0</v>
      </c>
      <c r="N474" s="58">
        <f t="shared" si="159"/>
        <v>0.18770244000000003</v>
      </c>
      <c r="O474" s="59">
        <v>260</v>
      </c>
      <c r="Q474" s="53" t="str">
        <f t="shared" si="170"/>
        <v>1</v>
      </c>
      <c r="R474" s="53">
        <f t="shared" si="160"/>
        <v>1</v>
      </c>
      <c r="S474" s="53" t="str">
        <f t="shared" si="171"/>
        <v>0</v>
      </c>
      <c r="T474" s="53">
        <f t="shared" si="161"/>
        <v>0</v>
      </c>
      <c r="U474" s="53" t="str">
        <f t="shared" si="172"/>
        <v>0</v>
      </c>
      <c r="V474" s="53">
        <f t="shared" si="162"/>
        <v>0</v>
      </c>
      <c r="W474" s="53" t="str">
        <f t="shared" si="173"/>
        <v>0</v>
      </c>
      <c r="X474" s="53">
        <f t="shared" si="163"/>
        <v>0</v>
      </c>
      <c r="Y474" s="53" t="str">
        <f t="shared" si="174"/>
        <v>0</v>
      </c>
      <c r="Z474" s="53">
        <f t="shared" si="164"/>
        <v>0</v>
      </c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92">
        <f>Parâmetros!A464</f>
        <v>44185.250023148146</v>
      </c>
      <c r="B475" s="59">
        <f>Parâmetros!G464*0.04*46.0055</f>
        <v>1.4169693999999999</v>
      </c>
      <c r="C475" s="87">
        <f t="shared" si="175"/>
        <v>1.4169693999999999</v>
      </c>
      <c r="D475" s="91">
        <f t="shared" si="154"/>
        <v>0.28339387999999999</v>
      </c>
      <c r="E475" s="42" t="str">
        <f t="shared" si="165"/>
        <v>1</v>
      </c>
      <c r="F475" s="51">
        <f t="shared" si="155"/>
        <v>-152.61845483499999</v>
      </c>
      <c r="G475" s="42" t="str">
        <f t="shared" si="166"/>
        <v>0</v>
      </c>
      <c r="H475" s="51">
        <f t="shared" si="156"/>
        <v>-35.309227417499997</v>
      </c>
      <c r="I475" s="42" t="str">
        <f t="shared" si="167"/>
        <v>0</v>
      </c>
      <c r="J475" s="51">
        <f t="shared" si="157"/>
        <v>89.928321706913579</v>
      </c>
      <c r="K475" s="42" t="str">
        <f t="shared" si="168"/>
        <v>0</v>
      </c>
      <c r="L475" s="51">
        <f t="shared" si="158"/>
        <v>81.502973230588225</v>
      </c>
      <c r="M475" s="55" t="str">
        <f t="shared" si="169"/>
        <v>0</v>
      </c>
      <c r="N475" s="58">
        <f t="shared" si="159"/>
        <v>0.28339387999999999</v>
      </c>
      <c r="O475" s="59">
        <v>260</v>
      </c>
      <c r="Q475" s="53" t="str">
        <f t="shared" si="170"/>
        <v>1</v>
      </c>
      <c r="R475" s="53">
        <f t="shared" si="160"/>
        <v>1</v>
      </c>
      <c r="S475" s="53" t="str">
        <f t="shared" si="171"/>
        <v>0</v>
      </c>
      <c r="T475" s="53">
        <f t="shared" si="161"/>
        <v>0</v>
      </c>
      <c r="U475" s="53" t="str">
        <f t="shared" si="172"/>
        <v>0</v>
      </c>
      <c r="V475" s="53">
        <f t="shared" si="162"/>
        <v>0</v>
      </c>
      <c r="W475" s="53" t="str">
        <f t="shared" si="173"/>
        <v>0</v>
      </c>
      <c r="X475" s="53">
        <f t="shared" si="163"/>
        <v>0</v>
      </c>
      <c r="Y475" s="53" t="str">
        <f t="shared" si="174"/>
        <v>0</v>
      </c>
      <c r="Z475" s="53">
        <f t="shared" si="164"/>
        <v>0</v>
      </c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92">
        <f>Parâmetros!A465</f>
        <v>44185.291689814818</v>
      </c>
      <c r="B476" s="59">
        <f>Parâmetros!G465*0.04*46.0055</f>
        <v>1.3985672</v>
      </c>
      <c r="C476" s="87">
        <f t="shared" si="175"/>
        <v>1.3985672</v>
      </c>
      <c r="D476" s="91">
        <f t="shared" si="154"/>
        <v>0.27971343999999998</v>
      </c>
      <c r="E476" s="42" t="str">
        <f t="shared" si="165"/>
        <v>1</v>
      </c>
      <c r="F476" s="51">
        <f t="shared" si="155"/>
        <v>-152.63639698</v>
      </c>
      <c r="G476" s="42" t="str">
        <f t="shared" si="166"/>
        <v>0</v>
      </c>
      <c r="H476" s="51">
        <f t="shared" si="156"/>
        <v>-35.31819849</v>
      </c>
      <c r="I476" s="42" t="str">
        <f t="shared" si="167"/>
        <v>0</v>
      </c>
      <c r="J476" s="51">
        <f t="shared" si="157"/>
        <v>89.926526924444445</v>
      </c>
      <c r="K476" s="42" t="str">
        <f t="shared" si="168"/>
        <v>0</v>
      </c>
      <c r="L476" s="51">
        <f t="shared" si="158"/>
        <v>81.501024762352927</v>
      </c>
      <c r="M476" s="55" t="str">
        <f t="shared" si="169"/>
        <v>0</v>
      </c>
      <c r="N476" s="58">
        <f t="shared" si="159"/>
        <v>0.27971343999999998</v>
      </c>
      <c r="O476" s="59">
        <v>260</v>
      </c>
      <c r="Q476" s="53" t="str">
        <f t="shared" si="170"/>
        <v>1</v>
      </c>
      <c r="R476" s="53">
        <f t="shared" si="160"/>
        <v>1</v>
      </c>
      <c r="S476" s="53" t="str">
        <f t="shared" si="171"/>
        <v>0</v>
      </c>
      <c r="T476" s="53">
        <f t="shared" si="161"/>
        <v>0</v>
      </c>
      <c r="U476" s="53" t="str">
        <f t="shared" si="172"/>
        <v>0</v>
      </c>
      <c r="V476" s="53">
        <f t="shared" si="162"/>
        <v>0</v>
      </c>
      <c r="W476" s="53" t="str">
        <f t="shared" si="173"/>
        <v>0</v>
      </c>
      <c r="X476" s="53">
        <f t="shared" si="163"/>
        <v>0</v>
      </c>
      <c r="Y476" s="53" t="str">
        <f t="shared" si="174"/>
        <v>0</v>
      </c>
      <c r="Z476" s="53">
        <f t="shared" si="164"/>
        <v>0</v>
      </c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92">
        <f>Parâmetros!A466</f>
        <v>44185.333356481482</v>
      </c>
      <c r="B477" s="59">
        <f>Parâmetros!G466*0.04*46.0055</f>
        <v>1.3433606</v>
      </c>
      <c r="C477" s="87">
        <f t="shared" si="175"/>
        <v>1.3433606</v>
      </c>
      <c r="D477" s="91">
        <f t="shared" si="154"/>
        <v>0.26867212000000001</v>
      </c>
      <c r="E477" s="42" t="str">
        <f t="shared" si="165"/>
        <v>1</v>
      </c>
      <c r="F477" s="51">
        <f t="shared" si="155"/>
        <v>-152.69022341499996</v>
      </c>
      <c r="G477" s="42" t="str">
        <f t="shared" si="166"/>
        <v>0</v>
      </c>
      <c r="H477" s="51">
        <f t="shared" si="156"/>
        <v>-35.345111707499981</v>
      </c>
      <c r="I477" s="42" t="str">
        <f t="shared" si="167"/>
        <v>0</v>
      </c>
      <c r="J477" s="51">
        <f t="shared" si="157"/>
        <v>89.921142577037031</v>
      </c>
      <c r="K477" s="42" t="str">
        <f t="shared" si="168"/>
        <v>0</v>
      </c>
      <c r="L477" s="51">
        <f t="shared" si="158"/>
        <v>81.495179357647061</v>
      </c>
      <c r="M477" s="55" t="str">
        <f t="shared" si="169"/>
        <v>0</v>
      </c>
      <c r="N477" s="58">
        <f t="shared" si="159"/>
        <v>0.26867212000000001</v>
      </c>
      <c r="O477" s="59">
        <v>260</v>
      </c>
      <c r="Q477" s="53" t="str">
        <f t="shared" si="170"/>
        <v>1</v>
      </c>
      <c r="R477" s="53">
        <f t="shared" si="160"/>
        <v>1</v>
      </c>
      <c r="S477" s="53" t="str">
        <f t="shared" si="171"/>
        <v>0</v>
      </c>
      <c r="T477" s="53">
        <f t="shared" si="161"/>
        <v>0</v>
      </c>
      <c r="U477" s="53" t="str">
        <f t="shared" si="172"/>
        <v>0</v>
      </c>
      <c r="V477" s="53">
        <f t="shared" si="162"/>
        <v>0</v>
      </c>
      <c r="W477" s="53" t="str">
        <f t="shared" si="173"/>
        <v>0</v>
      </c>
      <c r="X477" s="53">
        <f t="shared" si="163"/>
        <v>0</v>
      </c>
      <c r="Y477" s="53" t="str">
        <f t="shared" si="174"/>
        <v>0</v>
      </c>
      <c r="Z477" s="53">
        <f t="shared" si="164"/>
        <v>0</v>
      </c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92">
        <f>Parâmetros!A467</f>
        <v>44185.375023148146</v>
      </c>
      <c r="B478" s="59">
        <f>Parâmetros!G467*0.04*46.0055</f>
        <v>1.3617627999999999</v>
      </c>
      <c r="C478" s="87">
        <f t="shared" si="175"/>
        <v>1.3617627999999999</v>
      </c>
      <c r="D478" s="91">
        <f t="shared" si="154"/>
        <v>0.27235255999999997</v>
      </c>
      <c r="E478" s="42" t="str">
        <f t="shared" si="165"/>
        <v>1</v>
      </c>
      <c r="F478" s="51">
        <f t="shared" si="155"/>
        <v>-152.67228126999998</v>
      </c>
      <c r="G478" s="42" t="str">
        <f t="shared" si="166"/>
        <v>0</v>
      </c>
      <c r="H478" s="51">
        <f t="shared" si="156"/>
        <v>-35.336140634999992</v>
      </c>
      <c r="I478" s="42" t="str">
        <f t="shared" si="167"/>
        <v>0</v>
      </c>
      <c r="J478" s="51">
        <f t="shared" si="157"/>
        <v>89.922937359506179</v>
      </c>
      <c r="K478" s="42" t="str">
        <f t="shared" si="168"/>
        <v>0</v>
      </c>
      <c r="L478" s="51">
        <f t="shared" si="158"/>
        <v>81.497127825882359</v>
      </c>
      <c r="M478" s="55" t="str">
        <f t="shared" si="169"/>
        <v>0</v>
      </c>
      <c r="N478" s="58">
        <f t="shared" si="159"/>
        <v>0.27235255999999997</v>
      </c>
      <c r="O478" s="59">
        <v>260</v>
      </c>
      <c r="Q478" s="53" t="str">
        <f t="shared" si="170"/>
        <v>1</v>
      </c>
      <c r="R478" s="53">
        <f t="shared" si="160"/>
        <v>1</v>
      </c>
      <c r="S478" s="53" t="str">
        <f t="shared" si="171"/>
        <v>0</v>
      </c>
      <c r="T478" s="53">
        <f t="shared" si="161"/>
        <v>0</v>
      </c>
      <c r="U478" s="53" t="str">
        <f t="shared" si="172"/>
        <v>0</v>
      </c>
      <c r="V478" s="53">
        <f t="shared" si="162"/>
        <v>0</v>
      </c>
      <c r="W478" s="53" t="str">
        <f t="shared" si="173"/>
        <v>0</v>
      </c>
      <c r="X478" s="53">
        <f t="shared" si="163"/>
        <v>0</v>
      </c>
      <c r="Y478" s="53" t="str">
        <f t="shared" si="174"/>
        <v>0</v>
      </c>
      <c r="Z478" s="53">
        <f t="shared" si="164"/>
        <v>0</v>
      </c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92">
        <f>Parâmetros!A468</f>
        <v>44185.416689814818</v>
      </c>
      <c r="B479" s="59">
        <f>Parâmetros!G468*0.04*46.0055</f>
        <v>1.3801649999999999</v>
      </c>
      <c r="C479" s="87">
        <f t="shared" si="175"/>
        <v>1.3801649999999999</v>
      </c>
      <c r="D479" s="91">
        <f t="shared" si="154"/>
        <v>0.27603299999999997</v>
      </c>
      <c r="E479" s="42" t="str">
        <f t="shared" si="165"/>
        <v>1</v>
      </c>
      <c r="F479" s="51">
        <f t="shared" si="155"/>
        <v>-152.65433912500001</v>
      </c>
      <c r="G479" s="42" t="str">
        <f t="shared" si="166"/>
        <v>0</v>
      </c>
      <c r="H479" s="51">
        <f t="shared" si="156"/>
        <v>-35.327169562500004</v>
      </c>
      <c r="I479" s="42" t="str">
        <f t="shared" si="167"/>
        <v>0</v>
      </c>
      <c r="J479" s="51">
        <f t="shared" si="157"/>
        <v>89.924732141975312</v>
      </c>
      <c r="K479" s="42" t="str">
        <f t="shared" si="168"/>
        <v>0</v>
      </c>
      <c r="L479" s="51">
        <f t="shared" si="158"/>
        <v>81.499076294117657</v>
      </c>
      <c r="M479" s="55" t="str">
        <f t="shared" si="169"/>
        <v>0</v>
      </c>
      <c r="N479" s="58">
        <f t="shared" si="159"/>
        <v>0.27603299999999997</v>
      </c>
      <c r="O479" s="59">
        <v>260</v>
      </c>
      <c r="Q479" s="53" t="str">
        <f t="shared" si="170"/>
        <v>1</v>
      </c>
      <c r="R479" s="53">
        <f t="shared" si="160"/>
        <v>1</v>
      </c>
      <c r="S479" s="53" t="str">
        <f t="shared" si="171"/>
        <v>0</v>
      </c>
      <c r="T479" s="53">
        <f t="shared" si="161"/>
        <v>0</v>
      </c>
      <c r="U479" s="53" t="str">
        <f t="shared" si="172"/>
        <v>0</v>
      </c>
      <c r="V479" s="53">
        <f t="shared" si="162"/>
        <v>0</v>
      </c>
      <c r="W479" s="53" t="str">
        <f t="shared" si="173"/>
        <v>0</v>
      </c>
      <c r="X479" s="53">
        <f t="shared" si="163"/>
        <v>0</v>
      </c>
      <c r="Y479" s="53" t="str">
        <f t="shared" si="174"/>
        <v>0</v>
      </c>
      <c r="Z479" s="53">
        <f t="shared" si="164"/>
        <v>0</v>
      </c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92">
        <f>Parâmetros!A469</f>
        <v>44185.458356481482</v>
      </c>
      <c r="B480" s="59">
        <f>Parâmetros!G469*0.04*46.0055</f>
        <v>1.7850134</v>
      </c>
      <c r="C480" s="87">
        <f t="shared" si="175"/>
        <v>1.7850134</v>
      </c>
      <c r="D480" s="91">
        <f t="shared" si="154"/>
        <v>0.35700268000000002</v>
      </c>
      <c r="E480" s="42" t="str">
        <f t="shared" si="165"/>
        <v>1</v>
      </c>
      <c r="F480" s="51">
        <f t="shared" si="155"/>
        <v>-152.25961193500001</v>
      </c>
      <c r="G480" s="42" t="str">
        <f t="shared" si="166"/>
        <v>0</v>
      </c>
      <c r="H480" s="51">
        <f t="shared" si="156"/>
        <v>-35.129805967500005</v>
      </c>
      <c r="I480" s="42" t="str">
        <f t="shared" si="167"/>
        <v>0</v>
      </c>
      <c r="J480" s="51">
        <f t="shared" si="157"/>
        <v>89.964217356296302</v>
      </c>
      <c r="K480" s="42" t="str">
        <f t="shared" si="168"/>
        <v>0</v>
      </c>
      <c r="L480" s="51">
        <f t="shared" si="158"/>
        <v>81.541942595294117</v>
      </c>
      <c r="M480" s="55" t="str">
        <f t="shared" si="169"/>
        <v>0</v>
      </c>
      <c r="N480" s="58">
        <f t="shared" si="159"/>
        <v>0.35700268000000002</v>
      </c>
      <c r="O480" s="59">
        <v>260</v>
      </c>
      <c r="Q480" s="53" t="str">
        <f t="shared" si="170"/>
        <v>1</v>
      </c>
      <c r="R480" s="53">
        <f t="shared" si="160"/>
        <v>1</v>
      </c>
      <c r="S480" s="53" t="str">
        <f t="shared" si="171"/>
        <v>0</v>
      </c>
      <c r="T480" s="53">
        <f t="shared" si="161"/>
        <v>0</v>
      </c>
      <c r="U480" s="53" t="str">
        <f t="shared" si="172"/>
        <v>0</v>
      </c>
      <c r="V480" s="53">
        <f t="shared" si="162"/>
        <v>0</v>
      </c>
      <c r="W480" s="53" t="str">
        <f t="shared" si="173"/>
        <v>0</v>
      </c>
      <c r="X480" s="53">
        <f t="shared" si="163"/>
        <v>0</v>
      </c>
      <c r="Y480" s="53" t="str">
        <f t="shared" si="174"/>
        <v>0</v>
      </c>
      <c r="Z480" s="53">
        <f t="shared" si="164"/>
        <v>0</v>
      </c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92">
        <f>Parâmetros!A470</f>
        <v>44185.500023148146</v>
      </c>
      <c r="B481" s="59">
        <f>Parâmetros!G470*0.04*46.0055</f>
        <v>1.4353716000000001</v>
      </c>
      <c r="C481" s="87">
        <f t="shared" si="175"/>
        <v>1.4353716000000001</v>
      </c>
      <c r="D481" s="91">
        <f t="shared" si="154"/>
        <v>0.28707431999999999</v>
      </c>
      <c r="E481" s="42" t="str">
        <f t="shared" si="165"/>
        <v>1</v>
      </c>
      <c r="F481" s="51">
        <f t="shared" si="155"/>
        <v>-152.60051268999999</v>
      </c>
      <c r="G481" s="42" t="str">
        <f t="shared" si="166"/>
        <v>0</v>
      </c>
      <c r="H481" s="51">
        <f t="shared" si="156"/>
        <v>-35.300256344999994</v>
      </c>
      <c r="I481" s="42" t="str">
        <f t="shared" si="167"/>
        <v>0</v>
      </c>
      <c r="J481" s="51">
        <f t="shared" si="157"/>
        <v>89.930116489382712</v>
      </c>
      <c r="K481" s="42" t="str">
        <f t="shared" si="168"/>
        <v>0</v>
      </c>
      <c r="L481" s="51">
        <f t="shared" si="158"/>
        <v>81.504921698823537</v>
      </c>
      <c r="M481" s="55" t="str">
        <f t="shared" si="169"/>
        <v>0</v>
      </c>
      <c r="N481" s="58">
        <f t="shared" si="159"/>
        <v>0.28707431999999999</v>
      </c>
      <c r="O481" s="59">
        <v>260</v>
      </c>
      <c r="Q481" s="53" t="str">
        <f t="shared" si="170"/>
        <v>1</v>
      </c>
      <c r="R481" s="53">
        <f t="shared" si="160"/>
        <v>1</v>
      </c>
      <c r="S481" s="53" t="str">
        <f t="shared" si="171"/>
        <v>0</v>
      </c>
      <c r="T481" s="53">
        <f t="shared" si="161"/>
        <v>0</v>
      </c>
      <c r="U481" s="53" t="str">
        <f t="shared" si="172"/>
        <v>0</v>
      </c>
      <c r="V481" s="53">
        <f t="shared" si="162"/>
        <v>0</v>
      </c>
      <c r="W481" s="53" t="str">
        <f t="shared" si="173"/>
        <v>0</v>
      </c>
      <c r="X481" s="53">
        <f t="shared" si="163"/>
        <v>0</v>
      </c>
      <c r="Y481" s="53" t="str">
        <f t="shared" si="174"/>
        <v>0</v>
      </c>
      <c r="Z481" s="53">
        <f t="shared" si="164"/>
        <v>0</v>
      </c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92">
        <f>Parâmetros!A471</f>
        <v>44185.541689814818</v>
      </c>
      <c r="B482" s="59">
        <f>Parâmetros!G471*0.04*46.0055</f>
        <v>1.1225342</v>
      </c>
      <c r="C482" s="87">
        <f t="shared" si="175"/>
        <v>1.1225342</v>
      </c>
      <c r="D482" s="91">
        <f t="shared" si="154"/>
        <v>0.22450684000000001</v>
      </c>
      <c r="E482" s="42" t="str">
        <f t="shared" si="165"/>
        <v>1</v>
      </c>
      <c r="F482" s="51">
        <f t="shared" si="155"/>
        <v>-152.90552915500001</v>
      </c>
      <c r="G482" s="42" t="str">
        <f t="shared" si="166"/>
        <v>0</v>
      </c>
      <c r="H482" s="51">
        <f t="shared" si="156"/>
        <v>-35.452764577500005</v>
      </c>
      <c r="I482" s="42" t="str">
        <f t="shared" si="167"/>
        <v>0</v>
      </c>
      <c r="J482" s="51">
        <f t="shared" si="157"/>
        <v>89.899605187407417</v>
      </c>
      <c r="K482" s="42" t="str">
        <f t="shared" si="168"/>
        <v>0</v>
      </c>
      <c r="L482" s="51">
        <f t="shared" si="158"/>
        <v>81.471797738823525</v>
      </c>
      <c r="M482" s="55" t="str">
        <f t="shared" si="169"/>
        <v>0</v>
      </c>
      <c r="N482" s="58">
        <f t="shared" si="159"/>
        <v>0.22450684000000001</v>
      </c>
      <c r="O482" s="59">
        <v>260</v>
      </c>
      <c r="Q482" s="53" t="str">
        <f t="shared" si="170"/>
        <v>1</v>
      </c>
      <c r="R482" s="53">
        <f t="shared" si="160"/>
        <v>1</v>
      </c>
      <c r="S482" s="53" t="str">
        <f t="shared" si="171"/>
        <v>0</v>
      </c>
      <c r="T482" s="53">
        <f t="shared" si="161"/>
        <v>0</v>
      </c>
      <c r="U482" s="53" t="str">
        <f t="shared" si="172"/>
        <v>0</v>
      </c>
      <c r="V482" s="53">
        <f t="shared" si="162"/>
        <v>0</v>
      </c>
      <c r="W482" s="53" t="str">
        <f t="shared" si="173"/>
        <v>0</v>
      </c>
      <c r="X482" s="53">
        <f t="shared" si="163"/>
        <v>0</v>
      </c>
      <c r="Y482" s="53" t="str">
        <f t="shared" si="174"/>
        <v>0</v>
      </c>
      <c r="Z482" s="53">
        <f t="shared" si="164"/>
        <v>0</v>
      </c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92">
        <f>Parâmetros!A472</f>
        <v>44185.583356481482</v>
      </c>
      <c r="B483" s="59">
        <f>Parâmetros!G472*0.04*46.0055</f>
        <v>1.1593385999999999</v>
      </c>
      <c r="C483" s="87">
        <f t="shared" si="175"/>
        <v>1.1593385999999999</v>
      </c>
      <c r="D483" s="91">
        <f t="shared" si="154"/>
        <v>0.23186771999999997</v>
      </c>
      <c r="E483" s="42" t="str">
        <f t="shared" si="165"/>
        <v>1</v>
      </c>
      <c r="F483" s="51">
        <f t="shared" si="155"/>
        <v>-152.86964486499997</v>
      </c>
      <c r="G483" s="42" t="str">
        <f t="shared" si="166"/>
        <v>0</v>
      </c>
      <c r="H483" s="51">
        <f t="shared" si="156"/>
        <v>-35.434822432499985</v>
      </c>
      <c r="I483" s="42" t="str">
        <f t="shared" si="167"/>
        <v>0</v>
      </c>
      <c r="J483" s="51">
        <f t="shared" si="157"/>
        <v>89.903194752345684</v>
      </c>
      <c r="K483" s="42" t="str">
        <f t="shared" si="168"/>
        <v>0</v>
      </c>
      <c r="L483" s="51">
        <f t="shared" si="158"/>
        <v>81.475694675294122</v>
      </c>
      <c r="M483" s="55" t="str">
        <f t="shared" si="169"/>
        <v>0</v>
      </c>
      <c r="N483" s="58">
        <f t="shared" si="159"/>
        <v>0.23186771999999997</v>
      </c>
      <c r="O483" s="59">
        <v>260</v>
      </c>
      <c r="Q483" s="53" t="str">
        <f t="shared" si="170"/>
        <v>1</v>
      </c>
      <c r="R483" s="53">
        <f t="shared" si="160"/>
        <v>1</v>
      </c>
      <c r="S483" s="53" t="str">
        <f t="shared" si="171"/>
        <v>0</v>
      </c>
      <c r="T483" s="53">
        <f t="shared" si="161"/>
        <v>0</v>
      </c>
      <c r="U483" s="53" t="str">
        <f t="shared" si="172"/>
        <v>0</v>
      </c>
      <c r="V483" s="53">
        <f t="shared" si="162"/>
        <v>0</v>
      </c>
      <c r="W483" s="53" t="str">
        <f t="shared" si="173"/>
        <v>0</v>
      </c>
      <c r="X483" s="53">
        <f t="shared" si="163"/>
        <v>0</v>
      </c>
      <c r="Y483" s="53" t="str">
        <f t="shared" si="174"/>
        <v>0</v>
      </c>
      <c r="Z483" s="53">
        <f t="shared" si="164"/>
        <v>0</v>
      </c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92">
        <f>Parâmetros!A473</f>
        <v>44185.625023148146</v>
      </c>
      <c r="B484" s="59">
        <f>Parâmetros!G473*0.04*46.0055</f>
        <v>0.95691440000000005</v>
      </c>
      <c r="C484" s="87">
        <f t="shared" si="175"/>
        <v>0.95691440000000005</v>
      </c>
      <c r="D484" s="91">
        <f t="shared" si="154"/>
        <v>0.19138288000000001</v>
      </c>
      <c r="E484" s="42" t="str">
        <f t="shared" si="165"/>
        <v>1</v>
      </c>
      <c r="F484" s="51">
        <f t="shared" si="155"/>
        <v>-153.06700846000001</v>
      </c>
      <c r="G484" s="42" t="str">
        <f t="shared" si="166"/>
        <v>0</v>
      </c>
      <c r="H484" s="51">
        <f t="shared" si="156"/>
        <v>-35.533504230000005</v>
      </c>
      <c r="I484" s="42" t="str">
        <f t="shared" si="167"/>
        <v>0</v>
      </c>
      <c r="J484" s="51">
        <f t="shared" si="157"/>
        <v>89.883452145185188</v>
      </c>
      <c r="K484" s="42" t="str">
        <f t="shared" si="168"/>
        <v>0</v>
      </c>
      <c r="L484" s="51">
        <f t="shared" si="158"/>
        <v>81.454261524705871</v>
      </c>
      <c r="M484" s="55" t="str">
        <f t="shared" si="169"/>
        <v>0</v>
      </c>
      <c r="N484" s="58">
        <f t="shared" si="159"/>
        <v>0.19138288000000001</v>
      </c>
      <c r="O484" s="59">
        <v>260</v>
      </c>
      <c r="Q484" s="53" t="str">
        <f t="shared" si="170"/>
        <v>1</v>
      </c>
      <c r="R484" s="53">
        <f t="shared" si="160"/>
        <v>1</v>
      </c>
      <c r="S484" s="53" t="str">
        <f t="shared" si="171"/>
        <v>0</v>
      </c>
      <c r="T484" s="53">
        <f t="shared" si="161"/>
        <v>0</v>
      </c>
      <c r="U484" s="53" t="str">
        <f t="shared" si="172"/>
        <v>0</v>
      </c>
      <c r="V484" s="53">
        <f t="shared" si="162"/>
        <v>0</v>
      </c>
      <c r="W484" s="53" t="str">
        <f t="shared" si="173"/>
        <v>0</v>
      </c>
      <c r="X484" s="53">
        <f t="shared" si="163"/>
        <v>0</v>
      </c>
      <c r="Y484" s="53" t="str">
        <f t="shared" si="174"/>
        <v>0</v>
      </c>
      <c r="Z484" s="53">
        <f t="shared" si="164"/>
        <v>0</v>
      </c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92">
        <f>Parâmetros!A474</f>
        <v>44185.666689814818</v>
      </c>
      <c r="B485" s="59">
        <f>Parâmetros!G474*0.04*46.0055</f>
        <v>0.93851220000000002</v>
      </c>
      <c r="C485" s="87">
        <f t="shared" si="175"/>
        <v>0.93851220000000002</v>
      </c>
      <c r="D485" s="91">
        <f t="shared" si="154"/>
        <v>0.18770244000000003</v>
      </c>
      <c r="E485" s="42" t="str">
        <f t="shared" si="165"/>
        <v>1</v>
      </c>
      <c r="F485" s="51">
        <f t="shared" si="155"/>
        <v>-153.08495060500002</v>
      </c>
      <c r="G485" s="42" t="str">
        <f t="shared" si="166"/>
        <v>0</v>
      </c>
      <c r="H485" s="51">
        <f t="shared" si="156"/>
        <v>-35.542475302500009</v>
      </c>
      <c r="I485" s="42" t="str">
        <f t="shared" si="167"/>
        <v>0</v>
      </c>
      <c r="J485" s="51">
        <f t="shared" si="157"/>
        <v>89.881657362716055</v>
      </c>
      <c r="K485" s="42" t="str">
        <f t="shared" si="168"/>
        <v>0</v>
      </c>
      <c r="L485" s="51">
        <f t="shared" si="158"/>
        <v>81.452313056470601</v>
      </c>
      <c r="M485" s="55" t="str">
        <f t="shared" si="169"/>
        <v>0</v>
      </c>
      <c r="N485" s="58">
        <f t="shared" si="159"/>
        <v>0.18770244000000003</v>
      </c>
      <c r="O485" s="59">
        <v>260</v>
      </c>
      <c r="Q485" s="53" t="str">
        <f t="shared" si="170"/>
        <v>1</v>
      </c>
      <c r="R485" s="53">
        <f t="shared" si="160"/>
        <v>1</v>
      </c>
      <c r="S485" s="53" t="str">
        <f t="shared" si="171"/>
        <v>0</v>
      </c>
      <c r="T485" s="53">
        <f t="shared" si="161"/>
        <v>0</v>
      </c>
      <c r="U485" s="53" t="str">
        <f t="shared" si="172"/>
        <v>0</v>
      </c>
      <c r="V485" s="53">
        <f t="shared" si="162"/>
        <v>0</v>
      </c>
      <c r="W485" s="53" t="str">
        <f t="shared" si="173"/>
        <v>0</v>
      </c>
      <c r="X485" s="53">
        <f t="shared" si="163"/>
        <v>0</v>
      </c>
      <c r="Y485" s="53" t="str">
        <f t="shared" si="174"/>
        <v>0</v>
      </c>
      <c r="Z485" s="53">
        <f t="shared" si="164"/>
        <v>0</v>
      </c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92">
        <f>Parâmetros!A475</f>
        <v>44185.708356481482</v>
      </c>
      <c r="B486" s="59">
        <f>Parâmetros!G475*0.04*46.0055</f>
        <v>1.1225342</v>
      </c>
      <c r="C486" s="87">
        <f t="shared" si="175"/>
        <v>1.1225342</v>
      </c>
      <c r="D486" s="91">
        <f t="shared" si="154"/>
        <v>0.22450684000000001</v>
      </c>
      <c r="E486" s="42" t="str">
        <f t="shared" si="165"/>
        <v>1</v>
      </c>
      <c r="F486" s="51">
        <f t="shared" si="155"/>
        <v>-152.90552915500001</v>
      </c>
      <c r="G486" s="42" t="str">
        <f t="shared" si="166"/>
        <v>0</v>
      </c>
      <c r="H486" s="51">
        <f t="shared" si="156"/>
        <v>-35.452764577500005</v>
      </c>
      <c r="I486" s="42" t="str">
        <f t="shared" si="167"/>
        <v>0</v>
      </c>
      <c r="J486" s="51">
        <f t="shared" si="157"/>
        <v>89.899605187407417</v>
      </c>
      <c r="K486" s="42" t="str">
        <f t="shared" si="168"/>
        <v>0</v>
      </c>
      <c r="L486" s="51">
        <f t="shared" si="158"/>
        <v>81.471797738823525</v>
      </c>
      <c r="M486" s="55" t="str">
        <f t="shared" si="169"/>
        <v>0</v>
      </c>
      <c r="N486" s="58">
        <f t="shared" si="159"/>
        <v>0.22450684000000001</v>
      </c>
      <c r="O486" s="59">
        <v>260</v>
      </c>
      <c r="Q486" s="53" t="str">
        <f t="shared" si="170"/>
        <v>1</v>
      </c>
      <c r="R486" s="53">
        <f t="shared" si="160"/>
        <v>1</v>
      </c>
      <c r="S486" s="53" t="str">
        <f t="shared" si="171"/>
        <v>0</v>
      </c>
      <c r="T486" s="53">
        <f t="shared" si="161"/>
        <v>0</v>
      </c>
      <c r="U486" s="53" t="str">
        <f t="shared" si="172"/>
        <v>0</v>
      </c>
      <c r="V486" s="53">
        <f t="shared" si="162"/>
        <v>0</v>
      </c>
      <c r="W486" s="53" t="str">
        <f t="shared" si="173"/>
        <v>0</v>
      </c>
      <c r="X486" s="53">
        <f t="shared" si="163"/>
        <v>0</v>
      </c>
      <c r="Y486" s="53" t="str">
        <f t="shared" si="174"/>
        <v>0</v>
      </c>
      <c r="Z486" s="53">
        <f t="shared" si="164"/>
        <v>0</v>
      </c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92">
        <f>Parâmetros!A476</f>
        <v>44185.750023148146</v>
      </c>
      <c r="B487" s="59">
        <f>Parâmetros!G476*0.04*46.0055</f>
        <v>1.6377957999999999</v>
      </c>
      <c r="C487" s="87">
        <f t="shared" si="175"/>
        <v>1.6377957999999999</v>
      </c>
      <c r="D487" s="91">
        <f t="shared" si="154"/>
        <v>0.32755915999999996</v>
      </c>
      <c r="E487" s="42" t="str">
        <f t="shared" si="165"/>
        <v>1</v>
      </c>
      <c r="F487" s="51">
        <f t="shared" si="155"/>
        <v>-152.403149095</v>
      </c>
      <c r="G487" s="42" t="str">
        <f t="shared" si="166"/>
        <v>0</v>
      </c>
      <c r="H487" s="51">
        <f t="shared" si="156"/>
        <v>-35.201574547500002</v>
      </c>
      <c r="I487" s="42" t="str">
        <f t="shared" si="167"/>
        <v>0</v>
      </c>
      <c r="J487" s="51">
        <f t="shared" si="157"/>
        <v>89.949859096543207</v>
      </c>
      <c r="K487" s="42" t="str">
        <f t="shared" si="168"/>
        <v>0</v>
      </c>
      <c r="L487" s="51">
        <f t="shared" si="158"/>
        <v>81.526354849411774</v>
      </c>
      <c r="M487" s="55" t="str">
        <f t="shared" si="169"/>
        <v>0</v>
      </c>
      <c r="N487" s="58">
        <f t="shared" si="159"/>
        <v>0.32755915999999996</v>
      </c>
      <c r="O487" s="59">
        <v>260</v>
      </c>
      <c r="Q487" s="53" t="str">
        <f t="shared" si="170"/>
        <v>1</v>
      </c>
      <c r="R487" s="53">
        <f t="shared" si="160"/>
        <v>1</v>
      </c>
      <c r="S487" s="53" t="str">
        <f t="shared" si="171"/>
        <v>0</v>
      </c>
      <c r="T487" s="53">
        <f t="shared" si="161"/>
        <v>0</v>
      </c>
      <c r="U487" s="53" t="str">
        <f t="shared" si="172"/>
        <v>0</v>
      </c>
      <c r="V487" s="53">
        <f t="shared" si="162"/>
        <v>0</v>
      </c>
      <c r="W487" s="53" t="str">
        <f t="shared" si="173"/>
        <v>0</v>
      </c>
      <c r="X487" s="53">
        <f t="shared" si="163"/>
        <v>0</v>
      </c>
      <c r="Y487" s="53" t="str">
        <f t="shared" si="174"/>
        <v>0</v>
      </c>
      <c r="Z487" s="53">
        <f t="shared" si="164"/>
        <v>0</v>
      </c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92">
        <f>Parâmetros!A477</f>
        <v>44185.791689814818</v>
      </c>
      <c r="B488" s="59">
        <f>Parâmetros!G477*0.04*46.0055</f>
        <v>2.9995585999999994</v>
      </c>
      <c r="C488" s="87">
        <f t="shared" si="175"/>
        <v>2.9995585999999994</v>
      </c>
      <c r="D488" s="91">
        <f t="shared" si="154"/>
        <v>0.59991171999999993</v>
      </c>
      <c r="E488" s="42" t="str">
        <f t="shared" si="165"/>
        <v>1</v>
      </c>
      <c r="F488" s="51">
        <f t="shared" si="155"/>
        <v>-151.07543036499999</v>
      </c>
      <c r="G488" s="42" t="str">
        <f t="shared" si="166"/>
        <v>0</v>
      </c>
      <c r="H488" s="51">
        <f t="shared" si="156"/>
        <v>-34.537715182499994</v>
      </c>
      <c r="I488" s="42" t="str">
        <f t="shared" si="167"/>
        <v>0</v>
      </c>
      <c r="J488" s="51">
        <f t="shared" si="157"/>
        <v>90.082672999259259</v>
      </c>
      <c r="K488" s="42" t="str">
        <f t="shared" si="168"/>
        <v>0</v>
      </c>
      <c r="L488" s="51">
        <f t="shared" si="158"/>
        <v>81.670541498823525</v>
      </c>
      <c r="M488" s="55" t="str">
        <f t="shared" si="169"/>
        <v>0</v>
      </c>
      <c r="N488" s="58">
        <f t="shared" si="159"/>
        <v>0.59991171999999993</v>
      </c>
      <c r="O488" s="59">
        <v>260</v>
      </c>
      <c r="Q488" s="53" t="str">
        <f t="shared" si="170"/>
        <v>1</v>
      </c>
      <c r="R488" s="53">
        <f t="shared" si="160"/>
        <v>1</v>
      </c>
      <c r="S488" s="53" t="str">
        <f t="shared" si="171"/>
        <v>0</v>
      </c>
      <c r="T488" s="53">
        <f t="shared" si="161"/>
        <v>0</v>
      </c>
      <c r="U488" s="53" t="str">
        <f t="shared" si="172"/>
        <v>0</v>
      </c>
      <c r="V488" s="53">
        <f t="shared" si="162"/>
        <v>0</v>
      </c>
      <c r="W488" s="53" t="str">
        <f t="shared" si="173"/>
        <v>0</v>
      </c>
      <c r="X488" s="53">
        <f t="shared" si="163"/>
        <v>0</v>
      </c>
      <c r="Y488" s="53" t="str">
        <f t="shared" si="174"/>
        <v>0</v>
      </c>
      <c r="Z488" s="53">
        <f t="shared" si="164"/>
        <v>0</v>
      </c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92">
        <f>Parâmetros!A478</f>
        <v>44185.833356481482</v>
      </c>
      <c r="B489" s="59">
        <f>Parâmetros!G478*0.04*46.0055</f>
        <v>2.6683189999999999</v>
      </c>
      <c r="C489" s="87">
        <f t="shared" si="175"/>
        <v>2.6683189999999999</v>
      </c>
      <c r="D489" s="91">
        <f t="shared" si="154"/>
        <v>0.53366380000000002</v>
      </c>
      <c r="E489" s="42" t="str">
        <f t="shared" si="165"/>
        <v>1</v>
      </c>
      <c r="F489" s="51">
        <f t="shared" si="155"/>
        <v>-151.39838897499999</v>
      </c>
      <c r="G489" s="42" t="str">
        <f t="shared" si="166"/>
        <v>0</v>
      </c>
      <c r="H489" s="51">
        <f t="shared" si="156"/>
        <v>-34.699194487499994</v>
      </c>
      <c r="I489" s="42" t="str">
        <f t="shared" si="167"/>
        <v>0</v>
      </c>
      <c r="J489" s="51">
        <f t="shared" si="157"/>
        <v>90.050366914814816</v>
      </c>
      <c r="K489" s="42" t="str">
        <f t="shared" si="168"/>
        <v>0</v>
      </c>
      <c r="L489" s="51">
        <f t="shared" si="158"/>
        <v>81.635469070588258</v>
      </c>
      <c r="M489" s="55" t="str">
        <f t="shared" si="169"/>
        <v>0</v>
      </c>
      <c r="N489" s="58">
        <f t="shared" si="159"/>
        <v>0.53366380000000002</v>
      </c>
      <c r="O489" s="59">
        <v>260</v>
      </c>
      <c r="Q489" s="53" t="str">
        <f t="shared" si="170"/>
        <v>1</v>
      </c>
      <c r="R489" s="53">
        <f t="shared" si="160"/>
        <v>1</v>
      </c>
      <c r="S489" s="53" t="str">
        <f t="shared" si="171"/>
        <v>0</v>
      </c>
      <c r="T489" s="53">
        <f t="shared" si="161"/>
        <v>0</v>
      </c>
      <c r="U489" s="53" t="str">
        <f t="shared" si="172"/>
        <v>0</v>
      </c>
      <c r="V489" s="53">
        <f t="shared" si="162"/>
        <v>0</v>
      </c>
      <c r="W489" s="53" t="str">
        <f t="shared" si="173"/>
        <v>0</v>
      </c>
      <c r="X489" s="53">
        <f t="shared" si="163"/>
        <v>0</v>
      </c>
      <c r="Y489" s="53" t="str">
        <f t="shared" si="174"/>
        <v>0</v>
      </c>
      <c r="Z489" s="53">
        <f t="shared" si="164"/>
        <v>0</v>
      </c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92">
        <f>Parâmetros!A479</f>
        <v>44185.875023148146</v>
      </c>
      <c r="B490" s="59">
        <f>Parâmetros!G479*0.04*46.0055</f>
        <v>2.5763079999999996</v>
      </c>
      <c r="C490" s="87">
        <f t="shared" si="175"/>
        <v>2.5763079999999996</v>
      </c>
      <c r="D490" s="91">
        <f t="shared" si="154"/>
        <v>0.51526159999999999</v>
      </c>
      <c r="E490" s="42" t="str">
        <f t="shared" si="165"/>
        <v>1</v>
      </c>
      <c r="F490" s="51">
        <f t="shared" si="155"/>
        <v>-151.48809969999999</v>
      </c>
      <c r="G490" s="42" t="str">
        <f t="shared" si="166"/>
        <v>0</v>
      </c>
      <c r="H490" s="51">
        <f t="shared" si="156"/>
        <v>-34.744049849999996</v>
      </c>
      <c r="I490" s="42" t="str">
        <f t="shared" si="167"/>
        <v>0</v>
      </c>
      <c r="J490" s="51">
        <f t="shared" si="157"/>
        <v>90.041393002469135</v>
      </c>
      <c r="K490" s="42" t="str">
        <f t="shared" si="168"/>
        <v>0</v>
      </c>
      <c r="L490" s="51">
        <f t="shared" si="158"/>
        <v>81.625726729411753</v>
      </c>
      <c r="M490" s="55" t="str">
        <f t="shared" si="169"/>
        <v>0</v>
      </c>
      <c r="N490" s="58">
        <f t="shared" si="159"/>
        <v>0.51526159999999999</v>
      </c>
      <c r="O490" s="59">
        <v>260</v>
      </c>
      <c r="Q490" s="53" t="str">
        <f t="shared" si="170"/>
        <v>1</v>
      </c>
      <c r="R490" s="53">
        <f t="shared" si="160"/>
        <v>1</v>
      </c>
      <c r="S490" s="53" t="str">
        <f t="shared" si="171"/>
        <v>0</v>
      </c>
      <c r="T490" s="53">
        <f t="shared" si="161"/>
        <v>0</v>
      </c>
      <c r="U490" s="53" t="str">
        <f t="shared" si="172"/>
        <v>0</v>
      </c>
      <c r="V490" s="53">
        <f t="shared" si="162"/>
        <v>0</v>
      </c>
      <c r="W490" s="53" t="str">
        <f t="shared" si="173"/>
        <v>0</v>
      </c>
      <c r="X490" s="53">
        <f t="shared" si="163"/>
        <v>0</v>
      </c>
      <c r="Y490" s="53" t="str">
        <f t="shared" si="174"/>
        <v>0</v>
      </c>
      <c r="Z490" s="53">
        <f t="shared" si="164"/>
        <v>0</v>
      </c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92">
        <f>Parâmetros!A480</f>
        <v>44185.916689814818</v>
      </c>
      <c r="B491" s="59">
        <f>Parâmetros!G480*0.04*46.0055</f>
        <v>1.9690354000000001</v>
      </c>
      <c r="C491" s="87">
        <f t="shared" si="175"/>
        <v>1.9690354000000001</v>
      </c>
      <c r="D491" s="91">
        <f t="shared" si="154"/>
        <v>0.39380707999999998</v>
      </c>
      <c r="E491" s="42" t="str">
        <f t="shared" si="165"/>
        <v>1</v>
      </c>
      <c r="F491" s="51">
        <f t="shared" si="155"/>
        <v>-152.080190485</v>
      </c>
      <c r="G491" s="42" t="str">
        <f t="shared" si="166"/>
        <v>0</v>
      </c>
      <c r="H491" s="51">
        <f t="shared" si="156"/>
        <v>-35.040095242500001</v>
      </c>
      <c r="I491" s="42" t="str">
        <f t="shared" si="167"/>
        <v>0</v>
      </c>
      <c r="J491" s="51">
        <f t="shared" si="157"/>
        <v>89.98216518098765</v>
      </c>
      <c r="K491" s="42" t="str">
        <f t="shared" si="168"/>
        <v>0</v>
      </c>
      <c r="L491" s="51">
        <f t="shared" si="158"/>
        <v>81.561427277647041</v>
      </c>
      <c r="M491" s="55" t="str">
        <f t="shared" si="169"/>
        <v>0</v>
      </c>
      <c r="N491" s="58">
        <f t="shared" si="159"/>
        <v>0.39380707999999998</v>
      </c>
      <c r="O491" s="59">
        <v>260</v>
      </c>
      <c r="Q491" s="53" t="str">
        <f t="shared" si="170"/>
        <v>1</v>
      </c>
      <c r="R491" s="53">
        <f t="shared" si="160"/>
        <v>1</v>
      </c>
      <c r="S491" s="53" t="str">
        <f t="shared" si="171"/>
        <v>0</v>
      </c>
      <c r="T491" s="53">
        <f t="shared" si="161"/>
        <v>0</v>
      </c>
      <c r="U491" s="53" t="str">
        <f t="shared" si="172"/>
        <v>0</v>
      </c>
      <c r="V491" s="53">
        <f t="shared" si="162"/>
        <v>0</v>
      </c>
      <c r="W491" s="53" t="str">
        <f t="shared" si="173"/>
        <v>0</v>
      </c>
      <c r="X491" s="53">
        <f t="shared" si="163"/>
        <v>0</v>
      </c>
      <c r="Y491" s="53" t="str">
        <f t="shared" si="174"/>
        <v>0</v>
      </c>
      <c r="Z491" s="53">
        <f t="shared" si="164"/>
        <v>0</v>
      </c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92">
        <f>Parâmetros!A481</f>
        <v>44185.958356481482</v>
      </c>
      <c r="B492" s="59">
        <f>Parâmetros!G481*0.04*46.0055</f>
        <v>1.6930023999999999</v>
      </c>
      <c r="C492" s="87">
        <f t="shared" si="175"/>
        <v>1.6930023999999999</v>
      </c>
      <c r="D492" s="91">
        <f t="shared" si="154"/>
        <v>0.33860047999999998</v>
      </c>
      <c r="E492" s="42" t="str">
        <f t="shared" si="165"/>
        <v>1</v>
      </c>
      <c r="F492" s="51">
        <f t="shared" si="155"/>
        <v>-152.34932265999998</v>
      </c>
      <c r="G492" s="42" t="str">
        <f t="shared" si="166"/>
        <v>0</v>
      </c>
      <c r="H492" s="51">
        <f t="shared" si="156"/>
        <v>-35.174661329999992</v>
      </c>
      <c r="I492" s="42" t="str">
        <f t="shared" si="167"/>
        <v>0</v>
      </c>
      <c r="J492" s="51">
        <f t="shared" si="157"/>
        <v>89.955243443950621</v>
      </c>
      <c r="K492" s="42" t="str">
        <f t="shared" si="168"/>
        <v>0</v>
      </c>
      <c r="L492" s="51">
        <f t="shared" si="158"/>
        <v>81.532200254117654</v>
      </c>
      <c r="M492" s="55" t="str">
        <f t="shared" si="169"/>
        <v>0</v>
      </c>
      <c r="N492" s="58">
        <f t="shared" si="159"/>
        <v>0.33860047999999998</v>
      </c>
      <c r="O492" s="59">
        <v>260</v>
      </c>
      <c r="Q492" s="53" t="str">
        <f t="shared" si="170"/>
        <v>1</v>
      </c>
      <c r="R492" s="53">
        <f t="shared" si="160"/>
        <v>1</v>
      </c>
      <c r="S492" s="53" t="str">
        <f t="shared" si="171"/>
        <v>0</v>
      </c>
      <c r="T492" s="53">
        <f t="shared" si="161"/>
        <v>0</v>
      </c>
      <c r="U492" s="53" t="str">
        <f t="shared" si="172"/>
        <v>0</v>
      </c>
      <c r="V492" s="53">
        <f t="shared" si="162"/>
        <v>0</v>
      </c>
      <c r="W492" s="53" t="str">
        <f t="shared" si="173"/>
        <v>0</v>
      </c>
      <c r="X492" s="53">
        <f t="shared" si="163"/>
        <v>0</v>
      </c>
      <c r="Y492" s="53" t="str">
        <f t="shared" si="174"/>
        <v>0</v>
      </c>
      <c r="Z492" s="53">
        <f t="shared" si="164"/>
        <v>0</v>
      </c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92">
        <f>Parâmetros!A482</f>
        <v>44186.000023148146</v>
      </c>
      <c r="B493" s="59">
        <f>Parâmetros!G482*0.04*46.0055</f>
        <v>1.6561980000000001</v>
      </c>
      <c r="C493" s="87">
        <f t="shared" si="175"/>
        <v>1.6561980000000001</v>
      </c>
      <c r="D493" s="91">
        <f t="shared" si="154"/>
        <v>0.33123960000000002</v>
      </c>
      <c r="E493" s="42" t="str">
        <f t="shared" si="165"/>
        <v>1</v>
      </c>
      <c r="F493" s="51">
        <f t="shared" si="155"/>
        <v>-152.38520695000003</v>
      </c>
      <c r="G493" s="42" t="str">
        <f t="shared" si="166"/>
        <v>0</v>
      </c>
      <c r="H493" s="51">
        <f t="shared" si="156"/>
        <v>-35.192603475000013</v>
      </c>
      <c r="I493" s="42" t="str">
        <f t="shared" si="167"/>
        <v>0</v>
      </c>
      <c r="J493" s="51">
        <f t="shared" si="157"/>
        <v>89.951653879012341</v>
      </c>
      <c r="K493" s="42" t="str">
        <f t="shared" si="168"/>
        <v>0</v>
      </c>
      <c r="L493" s="51">
        <f t="shared" si="158"/>
        <v>81.528303317647058</v>
      </c>
      <c r="M493" s="55" t="str">
        <f t="shared" si="169"/>
        <v>0</v>
      </c>
      <c r="N493" s="58">
        <f t="shared" si="159"/>
        <v>0.33123960000000002</v>
      </c>
      <c r="O493" s="59">
        <v>260</v>
      </c>
      <c r="Q493" s="53" t="str">
        <f t="shared" si="170"/>
        <v>1</v>
      </c>
      <c r="R493" s="53">
        <f t="shared" si="160"/>
        <v>1</v>
      </c>
      <c r="S493" s="53" t="str">
        <f t="shared" si="171"/>
        <v>0</v>
      </c>
      <c r="T493" s="53">
        <f t="shared" si="161"/>
        <v>0</v>
      </c>
      <c r="U493" s="53" t="str">
        <f t="shared" si="172"/>
        <v>0</v>
      </c>
      <c r="V493" s="53">
        <f t="shared" si="162"/>
        <v>0</v>
      </c>
      <c r="W493" s="53" t="str">
        <f t="shared" si="173"/>
        <v>0</v>
      </c>
      <c r="X493" s="53">
        <f t="shared" si="163"/>
        <v>0</v>
      </c>
      <c r="Y493" s="53" t="str">
        <f t="shared" si="174"/>
        <v>0</v>
      </c>
      <c r="Z493" s="53">
        <f t="shared" si="164"/>
        <v>0</v>
      </c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92">
        <f>Parâmetros!A483</f>
        <v>44186.041689814818</v>
      </c>
      <c r="B494" s="59">
        <f>Parâmetros!G483*0.04*46.0055</f>
        <v>1.564187</v>
      </c>
      <c r="C494" s="87">
        <f t="shared" si="175"/>
        <v>1.564187</v>
      </c>
      <c r="D494" s="91">
        <f t="shared" si="154"/>
        <v>0.31283739999999999</v>
      </c>
      <c r="E494" s="42" t="str">
        <f t="shared" si="165"/>
        <v>1</v>
      </c>
      <c r="F494" s="51">
        <f t="shared" si="155"/>
        <v>-152.474917675</v>
      </c>
      <c r="G494" s="42" t="str">
        <f t="shared" si="166"/>
        <v>0</v>
      </c>
      <c r="H494" s="51">
        <f t="shared" si="156"/>
        <v>-35.2374588375</v>
      </c>
      <c r="I494" s="42" t="str">
        <f t="shared" si="167"/>
        <v>0</v>
      </c>
      <c r="J494" s="51">
        <f t="shared" si="157"/>
        <v>89.942679966666674</v>
      </c>
      <c r="K494" s="42" t="str">
        <f t="shared" si="168"/>
        <v>0</v>
      </c>
      <c r="L494" s="51">
        <f t="shared" si="158"/>
        <v>81.518560976470582</v>
      </c>
      <c r="M494" s="55" t="str">
        <f t="shared" si="169"/>
        <v>0</v>
      </c>
      <c r="N494" s="58">
        <f t="shared" si="159"/>
        <v>0.31283739999999999</v>
      </c>
      <c r="O494" s="59">
        <v>260</v>
      </c>
      <c r="Q494" s="53" t="str">
        <f t="shared" si="170"/>
        <v>1</v>
      </c>
      <c r="R494" s="53">
        <f t="shared" si="160"/>
        <v>1</v>
      </c>
      <c r="S494" s="53" t="str">
        <f t="shared" si="171"/>
        <v>0</v>
      </c>
      <c r="T494" s="53">
        <f t="shared" si="161"/>
        <v>0</v>
      </c>
      <c r="U494" s="53" t="str">
        <f t="shared" si="172"/>
        <v>0</v>
      </c>
      <c r="V494" s="53">
        <f t="shared" si="162"/>
        <v>0</v>
      </c>
      <c r="W494" s="53" t="str">
        <f t="shared" si="173"/>
        <v>0</v>
      </c>
      <c r="X494" s="53">
        <f t="shared" si="163"/>
        <v>0</v>
      </c>
      <c r="Y494" s="53" t="str">
        <f t="shared" si="174"/>
        <v>0</v>
      </c>
      <c r="Z494" s="53">
        <f t="shared" si="164"/>
        <v>0</v>
      </c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92">
        <f>Parâmetros!A484</f>
        <v>44186.083356481482</v>
      </c>
      <c r="B495" s="59">
        <f>Parâmetros!G484*0.04*46.0055</f>
        <v>0.93851220000000002</v>
      </c>
      <c r="C495" s="87">
        <f t="shared" si="175"/>
        <v>0.93851220000000002</v>
      </c>
      <c r="D495" s="91">
        <f t="shared" si="154"/>
        <v>0.18770244000000003</v>
      </c>
      <c r="E495" s="42" t="str">
        <f t="shared" si="165"/>
        <v>1</v>
      </c>
      <c r="F495" s="51">
        <f t="shared" si="155"/>
        <v>-153.08495060500002</v>
      </c>
      <c r="G495" s="42" t="str">
        <f t="shared" si="166"/>
        <v>0</v>
      </c>
      <c r="H495" s="51">
        <f t="shared" si="156"/>
        <v>-35.542475302500009</v>
      </c>
      <c r="I495" s="42" t="str">
        <f t="shared" si="167"/>
        <v>0</v>
      </c>
      <c r="J495" s="51">
        <f t="shared" si="157"/>
        <v>89.881657362716055</v>
      </c>
      <c r="K495" s="42" t="str">
        <f t="shared" si="168"/>
        <v>0</v>
      </c>
      <c r="L495" s="51">
        <f t="shared" si="158"/>
        <v>81.452313056470601</v>
      </c>
      <c r="M495" s="55" t="str">
        <f t="shared" si="169"/>
        <v>0</v>
      </c>
      <c r="N495" s="58">
        <f t="shared" si="159"/>
        <v>0.18770244000000003</v>
      </c>
      <c r="O495" s="59">
        <v>260</v>
      </c>
      <c r="Q495" s="53" t="str">
        <f t="shared" si="170"/>
        <v>1</v>
      </c>
      <c r="R495" s="53">
        <f t="shared" si="160"/>
        <v>1</v>
      </c>
      <c r="S495" s="53" t="str">
        <f t="shared" si="171"/>
        <v>0</v>
      </c>
      <c r="T495" s="53">
        <f t="shared" si="161"/>
        <v>0</v>
      </c>
      <c r="U495" s="53" t="str">
        <f t="shared" si="172"/>
        <v>0</v>
      </c>
      <c r="V495" s="53">
        <f t="shared" si="162"/>
        <v>0</v>
      </c>
      <c r="W495" s="53" t="str">
        <f t="shared" si="173"/>
        <v>0</v>
      </c>
      <c r="X495" s="53">
        <f t="shared" si="163"/>
        <v>0</v>
      </c>
      <c r="Y495" s="53" t="str">
        <f t="shared" si="174"/>
        <v>0</v>
      </c>
      <c r="Z495" s="53">
        <f t="shared" si="164"/>
        <v>0</v>
      </c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92">
        <f>Parâmetros!A485</f>
        <v>44186.125023148146</v>
      </c>
      <c r="B496" s="59">
        <f>Parâmetros!G485*0.04*46.0055</f>
        <v>0.71768580000000004</v>
      </c>
      <c r="C496" s="87">
        <f t="shared" si="175"/>
        <v>0.71768580000000004</v>
      </c>
      <c r="D496" s="91">
        <f t="shared" si="154"/>
        <v>0.14353716</v>
      </c>
      <c r="E496" s="42" t="str">
        <f t="shared" si="165"/>
        <v>1</v>
      </c>
      <c r="F496" s="51">
        <f t="shared" si="155"/>
        <v>-153.30025634500001</v>
      </c>
      <c r="G496" s="42" t="str">
        <f t="shared" si="166"/>
        <v>0</v>
      </c>
      <c r="H496" s="51">
        <f t="shared" si="156"/>
        <v>-35.650128172500004</v>
      </c>
      <c r="I496" s="42" t="str">
        <f t="shared" si="167"/>
        <v>0</v>
      </c>
      <c r="J496" s="51">
        <f t="shared" si="157"/>
        <v>89.860119973086427</v>
      </c>
      <c r="K496" s="42" t="str">
        <f t="shared" si="168"/>
        <v>0</v>
      </c>
      <c r="L496" s="51">
        <f t="shared" si="158"/>
        <v>81.428931437647066</v>
      </c>
      <c r="M496" s="55" t="str">
        <f t="shared" si="169"/>
        <v>0</v>
      </c>
      <c r="N496" s="58">
        <f t="shared" si="159"/>
        <v>0.14353716</v>
      </c>
      <c r="O496" s="59">
        <v>260</v>
      </c>
      <c r="Q496" s="53" t="str">
        <f t="shared" si="170"/>
        <v>1</v>
      </c>
      <c r="R496" s="53">
        <f t="shared" si="160"/>
        <v>1</v>
      </c>
      <c r="S496" s="53" t="str">
        <f t="shared" si="171"/>
        <v>0</v>
      </c>
      <c r="T496" s="53">
        <f t="shared" si="161"/>
        <v>0</v>
      </c>
      <c r="U496" s="53" t="str">
        <f t="shared" si="172"/>
        <v>0</v>
      </c>
      <c r="V496" s="53">
        <f t="shared" si="162"/>
        <v>0</v>
      </c>
      <c r="W496" s="53" t="str">
        <f t="shared" si="173"/>
        <v>0</v>
      </c>
      <c r="X496" s="53">
        <f t="shared" si="163"/>
        <v>0</v>
      </c>
      <c r="Y496" s="53" t="str">
        <f t="shared" si="174"/>
        <v>0</v>
      </c>
      <c r="Z496" s="53">
        <f t="shared" si="164"/>
        <v>0</v>
      </c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92">
        <f>Parâmetros!A486</f>
        <v>44186.166689814818</v>
      </c>
      <c r="B497" s="59">
        <f>Parâmetros!G486*0.04*46.0055</f>
        <v>0.95691440000000005</v>
      </c>
      <c r="C497" s="87">
        <f t="shared" si="175"/>
        <v>0.95691440000000005</v>
      </c>
      <c r="D497" s="91">
        <f t="shared" si="154"/>
        <v>0.19138288000000001</v>
      </c>
      <c r="E497" s="42" t="str">
        <f t="shared" si="165"/>
        <v>1</v>
      </c>
      <c r="F497" s="51">
        <f t="shared" si="155"/>
        <v>-153.06700846000001</v>
      </c>
      <c r="G497" s="42" t="str">
        <f t="shared" si="166"/>
        <v>0</v>
      </c>
      <c r="H497" s="51">
        <f t="shared" si="156"/>
        <v>-35.533504230000005</v>
      </c>
      <c r="I497" s="42" t="str">
        <f t="shared" si="167"/>
        <v>0</v>
      </c>
      <c r="J497" s="51">
        <f t="shared" si="157"/>
        <v>89.883452145185188</v>
      </c>
      <c r="K497" s="42" t="str">
        <f t="shared" si="168"/>
        <v>0</v>
      </c>
      <c r="L497" s="51">
        <f t="shared" si="158"/>
        <v>81.454261524705871</v>
      </c>
      <c r="M497" s="55" t="str">
        <f t="shared" si="169"/>
        <v>0</v>
      </c>
      <c r="N497" s="58">
        <f t="shared" si="159"/>
        <v>0.19138288000000001</v>
      </c>
      <c r="O497" s="59">
        <v>260</v>
      </c>
      <c r="Q497" s="53" t="str">
        <f t="shared" si="170"/>
        <v>1</v>
      </c>
      <c r="R497" s="53">
        <f t="shared" si="160"/>
        <v>1</v>
      </c>
      <c r="S497" s="53" t="str">
        <f t="shared" si="171"/>
        <v>0</v>
      </c>
      <c r="T497" s="53">
        <f t="shared" si="161"/>
        <v>0</v>
      </c>
      <c r="U497" s="53" t="str">
        <f t="shared" si="172"/>
        <v>0</v>
      </c>
      <c r="V497" s="53">
        <f t="shared" si="162"/>
        <v>0</v>
      </c>
      <c r="W497" s="53" t="str">
        <f t="shared" si="173"/>
        <v>0</v>
      </c>
      <c r="X497" s="53">
        <f t="shared" si="163"/>
        <v>0</v>
      </c>
      <c r="Y497" s="53" t="str">
        <f t="shared" si="174"/>
        <v>0</v>
      </c>
      <c r="Z497" s="53">
        <f t="shared" si="164"/>
        <v>0</v>
      </c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92">
        <f>Parâmetros!A487</f>
        <v>44186.208356481482</v>
      </c>
      <c r="B498" s="59">
        <f>Parâmetros!G487*0.04*46.0055</f>
        <v>1.932231</v>
      </c>
      <c r="C498" s="87">
        <f t="shared" si="175"/>
        <v>1.932231</v>
      </c>
      <c r="D498" s="91">
        <f t="shared" si="154"/>
        <v>0.38644619999999996</v>
      </c>
      <c r="E498" s="42" t="str">
        <f t="shared" si="165"/>
        <v>1</v>
      </c>
      <c r="F498" s="51">
        <f t="shared" si="155"/>
        <v>-152.11607477499999</v>
      </c>
      <c r="G498" s="42" t="str">
        <f t="shared" si="166"/>
        <v>0</v>
      </c>
      <c r="H498" s="51">
        <f t="shared" si="156"/>
        <v>-35.058037387499994</v>
      </c>
      <c r="I498" s="42" t="str">
        <f t="shared" si="167"/>
        <v>0</v>
      </c>
      <c r="J498" s="51">
        <f t="shared" si="157"/>
        <v>89.978575616049383</v>
      </c>
      <c r="K498" s="42" t="str">
        <f t="shared" si="168"/>
        <v>0</v>
      </c>
      <c r="L498" s="51">
        <f t="shared" si="158"/>
        <v>81.557530341176474</v>
      </c>
      <c r="M498" s="55" t="str">
        <f t="shared" si="169"/>
        <v>0</v>
      </c>
      <c r="N498" s="58">
        <f t="shared" si="159"/>
        <v>0.38644619999999996</v>
      </c>
      <c r="O498" s="59">
        <v>260</v>
      </c>
      <c r="Q498" s="53" t="str">
        <f t="shared" si="170"/>
        <v>1</v>
      </c>
      <c r="R498" s="53">
        <f t="shared" si="160"/>
        <v>1</v>
      </c>
      <c r="S498" s="53" t="str">
        <f t="shared" si="171"/>
        <v>0</v>
      </c>
      <c r="T498" s="53">
        <f t="shared" si="161"/>
        <v>0</v>
      </c>
      <c r="U498" s="53" t="str">
        <f t="shared" si="172"/>
        <v>0</v>
      </c>
      <c r="V498" s="53">
        <f t="shared" si="162"/>
        <v>0</v>
      </c>
      <c r="W498" s="53" t="str">
        <f t="shared" si="173"/>
        <v>0</v>
      </c>
      <c r="X498" s="53">
        <f t="shared" si="163"/>
        <v>0</v>
      </c>
      <c r="Y498" s="53" t="str">
        <f t="shared" si="174"/>
        <v>0</v>
      </c>
      <c r="Z498" s="53">
        <f t="shared" si="164"/>
        <v>0</v>
      </c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92">
        <f>Parâmetros!A488</f>
        <v>44186.250023148146</v>
      </c>
      <c r="B499" s="59">
        <f>Parâmetros!G488*0.04*46.0055</f>
        <v>8.7042406000000003</v>
      </c>
      <c r="C499" s="87">
        <f t="shared" si="175"/>
        <v>8.7042406000000003</v>
      </c>
      <c r="D499" s="91">
        <f t="shared" si="154"/>
        <v>1.7408481200000001</v>
      </c>
      <c r="E499" s="42" t="str">
        <f t="shared" si="165"/>
        <v>1</v>
      </c>
      <c r="F499" s="51">
        <f t="shared" si="155"/>
        <v>-145.51336541500001</v>
      </c>
      <c r="G499" s="42" t="str">
        <f t="shared" si="166"/>
        <v>0</v>
      </c>
      <c r="H499" s="51">
        <f t="shared" si="156"/>
        <v>-31.756682707500005</v>
      </c>
      <c r="I499" s="42" t="str">
        <f t="shared" si="167"/>
        <v>0</v>
      </c>
      <c r="J499" s="51">
        <f t="shared" si="157"/>
        <v>90.639055564691361</v>
      </c>
      <c r="K499" s="42" t="str">
        <f t="shared" si="168"/>
        <v>0</v>
      </c>
      <c r="L499" s="51">
        <f t="shared" si="158"/>
        <v>82.274566651764715</v>
      </c>
      <c r="M499" s="55" t="str">
        <f t="shared" si="169"/>
        <v>0</v>
      </c>
      <c r="N499" s="58">
        <f t="shared" si="159"/>
        <v>1.7408481200000001</v>
      </c>
      <c r="O499" s="59">
        <v>260</v>
      </c>
      <c r="Q499" s="53" t="str">
        <f t="shared" si="170"/>
        <v>1</v>
      </c>
      <c r="R499" s="53">
        <f t="shared" si="160"/>
        <v>1</v>
      </c>
      <c r="S499" s="53" t="str">
        <f t="shared" si="171"/>
        <v>0</v>
      </c>
      <c r="T499" s="53">
        <f t="shared" si="161"/>
        <v>0</v>
      </c>
      <c r="U499" s="53" t="str">
        <f t="shared" si="172"/>
        <v>0</v>
      </c>
      <c r="V499" s="53">
        <f t="shared" si="162"/>
        <v>0</v>
      </c>
      <c r="W499" s="53" t="str">
        <f t="shared" si="173"/>
        <v>0</v>
      </c>
      <c r="X499" s="53">
        <f t="shared" si="163"/>
        <v>0</v>
      </c>
      <c r="Y499" s="53" t="str">
        <f t="shared" si="174"/>
        <v>0</v>
      </c>
      <c r="Z499" s="53">
        <f t="shared" si="164"/>
        <v>0</v>
      </c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92">
        <f>Parâmetros!A489</f>
        <v>44186.291689814818</v>
      </c>
      <c r="B500" s="59">
        <f>Parâmetros!G489*0.04*46.0055</f>
        <v>20.224017799999999</v>
      </c>
      <c r="C500" s="87">
        <f t="shared" si="175"/>
        <v>20.224017799999999</v>
      </c>
      <c r="D500" s="91">
        <f t="shared" si="154"/>
        <v>4.0448035600000001</v>
      </c>
      <c r="E500" s="42" t="str">
        <f t="shared" si="165"/>
        <v>1</v>
      </c>
      <c r="F500" s="51">
        <f t="shared" si="155"/>
        <v>-134.28158264499999</v>
      </c>
      <c r="G500" s="42" t="str">
        <f t="shared" si="166"/>
        <v>0</v>
      </c>
      <c r="H500" s="51">
        <f t="shared" si="156"/>
        <v>-26.140791322499993</v>
      </c>
      <c r="I500" s="42" t="str">
        <f t="shared" si="167"/>
        <v>0</v>
      </c>
      <c r="J500" s="51">
        <f t="shared" si="157"/>
        <v>91.76258939037038</v>
      </c>
      <c r="K500" s="42" t="str">
        <f t="shared" si="168"/>
        <v>0</v>
      </c>
      <c r="L500" s="51">
        <f t="shared" si="158"/>
        <v>83.494307767058828</v>
      </c>
      <c r="M500" s="55" t="str">
        <f t="shared" si="169"/>
        <v>0</v>
      </c>
      <c r="N500" s="58">
        <f t="shared" si="159"/>
        <v>4.0448035600000001</v>
      </c>
      <c r="O500" s="59">
        <v>260</v>
      </c>
      <c r="Q500" s="53" t="str">
        <f t="shared" si="170"/>
        <v>1</v>
      </c>
      <c r="R500" s="53">
        <f t="shared" si="160"/>
        <v>1</v>
      </c>
      <c r="S500" s="53" t="str">
        <f t="shared" si="171"/>
        <v>0</v>
      </c>
      <c r="T500" s="53">
        <f t="shared" si="161"/>
        <v>0</v>
      </c>
      <c r="U500" s="53" t="str">
        <f t="shared" si="172"/>
        <v>0</v>
      </c>
      <c r="V500" s="53">
        <f t="shared" si="162"/>
        <v>0</v>
      </c>
      <c r="W500" s="53" t="str">
        <f t="shared" si="173"/>
        <v>0</v>
      </c>
      <c r="X500" s="53">
        <f t="shared" si="163"/>
        <v>0</v>
      </c>
      <c r="Y500" s="53" t="str">
        <f t="shared" si="174"/>
        <v>0</v>
      </c>
      <c r="Z500" s="53">
        <f t="shared" si="164"/>
        <v>0</v>
      </c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92">
        <f>Parâmetros!A490</f>
        <v>44186.333356481482</v>
      </c>
      <c r="B501" s="59">
        <f>Parâmetros!G490*0.04*46.0055</f>
        <v>12.734322399999998</v>
      </c>
      <c r="C501" s="87">
        <f t="shared" si="175"/>
        <v>12.734322399999998</v>
      </c>
      <c r="D501" s="91">
        <f t="shared" si="154"/>
        <v>2.5468644799999995</v>
      </c>
      <c r="E501" s="42" t="str">
        <f t="shared" si="165"/>
        <v>1</v>
      </c>
      <c r="F501" s="51">
        <f t="shared" si="155"/>
        <v>-141.58403566000001</v>
      </c>
      <c r="G501" s="42" t="str">
        <f t="shared" si="166"/>
        <v>0</v>
      </c>
      <c r="H501" s="51">
        <f t="shared" si="156"/>
        <v>-29.792017830000006</v>
      </c>
      <c r="I501" s="42" t="str">
        <f t="shared" si="167"/>
        <v>0</v>
      </c>
      <c r="J501" s="51">
        <f t="shared" si="157"/>
        <v>91.032112925432102</v>
      </c>
      <c r="K501" s="42" t="str">
        <f t="shared" si="168"/>
        <v>0</v>
      </c>
      <c r="L501" s="51">
        <f t="shared" si="158"/>
        <v>82.701281195294129</v>
      </c>
      <c r="M501" s="55" t="str">
        <f t="shared" si="169"/>
        <v>0</v>
      </c>
      <c r="N501" s="58">
        <f t="shared" si="159"/>
        <v>2.5468644799999995</v>
      </c>
      <c r="O501" s="59">
        <v>260</v>
      </c>
      <c r="Q501" s="53" t="str">
        <f t="shared" si="170"/>
        <v>1</v>
      </c>
      <c r="R501" s="53">
        <f t="shared" si="160"/>
        <v>1</v>
      </c>
      <c r="S501" s="53" t="str">
        <f t="shared" si="171"/>
        <v>0</v>
      </c>
      <c r="T501" s="53">
        <f t="shared" si="161"/>
        <v>0</v>
      </c>
      <c r="U501" s="53" t="str">
        <f t="shared" si="172"/>
        <v>0</v>
      </c>
      <c r="V501" s="53">
        <f t="shared" si="162"/>
        <v>0</v>
      </c>
      <c r="W501" s="53" t="str">
        <f t="shared" si="173"/>
        <v>0</v>
      </c>
      <c r="X501" s="53">
        <f t="shared" si="163"/>
        <v>0</v>
      </c>
      <c r="Y501" s="53" t="str">
        <f t="shared" si="174"/>
        <v>0</v>
      </c>
      <c r="Z501" s="53">
        <f t="shared" si="164"/>
        <v>0</v>
      </c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92">
        <f>Parâmetros!A491</f>
        <v>44186.375023148146</v>
      </c>
      <c r="B502" s="59">
        <f>Parâmetros!G491*0.04*46.0055</f>
        <v>10.397243</v>
      </c>
      <c r="C502" s="87">
        <f t="shared" si="175"/>
        <v>10.397243</v>
      </c>
      <c r="D502" s="91">
        <f t="shared" si="154"/>
        <v>2.0794485999999996</v>
      </c>
      <c r="E502" s="42" t="str">
        <f t="shared" si="165"/>
        <v>1</v>
      </c>
      <c r="F502" s="51">
        <f t="shared" si="155"/>
        <v>-143.86268807499999</v>
      </c>
      <c r="G502" s="42" t="str">
        <f t="shared" si="166"/>
        <v>0</v>
      </c>
      <c r="H502" s="51">
        <f t="shared" si="156"/>
        <v>-30.931344037499997</v>
      </c>
      <c r="I502" s="42" t="str">
        <f t="shared" si="167"/>
        <v>0</v>
      </c>
      <c r="J502" s="51">
        <f t="shared" si="157"/>
        <v>90.804175551851856</v>
      </c>
      <c r="K502" s="42" t="str">
        <f t="shared" si="168"/>
        <v>0</v>
      </c>
      <c r="L502" s="51">
        <f t="shared" si="158"/>
        <v>82.453825729411747</v>
      </c>
      <c r="M502" s="55" t="str">
        <f t="shared" si="169"/>
        <v>0</v>
      </c>
      <c r="N502" s="58">
        <f t="shared" si="159"/>
        <v>2.0794485999999996</v>
      </c>
      <c r="O502" s="59">
        <v>260</v>
      </c>
      <c r="Q502" s="53" t="str">
        <f t="shared" si="170"/>
        <v>1</v>
      </c>
      <c r="R502" s="53">
        <f t="shared" si="160"/>
        <v>1</v>
      </c>
      <c r="S502" s="53" t="str">
        <f t="shared" si="171"/>
        <v>0</v>
      </c>
      <c r="T502" s="53">
        <f t="shared" si="161"/>
        <v>0</v>
      </c>
      <c r="U502" s="53" t="str">
        <f t="shared" si="172"/>
        <v>0</v>
      </c>
      <c r="V502" s="53">
        <f t="shared" si="162"/>
        <v>0</v>
      </c>
      <c r="W502" s="53" t="str">
        <f t="shared" si="173"/>
        <v>0</v>
      </c>
      <c r="X502" s="53">
        <f t="shared" si="163"/>
        <v>0</v>
      </c>
      <c r="Y502" s="53" t="str">
        <f t="shared" si="174"/>
        <v>0</v>
      </c>
      <c r="Z502" s="53">
        <f t="shared" si="164"/>
        <v>0</v>
      </c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92">
        <f>Parâmetros!A492</f>
        <v>44186.416689814818</v>
      </c>
      <c r="B503" s="59">
        <f>Parâmetros!G492*0.04*46.0055</f>
        <v>5.0238006000000004</v>
      </c>
      <c r="C503" s="87">
        <f t="shared" si="175"/>
        <v>5.0238006000000004</v>
      </c>
      <c r="D503" s="91">
        <f t="shared" si="154"/>
        <v>1.00476012</v>
      </c>
      <c r="E503" s="42" t="str">
        <f t="shared" si="165"/>
        <v>1</v>
      </c>
      <c r="F503" s="51">
        <f t="shared" si="155"/>
        <v>-149.101794415</v>
      </c>
      <c r="G503" s="42" t="str">
        <f t="shared" si="166"/>
        <v>0</v>
      </c>
      <c r="H503" s="51">
        <f t="shared" si="156"/>
        <v>-33.5508972075</v>
      </c>
      <c r="I503" s="42" t="str">
        <f t="shared" si="167"/>
        <v>0</v>
      </c>
      <c r="J503" s="51">
        <f t="shared" si="157"/>
        <v>90.280099070864196</v>
      </c>
      <c r="K503" s="42" t="str">
        <f t="shared" si="168"/>
        <v>0</v>
      </c>
      <c r="L503" s="51">
        <f t="shared" si="158"/>
        <v>81.884873004705881</v>
      </c>
      <c r="M503" s="55" t="str">
        <f t="shared" si="169"/>
        <v>0</v>
      </c>
      <c r="N503" s="58">
        <f t="shared" si="159"/>
        <v>1.00476012</v>
      </c>
      <c r="O503" s="59">
        <v>260</v>
      </c>
      <c r="Q503" s="53" t="str">
        <f t="shared" si="170"/>
        <v>1</v>
      </c>
      <c r="R503" s="53">
        <f t="shared" si="160"/>
        <v>1</v>
      </c>
      <c r="S503" s="53" t="str">
        <f t="shared" si="171"/>
        <v>0</v>
      </c>
      <c r="T503" s="53">
        <f t="shared" si="161"/>
        <v>0</v>
      </c>
      <c r="U503" s="53" t="str">
        <f t="shared" si="172"/>
        <v>0</v>
      </c>
      <c r="V503" s="53">
        <f t="shared" si="162"/>
        <v>0</v>
      </c>
      <c r="W503" s="53" t="str">
        <f t="shared" si="173"/>
        <v>0</v>
      </c>
      <c r="X503" s="53">
        <f t="shared" si="163"/>
        <v>0</v>
      </c>
      <c r="Y503" s="53" t="str">
        <f t="shared" si="174"/>
        <v>0</v>
      </c>
      <c r="Z503" s="53">
        <f t="shared" si="164"/>
        <v>0</v>
      </c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92">
        <f>Parâmetros!A493</f>
        <v>44186.458356481482</v>
      </c>
      <c r="B504" s="59">
        <f>Parâmetros!G493*0.04*46.0055</f>
        <v>4.1220928000000008</v>
      </c>
      <c r="C504" s="87">
        <f t="shared" si="175"/>
        <v>4.1220928000000008</v>
      </c>
      <c r="D504" s="91">
        <f t="shared" si="154"/>
        <v>0.82441856000000024</v>
      </c>
      <c r="E504" s="42" t="str">
        <f t="shared" si="165"/>
        <v>1</v>
      </c>
      <c r="F504" s="51">
        <f t="shared" si="155"/>
        <v>-149.98095952</v>
      </c>
      <c r="G504" s="42" t="str">
        <f t="shared" si="166"/>
        <v>0</v>
      </c>
      <c r="H504" s="51">
        <f t="shared" si="156"/>
        <v>-33.990479759999999</v>
      </c>
      <c r="I504" s="42" t="str">
        <f t="shared" si="167"/>
        <v>0</v>
      </c>
      <c r="J504" s="51">
        <f t="shared" si="157"/>
        <v>90.192154729876549</v>
      </c>
      <c r="K504" s="42" t="str">
        <f t="shared" si="168"/>
        <v>0</v>
      </c>
      <c r="L504" s="51">
        <f t="shared" si="158"/>
        <v>81.789398061176456</v>
      </c>
      <c r="M504" s="55" t="str">
        <f t="shared" si="169"/>
        <v>0</v>
      </c>
      <c r="N504" s="58">
        <f t="shared" si="159"/>
        <v>0.82441856000000024</v>
      </c>
      <c r="O504" s="59">
        <v>260</v>
      </c>
      <c r="Q504" s="53" t="str">
        <f t="shared" si="170"/>
        <v>1</v>
      </c>
      <c r="R504" s="53">
        <f t="shared" si="160"/>
        <v>1</v>
      </c>
      <c r="S504" s="53" t="str">
        <f t="shared" si="171"/>
        <v>0</v>
      </c>
      <c r="T504" s="53">
        <f t="shared" si="161"/>
        <v>0</v>
      </c>
      <c r="U504" s="53" t="str">
        <f t="shared" si="172"/>
        <v>0</v>
      </c>
      <c r="V504" s="53">
        <f t="shared" si="162"/>
        <v>0</v>
      </c>
      <c r="W504" s="53" t="str">
        <f t="shared" si="173"/>
        <v>0</v>
      </c>
      <c r="X504" s="53">
        <f t="shared" si="163"/>
        <v>0</v>
      </c>
      <c r="Y504" s="53" t="str">
        <f t="shared" si="174"/>
        <v>0</v>
      </c>
      <c r="Z504" s="53">
        <f t="shared" si="164"/>
        <v>0</v>
      </c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92">
        <f>Parâmetros!A494</f>
        <v>44186.500023148146</v>
      </c>
      <c r="B505" s="59">
        <f>Parâmetros!G494*0.04*46.0055</f>
        <v>3.5700267999999999</v>
      </c>
      <c r="C505" s="87">
        <f t="shared" si="175"/>
        <v>3.5700267999999999</v>
      </c>
      <c r="D505" s="91">
        <f t="shared" si="154"/>
        <v>0.71400536000000003</v>
      </c>
      <c r="E505" s="42" t="str">
        <f t="shared" si="165"/>
        <v>1</v>
      </c>
      <c r="F505" s="51">
        <f t="shared" si="155"/>
        <v>-150.51922386999999</v>
      </c>
      <c r="G505" s="42" t="str">
        <f t="shared" si="166"/>
        <v>0</v>
      </c>
      <c r="H505" s="51">
        <f t="shared" si="156"/>
        <v>-34.259611934999995</v>
      </c>
      <c r="I505" s="42" t="str">
        <f t="shared" si="167"/>
        <v>0</v>
      </c>
      <c r="J505" s="51">
        <f t="shared" si="157"/>
        <v>90.138311255802464</v>
      </c>
      <c r="K505" s="42" t="str">
        <f t="shared" si="168"/>
        <v>0</v>
      </c>
      <c r="L505" s="51">
        <f t="shared" si="158"/>
        <v>81.730944014117654</v>
      </c>
      <c r="M505" s="55" t="str">
        <f t="shared" si="169"/>
        <v>0</v>
      </c>
      <c r="N505" s="58">
        <f t="shared" si="159"/>
        <v>0.71400536000000003</v>
      </c>
      <c r="O505" s="59">
        <v>260</v>
      </c>
      <c r="Q505" s="53" t="str">
        <f t="shared" si="170"/>
        <v>1</v>
      </c>
      <c r="R505" s="53">
        <f t="shared" si="160"/>
        <v>1</v>
      </c>
      <c r="S505" s="53" t="str">
        <f t="shared" si="171"/>
        <v>0</v>
      </c>
      <c r="T505" s="53">
        <f t="shared" si="161"/>
        <v>0</v>
      </c>
      <c r="U505" s="53" t="str">
        <f t="shared" si="172"/>
        <v>0</v>
      </c>
      <c r="V505" s="53">
        <f t="shared" si="162"/>
        <v>0</v>
      </c>
      <c r="W505" s="53" t="str">
        <f t="shared" si="173"/>
        <v>0</v>
      </c>
      <c r="X505" s="53">
        <f t="shared" si="163"/>
        <v>0</v>
      </c>
      <c r="Y505" s="53" t="str">
        <f t="shared" si="174"/>
        <v>0</v>
      </c>
      <c r="Z505" s="53">
        <f t="shared" si="164"/>
        <v>0</v>
      </c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92">
        <f>Parâmetros!A495</f>
        <v>44186.541689814818</v>
      </c>
      <c r="B506" s="59">
        <f>Parâmetros!G495*0.04*46.0055</f>
        <v>2.7971344</v>
      </c>
      <c r="C506" s="87">
        <f t="shared" si="175"/>
        <v>2.7971344</v>
      </c>
      <c r="D506" s="91">
        <f t="shared" si="154"/>
        <v>0.55942687999999996</v>
      </c>
      <c r="E506" s="42" t="str">
        <f t="shared" si="165"/>
        <v>1</v>
      </c>
      <c r="F506" s="51">
        <f t="shared" si="155"/>
        <v>-151.27279395999997</v>
      </c>
      <c r="G506" s="42" t="str">
        <f t="shared" si="166"/>
        <v>0</v>
      </c>
      <c r="H506" s="51">
        <f t="shared" si="156"/>
        <v>-34.636396979999986</v>
      </c>
      <c r="I506" s="42" t="str">
        <f t="shared" si="167"/>
        <v>0</v>
      </c>
      <c r="J506" s="51">
        <f t="shared" si="157"/>
        <v>90.062930392098764</v>
      </c>
      <c r="K506" s="42" t="str">
        <f t="shared" si="168"/>
        <v>0</v>
      </c>
      <c r="L506" s="51">
        <f t="shared" si="158"/>
        <v>81.649108348235302</v>
      </c>
      <c r="M506" s="55" t="str">
        <f t="shared" si="169"/>
        <v>0</v>
      </c>
      <c r="N506" s="58">
        <f t="shared" si="159"/>
        <v>0.55942687999999996</v>
      </c>
      <c r="O506" s="59">
        <v>260</v>
      </c>
      <c r="Q506" s="53" t="str">
        <f t="shared" si="170"/>
        <v>1</v>
      </c>
      <c r="R506" s="53">
        <f t="shared" si="160"/>
        <v>1</v>
      </c>
      <c r="S506" s="53" t="str">
        <f t="shared" si="171"/>
        <v>0</v>
      </c>
      <c r="T506" s="53">
        <f t="shared" si="161"/>
        <v>0</v>
      </c>
      <c r="U506" s="53" t="str">
        <f t="shared" si="172"/>
        <v>0</v>
      </c>
      <c r="V506" s="53">
        <f t="shared" si="162"/>
        <v>0</v>
      </c>
      <c r="W506" s="53" t="str">
        <f t="shared" si="173"/>
        <v>0</v>
      </c>
      <c r="X506" s="53">
        <f t="shared" si="163"/>
        <v>0</v>
      </c>
      <c r="Y506" s="53" t="str">
        <f t="shared" si="174"/>
        <v>0</v>
      </c>
      <c r="Z506" s="53">
        <f t="shared" si="164"/>
        <v>0</v>
      </c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92">
        <f>Parâmetros!A496</f>
        <v>44186.583356481482</v>
      </c>
      <c r="B507" s="59">
        <f>Parâmetros!G496*0.04*46.0055</f>
        <v>3.2939937999999995</v>
      </c>
      <c r="C507" s="87">
        <f t="shared" si="175"/>
        <v>3.2939937999999995</v>
      </c>
      <c r="D507" s="91">
        <f t="shared" si="154"/>
        <v>0.65879875999999993</v>
      </c>
      <c r="E507" s="42" t="str">
        <f t="shared" si="165"/>
        <v>1</v>
      </c>
      <c r="F507" s="51">
        <f t="shared" si="155"/>
        <v>-150.78835604499997</v>
      </c>
      <c r="G507" s="42" t="str">
        <f t="shared" si="166"/>
        <v>0</v>
      </c>
      <c r="H507" s="51">
        <f t="shared" si="156"/>
        <v>-34.394178022499986</v>
      </c>
      <c r="I507" s="42" t="str">
        <f t="shared" si="167"/>
        <v>0</v>
      </c>
      <c r="J507" s="51">
        <f t="shared" si="157"/>
        <v>90.111389518765435</v>
      </c>
      <c r="K507" s="42" t="str">
        <f t="shared" si="168"/>
        <v>0</v>
      </c>
      <c r="L507" s="51">
        <f t="shared" si="158"/>
        <v>81.701716990588238</v>
      </c>
      <c r="M507" s="55" t="str">
        <f t="shared" si="169"/>
        <v>0</v>
      </c>
      <c r="N507" s="58">
        <f t="shared" si="159"/>
        <v>0.65879875999999993</v>
      </c>
      <c r="O507" s="59">
        <v>260</v>
      </c>
      <c r="Q507" s="53" t="str">
        <f t="shared" si="170"/>
        <v>1</v>
      </c>
      <c r="R507" s="53">
        <f t="shared" si="160"/>
        <v>1</v>
      </c>
      <c r="S507" s="53" t="str">
        <f t="shared" si="171"/>
        <v>0</v>
      </c>
      <c r="T507" s="53">
        <f t="shared" si="161"/>
        <v>0</v>
      </c>
      <c r="U507" s="53" t="str">
        <f t="shared" si="172"/>
        <v>0</v>
      </c>
      <c r="V507" s="53">
        <f t="shared" si="162"/>
        <v>0</v>
      </c>
      <c r="W507" s="53" t="str">
        <f t="shared" si="173"/>
        <v>0</v>
      </c>
      <c r="X507" s="53">
        <f t="shared" si="163"/>
        <v>0</v>
      </c>
      <c r="Y507" s="53" t="str">
        <f t="shared" si="174"/>
        <v>0</v>
      </c>
      <c r="Z507" s="53">
        <f t="shared" si="164"/>
        <v>0</v>
      </c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92">
        <f>Parâmetros!A497</f>
        <v>44186.625023148146</v>
      </c>
      <c r="B508" s="59">
        <f>Parâmetros!G497*0.04*46.0055</f>
        <v>3.2571894000000001</v>
      </c>
      <c r="C508" s="87">
        <f t="shared" si="175"/>
        <v>3.2571894000000001</v>
      </c>
      <c r="D508" s="91">
        <f t="shared" si="154"/>
        <v>0.65143788000000002</v>
      </c>
      <c r="E508" s="42" t="str">
        <f t="shared" si="165"/>
        <v>1</v>
      </c>
      <c r="F508" s="51">
        <f t="shared" si="155"/>
        <v>-150.82424033500001</v>
      </c>
      <c r="G508" s="42" t="str">
        <f t="shared" si="166"/>
        <v>0</v>
      </c>
      <c r="H508" s="51">
        <f t="shared" si="156"/>
        <v>-34.412120167500007</v>
      </c>
      <c r="I508" s="42" t="str">
        <f t="shared" si="167"/>
        <v>0</v>
      </c>
      <c r="J508" s="51">
        <f t="shared" si="157"/>
        <v>90.107799953827168</v>
      </c>
      <c r="K508" s="42" t="str">
        <f t="shared" si="168"/>
        <v>0</v>
      </c>
      <c r="L508" s="51">
        <f t="shared" si="158"/>
        <v>81.697820054117642</v>
      </c>
      <c r="M508" s="55" t="str">
        <f t="shared" si="169"/>
        <v>0</v>
      </c>
      <c r="N508" s="58">
        <f t="shared" si="159"/>
        <v>0.65143788000000002</v>
      </c>
      <c r="O508" s="59">
        <v>260</v>
      </c>
      <c r="Q508" s="53" t="str">
        <f t="shared" si="170"/>
        <v>1</v>
      </c>
      <c r="R508" s="53">
        <f t="shared" si="160"/>
        <v>1</v>
      </c>
      <c r="S508" s="53" t="str">
        <f t="shared" si="171"/>
        <v>0</v>
      </c>
      <c r="T508" s="53">
        <f t="shared" si="161"/>
        <v>0</v>
      </c>
      <c r="U508" s="53" t="str">
        <f t="shared" si="172"/>
        <v>0</v>
      </c>
      <c r="V508" s="53">
        <f t="shared" si="162"/>
        <v>0</v>
      </c>
      <c r="W508" s="53" t="str">
        <f t="shared" si="173"/>
        <v>0</v>
      </c>
      <c r="X508" s="53">
        <f t="shared" si="163"/>
        <v>0</v>
      </c>
      <c r="Y508" s="53" t="str">
        <f t="shared" si="174"/>
        <v>0</v>
      </c>
      <c r="Z508" s="53">
        <f t="shared" si="164"/>
        <v>0</v>
      </c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92">
        <f>Parâmetros!A498</f>
        <v>44186.666689814818</v>
      </c>
      <c r="B509" s="59">
        <f>Parâmetros!G498*0.04*46.0055</f>
        <v>3.6252333999999995</v>
      </c>
      <c r="C509" s="87">
        <f t="shared" si="175"/>
        <v>3.6252333999999995</v>
      </c>
      <c r="D509" s="91">
        <f t="shared" si="154"/>
        <v>0.72504667999999994</v>
      </c>
      <c r="E509" s="42" t="str">
        <f t="shared" si="165"/>
        <v>1</v>
      </c>
      <c r="F509" s="51">
        <f t="shared" si="155"/>
        <v>-150.46539743499997</v>
      </c>
      <c r="G509" s="42" t="str">
        <f t="shared" si="166"/>
        <v>0</v>
      </c>
      <c r="H509" s="51">
        <f t="shared" si="156"/>
        <v>-34.232698717499986</v>
      </c>
      <c r="I509" s="42" t="str">
        <f t="shared" si="167"/>
        <v>0</v>
      </c>
      <c r="J509" s="51">
        <f t="shared" si="157"/>
        <v>90.143695603209878</v>
      </c>
      <c r="K509" s="42" t="str">
        <f t="shared" si="168"/>
        <v>0</v>
      </c>
      <c r="L509" s="51">
        <f t="shared" si="158"/>
        <v>81.736789418823534</v>
      </c>
      <c r="M509" s="55" t="str">
        <f t="shared" si="169"/>
        <v>0</v>
      </c>
      <c r="N509" s="58">
        <f t="shared" si="159"/>
        <v>0.72504667999999994</v>
      </c>
      <c r="O509" s="59">
        <v>260</v>
      </c>
      <c r="Q509" s="53" t="str">
        <f t="shared" si="170"/>
        <v>1</v>
      </c>
      <c r="R509" s="53">
        <f t="shared" si="160"/>
        <v>1</v>
      </c>
      <c r="S509" s="53" t="str">
        <f t="shared" si="171"/>
        <v>0</v>
      </c>
      <c r="T509" s="53">
        <f t="shared" si="161"/>
        <v>0</v>
      </c>
      <c r="U509" s="53" t="str">
        <f t="shared" si="172"/>
        <v>0</v>
      </c>
      <c r="V509" s="53">
        <f t="shared" si="162"/>
        <v>0</v>
      </c>
      <c r="W509" s="53" t="str">
        <f t="shared" si="173"/>
        <v>0</v>
      </c>
      <c r="X509" s="53">
        <f t="shared" si="163"/>
        <v>0</v>
      </c>
      <c r="Y509" s="53" t="str">
        <f t="shared" si="174"/>
        <v>0</v>
      </c>
      <c r="Z509" s="53">
        <f t="shared" si="164"/>
        <v>0</v>
      </c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92">
        <f>Parâmetros!A499</f>
        <v>44186.708356481482</v>
      </c>
      <c r="B510" s="59">
        <f>Parâmetros!G499*0.04*46.0055</f>
        <v>3.5884289999999996</v>
      </c>
      <c r="C510" s="87">
        <f t="shared" si="175"/>
        <v>3.5884289999999996</v>
      </c>
      <c r="D510" s="91">
        <f t="shared" si="154"/>
        <v>0.71768579999999993</v>
      </c>
      <c r="E510" s="42" t="str">
        <f t="shared" si="165"/>
        <v>1</v>
      </c>
      <c r="F510" s="51">
        <f t="shared" si="155"/>
        <v>-150.50128172500001</v>
      </c>
      <c r="G510" s="42" t="str">
        <f t="shared" si="166"/>
        <v>0</v>
      </c>
      <c r="H510" s="51">
        <f t="shared" si="156"/>
        <v>-34.250640862500006</v>
      </c>
      <c r="I510" s="42" t="str">
        <f t="shared" si="167"/>
        <v>0</v>
      </c>
      <c r="J510" s="51">
        <f t="shared" si="157"/>
        <v>90.140106038271611</v>
      </c>
      <c r="K510" s="42" t="str">
        <f t="shared" si="168"/>
        <v>0</v>
      </c>
      <c r="L510" s="51">
        <f t="shared" si="158"/>
        <v>81.732892482352938</v>
      </c>
      <c r="M510" s="55" t="str">
        <f t="shared" si="169"/>
        <v>0</v>
      </c>
      <c r="N510" s="58">
        <f t="shared" si="159"/>
        <v>0.71768579999999993</v>
      </c>
      <c r="O510" s="59">
        <v>260</v>
      </c>
      <c r="Q510" s="53" t="str">
        <f t="shared" si="170"/>
        <v>1</v>
      </c>
      <c r="R510" s="53">
        <f t="shared" si="160"/>
        <v>1</v>
      </c>
      <c r="S510" s="53" t="str">
        <f t="shared" si="171"/>
        <v>0</v>
      </c>
      <c r="T510" s="53">
        <f t="shared" si="161"/>
        <v>0</v>
      </c>
      <c r="U510" s="53" t="str">
        <f t="shared" si="172"/>
        <v>0</v>
      </c>
      <c r="V510" s="53">
        <f t="shared" si="162"/>
        <v>0</v>
      </c>
      <c r="W510" s="53" t="str">
        <f t="shared" si="173"/>
        <v>0</v>
      </c>
      <c r="X510" s="53">
        <f t="shared" si="163"/>
        <v>0</v>
      </c>
      <c r="Y510" s="53" t="str">
        <f t="shared" si="174"/>
        <v>0</v>
      </c>
      <c r="Z510" s="53">
        <f t="shared" si="164"/>
        <v>0</v>
      </c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92">
        <f>Parâmetros!A500</f>
        <v>44186.750023148146</v>
      </c>
      <c r="B511" s="59">
        <f>Parâmetros!G500*0.04*46.0055</f>
        <v>6.1463348</v>
      </c>
      <c r="C511" s="87">
        <f t="shared" si="175"/>
        <v>6.1463348</v>
      </c>
      <c r="D511" s="91">
        <f t="shared" si="154"/>
        <v>1.2292669599999999</v>
      </c>
      <c r="E511" s="42" t="str">
        <f t="shared" si="165"/>
        <v>1</v>
      </c>
      <c r="F511" s="51">
        <f t="shared" si="155"/>
        <v>-148.00732356999998</v>
      </c>
      <c r="G511" s="42" t="str">
        <f t="shared" si="166"/>
        <v>0</v>
      </c>
      <c r="H511" s="51">
        <f t="shared" si="156"/>
        <v>-33.003661784999991</v>
      </c>
      <c r="I511" s="42" t="str">
        <f t="shared" si="167"/>
        <v>0</v>
      </c>
      <c r="J511" s="51">
        <f t="shared" si="157"/>
        <v>90.389580801481486</v>
      </c>
      <c r="K511" s="42" t="str">
        <f t="shared" si="168"/>
        <v>0</v>
      </c>
      <c r="L511" s="51">
        <f t="shared" si="158"/>
        <v>82.003729567058812</v>
      </c>
      <c r="M511" s="55" t="str">
        <f t="shared" si="169"/>
        <v>0</v>
      </c>
      <c r="N511" s="58">
        <f t="shared" si="159"/>
        <v>1.2292669599999999</v>
      </c>
      <c r="O511" s="59">
        <v>260</v>
      </c>
      <c r="Q511" s="53" t="str">
        <f t="shared" si="170"/>
        <v>1</v>
      </c>
      <c r="R511" s="53">
        <f t="shared" si="160"/>
        <v>1</v>
      </c>
      <c r="S511" s="53" t="str">
        <f t="shared" si="171"/>
        <v>0</v>
      </c>
      <c r="T511" s="53">
        <f t="shared" si="161"/>
        <v>0</v>
      </c>
      <c r="U511" s="53" t="str">
        <f t="shared" si="172"/>
        <v>0</v>
      </c>
      <c r="V511" s="53">
        <f t="shared" si="162"/>
        <v>0</v>
      </c>
      <c r="W511" s="53" t="str">
        <f t="shared" si="173"/>
        <v>0</v>
      </c>
      <c r="X511" s="53">
        <f t="shared" si="163"/>
        <v>0</v>
      </c>
      <c r="Y511" s="53" t="str">
        <f t="shared" si="174"/>
        <v>0</v>
      </c>
      <c r="Z511" s="53">
        <f t="shared" si="164"/>
        <v>0</v>
      </c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92">
        <f>Parâmetros!A501</f>
        <v>44186.791689814818</v>
      </c>
      <c r="B512" s="59">
        <f>Parâmetros!G501*0.04*46.0055</f>
        <v>8.2809899999999992</v>
      </c>
      <c r="C512" s="87">
        <f t="shared" si="175"/>
        <v>8.2809899999999992</v>
      </c>
      <c r="D512" s="91">
        <f t="shared" si="154"/>
        <v>1.6561979999999998</v>
      </c>
      <c r="E512" s="42" t="str">
        <f t="shared" si="165"/>
        <v>1</v>
      </c>
      <c r="F512" s="51">
        <f t="shared" si="155"/>
        <v>-145.92603474999999</v>
      </c>
      <c r="G512" s="42" t="str">
        <f t="shared" si="166"/>
        <v>0</v>
      </c>
      <c r="H512" s="51">
        <f t="shared" si="156"/>
        <v>-31.963017374999993</v>
      </c>
      <c r="I512" s="42" t="str">
        <f t="shared" si="167"/>
        <v>0</v>
      </c>
      <c r="J512" s="51">
        <f t="shared" si="157"/>
        <v>90.597775567901238</v>
      </c>
      <c r="K512" s="42" t="str">
        <f t="shared" si="168"/>
        <v>0</v>
      </c>
      <c r="L512" s="51">
        <f t="shared" si="158"/>
        <v>82.229751882352943</v>
      </c>
      <c r="M512" s="55" t="str">
        <f t="shared" si="169"/>
        <v>0</v>
      </c>
      <c r="N512" s="58">
        <f t="shared" si="159"/>
        <v>1.6561979999999998</v>
      </c>
      <c r="O512" s="59">
        <v>260</v>
      </c>
      <c r="Q512" s="53" t="str">
        <f t="shared" si="170"/>
        <v>1</v>
      </c>
      <c r="R512" s="53">
        <f t="shared" si="160"/>
        <v>1</v>
      </c>
      <c r="S512" s="53" t="str">
        <f t="shared" si="171"/>
        <v>0</v>
      </c>
      <c r="T512" s="53">
        <f t="shared" si="161"/>
        <v>0</v>
      </c>
      <c r="U512" s="53" t="str">
        <f t="shared" si="172"/>
        <v>0</v>
      </c>
      <c r="V512" s="53">
        <f t="shared" si="162"/>
        <v>0</v>
      </c>
      <c r="W512" s="53" t="str">
        <f t="shared" si="173"/>
        <v>0</v>
      </c>
      <c r="X512" s="53">
        <f t="shared" si="163"/>
        <v>0</v>
      </c>
      <c r="Y512" s="53" t="str">
        <f t="shared" si="174"/>
        <v>0</v>
      </c>
      <c r="Z512" s="53">
        <f t="shared" si="164"/>
        <v>0</v>
      </c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92">
        <f>Parâmetros!A502</f>
        <v>44186.833356481482</v>
      </c>
      <c r="B513" s="59">
        <f>Parâmetros!G502*0.04*46.0055</f>
        <v>9.0354802000000003</v>
      </c>
      <c r="C513" s="87">
        <f t="shared" si="175"/>
        <v>9.0354802000000003</v>
      </c>
      <c r="D513" s="91">
        <f t="shared" si="154"/>
        <v>1.80709604</v>
      </c>
      <c r="E513" s="42" t="str">
        <f t="shared" si="165"/>
        <v>1</v>
      </c>
      <c r="F513" s="51">
        <f t="shared" si="155"/>
        <v>-145.19040680500001</v>
      </c>
      <c r="G513" s="42" t="str">
        <f t="shared" si="166"/>
        <v>0</v>
      </c>
      <c r="H513" s="51">
        <f t="shared" si="156"/>
        <v>-31.595203402500005</v>
      </c>
      <c r="I513" s="42" t="str">
        <f t="shared" si="167"/>
        <v>0</v>
      </c>
      <c r="J513" s="51">
        <f t="shared" si="157"/>
        <v>90.671361649135804</v>
      </c>
      <c r="K513" s="42" t="str">
        <f t="shared" si="168"/>
        <v>0</v>
      </c>
      <c r="L513" s="51">
        <f t="shared" si="158"/>
        <v>82.309639079999997</v>
      </c>
      <c r="M513" s="55" t="str">
        <f t="shared" si="169"/>
        <v>0</v>
      </c>
      <c r="N513" s="58">
        <f t="shared" si="159"/>
        <v>1.80709604</v>
      </c>
      <c r="O513" s="59">
        <v>260</v>
      </c>
      <c r="Q513" s="53" t="str">
        <f t="shared" si="170"/>
        <v>1</v>
      </c>
      <c r="R513" s="53">
        <f t="shared" si="160"/>
        <v>1</v>
      </c>
      <c r="S513" s="53" t="str">
        <f t="shared" si="171"/>
        <v>0</v>
      </c>
      <c r="T513" s="53">
        <f t="shared" si="161"/>
        <v>0</v>
      </c>
      <c r="U513" s="53" t="str">
        <f t="shared" si="172"/>
        <v>0</v>
      </c>
      <c r="V513" s="53">
        <f t="shared" si="162"/>
        <v>0</v>
      </c>
      <c r="W513" s="53" t="str">
        <f t="shared" si="173"/>
        <v>0</v>
      </c>
      <c r="X513" s="53">
        <f t="shared" si="163"/>
        <v>0</v>
      </c>
      <c r="Y513" s="53" t="str">
        <f t="shared" si="174"/>
        <v>0</v>
      </c>
      <c r="Z513" s="53">
        <f t="shared" si="164"/>
        <v>0</v>
      </c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92">
        <f>Parâmetros!A503</f>
        <v>44186.875023148146</v>
      </c>
      <c r="B514" s="59">
        <f>Parâmetros!G503*0.04*46.0055</f>
        <v>4.8029741999999995</v>
      </c>
      <c r="C514" s="87">
        <f t="shared" si="175"/>
        <v>4.8029741999999995</v>
      </c>
      <c r="D514" s="91">
        <f t="shared" si="154"/>
        <v>0.96059483999999984</v>
      </c>
      <c r="E514" s="42" t="str">
        <f t="shared" si="165"/>
        <v>1</v>
      </c>
      <c r="F514" s="51">
        <f t="shared" si="155"/>
        <v>-149.31710015499999</v>
      </c>
      <c r="G514" s="42" t="str">
        <f t="shared" si="166"/>
        <v>0</v>
      </c>
      <c r="H514" s="51">
        <f t="shared" si="156"/>
        <v>-33.658550077499996</v>
      </c>
      <c r="I514" s="42" t="str">
        <f t="shared" si="167"/>
        <v>0</v>
      </c>
      <c r="J514" s="51">
        <f t="shared" si="157"/>
        <v>90.258561681234568</v>
      </c>
      <c r="K514" s="42" t="str">
        <f t="shared" si="168"/>
        <v>0</v>
      </c>
      <c r="L514" s="51">
        <f t="shared" si="158"/>
        <v>81.86149138588236</v>
      </c>
      <c r="M514" s="55" t="str">
        <f t="shared" si="169"/>
        <v>0</v>
      </c>
      <c r="N514" s="58">
        <f t="shared" si="159"/>
        <v>0.96059483999999984</v>
      </c>
      <c r="O514" s="59">
        <v>260</v>
      </c>
      <c r="Q514" s="53" t="str">
        <f t="shared" si="170"/>
        <v>1</v>
      </c>
      <c r="R514" s="53">
        <f t="shared" si="160"/>
        <v>1</v>
      </c>
      <c r="S514" s="53" t="str">
        <f t="shared" si="171"/>
        <v>0</v>
      </c>
      <c r="T514" s="53">
        <f t="shared" si="161"/>
        <v>0</v>
      </c>
      <c r="U514" s="53" t="str">
        <f t="shared" si="172"/>
        <v>0</v>
      </c>
      <c r="V514" s="53">
        <f t="shared" si="162"/>
        <v>0</v>
      </c>
      <c r="W514" s="53" t="str">
        <f t="shared" si="173"/>
        <v>0</v>
      </c>
      <c r="X514" s="53">
        <f t="shared" si="163"/>
        <v>0</v>
      </c>
      <c r="Y514" s="53" t="str">
        <f t="shared" si="174"/>
        <v>0</v>
      </c>
      <c r="Z514" s="53">
        <f t="shared" si="164"/>
        <v>0</v>
      </c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92">
        <f>Parâmetros!A504</f>
        <v>44186.916689814818</v>
      </c>
      <c r="B515" s="59">
        <f>Parâmetros!G504*0.04*46.0055</f>
        <v>3.5700267999999999</v>
      </c>
      <c r="C515" s="87">
        <f t="shared" si="175"/>
        <v>3.5700267999999999</v>
      </c>
      <c r="D515" s="91">
        <f t="shared" si="154"/>
        <v>0.71400536000000003</v>
      </c>
      <c r="E515" s="42" t="str">
        <f t="shared" si="165"/>
        <v>1</v>
      </c>
      <c r="F515" s="51">
        <f t="shared" si="155"/>
        <v>-150.51922386999999</v>
      </c>
      <c r="G515" s="42" t="str">
        <f t="shared" si="166"/>
        <v>0</v>
      </c>
      <c r="H515" s="51">
        <f t="shared" si="156"/>
        <v>-34.259611934999995</v>
      </c>
      <c r="I515" s="42" t="str">
        <f t="shared" si="167"/>
        <v>0</v>
      </c>
      <c r="J515" s="51">
        <f t="shared" si="157"/>
        <v>90.138311255802464</v>
      </c>
      <c r="K515" s="42" t="str">
        <f t="shared" si="168"/>
        <v>0</v>
      </c>
      <c r="L515" s="51">
        <f t="shared" si="158"/>
        <v>81.730944014117654</v>
      </c>
      <c r="M515" s="55" t="str">
        <f t="shared" si="169"/>
        <v>0</v>
      </c>
      <c r="N515" s="58">
        <f t="shared" si="159"/>
        <v>0.71400536000000003</v>
      </c>
      <c r="O515" s="59">
        <v>260</v>
      </c>
      <c r="Q515" s="53" t="str">
        <f t="shared" si="170"/>
        <v>1</v>
      </c>
      <c r="R515" s="53">
        <f t="shared" si="160"/>
        <v>1</v>
      </c>
      <c r="S515" s="53" t="str">
        <f t="shared" si="171"/>
        <v>0</v>
      </c>
      <c r="T515" s="53">
        <f t="shared" si="161"/>
        <v>0</v>
      </c>
      <c r="U515" s="53" t="str">
        <f t="shared" si="172"/>
        <v>0</v>
      </c>
      <c r="V515" s="53">
        <f t="shared" si="162"/>
        <v>0</v>
      </c>
      <c r="W515" s="53" t="str">
        <f t="shared" si="173"/>
        <v>0</v>
      </c>
      <c r="X515" s="53">
        <f t="shared" si="163"/>
        <v>0</v>
      </c>
      <c r="Y515" s="53" t="str">
        <f t="shared" si="174"/>
        <v>0</v>
      </c>
      <c r="Z515" s="53">
        <f t="shared" si="164"/>
        <v>0</v>
      </c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92">
        <f>Parâmetros!A505</f>
        <v>44186.958356481482</v>
      </c>
      <c r="B516" s="59">
        <f>Parâmetros!G505*0.04*46.0055</f>
        <v>2.4106882000000001</v>
      </c>
      <c r="C516" s="87">
        <f t="shared" si="175"/>
        <v>2.4106882000000001</v>
      </c>
      <c r="D516" s="91">
        <f t="shared" si="154"/>
        <v>0.48213763999999998</v>
      </c>
      <c r="E516" s="42" t="str">
        <f t="shared" si="165"/>
        <v>1</v>
      </c>
      <c r="F516" s="51">
        <f t="shared" si="155"/>
        <v>-151.64957900499996</v>
      </c>
      <c r="G516" s="42" t="str">
        <f t="shared" si="166"/>
        <v>0</v>
      </c>
      <c r="H516" s="51">
        <f t="shared" si="156"/>
        <v>-34.824789502499982</v>
      </c>
      <c r="I516" s="42" t="str">
        <f t="shared" si="167"/>
        <v>0</v>
      </c>
      <c r="J516" s="51">
        <f t="shared" si="157"/>
        <v>90.025239960246921</v>
      </c>
      <c r="K516" s="42" t="str">
        <f t="shared" si="168"/>
        <v>0</v>
      </c>
      <c r="L516" s="51">
        <f t="shared" si="158"/>
        <v>81.608190515294126</v>
      </c>
      <c r="M516" s="55" t="str">
        <f t="shared" si="169"/>
        <v>0</v>
      </c>
      <c r="N516" s="58">
        <f t="shared" si="159"/>
        <v>0.48213763999999998</v>
      </c>
      <c r="O516" s="59">
        <v>260</v>
      </c>
      <c r="Q516" s="53" t="str">
        <f t="shared" si="170"/>
        <v>1</v>
      </c>
      <c r="R516" s="53">
        <f t="shared" si="160"/>
        <v>1</v>
      </c>
      <c r="S516" s="53" t="str">
        <f t="shared" si="171"/>
        <v>0</v>
      </c>
      <c r="T516" s="53">
        <f t="shared" si="161"/>
        <v>0</v>
      </c>
      <c r="U516" s="53" t="str">
        <f t="shared" si="172"/>
        <v>0</v>
      </c>
      <c r="V516" s="53">
        <f t="shared" si="162"/>
        <v>0</v>
      </c>
      <c r="W516" s="53" t="str">
        <f t="shared" si="173"/>
        <v>0</v>
      </c>
      <c r="X516" s="53">
        <f t="shared" si="163"/>
        <v>0</v>
      </c>
      <c r="Y516" s="53" t="str">
        <f t="shared" si="174"/>
        <v>0</v>
      </c>
      <c r="Z516" s="53">
        <f t="shared" si="164"/>
        <v>0</v>
      </c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92">
        <f>Parâmetros!A506</f>
        <v>44187.000023148146</v>
      </c>
      <c r="B517" s="59">
        <f>Parâmetros!G506*0.04*46.0055</f>
        <v>2.1898617999999996</v>
      </c>
      <c r="C517" s="87">
        <f t="shared" si="175"/>
        <v>2.1898617999999996</v>
      </c>
      <c r="D517" s="91">
        <f t="shared" si="154"/>
        <v>0.43797235999999989</v>
      </c>
      <c r="E517" s="42" t="str">
        <f t="shared" si="165"/>
        <v>1</v>
      </c>
      <c r="F517" s="51">
        <f t="shared" si="155"/>
        <v>-151.86488474500001</v>
      </c>
      <c r="G517" s="42" t="str">
        <f t="shared" si="166"/>
        <v>0</v>
      </c>
      <c r="H517" s="51">
        <f t="shared" si="156"/>
        <v>-34.932442372500006</v>
      </c>
      <c r="I517" s="42" t="str">
        <f t="shared" si="167"/>
        <v>0</v>
      </c>
      <c r="J517" s="51">
        <f t="shared" si="157"/>
        <v>90.003702570617293</v>
      </c>
      <c r="K517" s="42" t="str">
        <f t="shared" si="168"/>
        <v>0</v>
      </c>
      <c r="L517" s="51">
        <f t="shared" si="158"/>
        <v>81.584808896470577</v>
      </c>
      <c r="M517" s="55" t="str">
        <f t="shared" si="169"/>
        <v>0</v>
      </c>
      <c r="N517" s="58">
        <f t="shared" si="159"/>
        <v>0.43797235999999989</v>
      </c>
      <c r="O517" s="59">
        <v>260</v>
      </c>
      <c r="Q517" s="53" t="str">
        <f t="shared" si="170"/>
        <v>1</v>
      </c>
      <c r="R517" s="53">
        <f t="shared" si="160"/>
        <v>1</v>
      </c>
      <c r="S517" s="53" t="str">
        <f t="shared" si="171"/>
        <v>0</v>
      </c>
      <c r="T517" s="53">
        <f t="shared" si="161"/>
        <v>0</v>
      </c>
      <c r="U517" s="53" t="str">
        <f t="shared" si="172"/>
        <v>0</v>
      </c>
      <c r="V517" s="53">
        <f t="shared" si="162"/>
        <v>0</v>
      </c>
      <c r="W517" s="53" t="str">
        <f t="shared" si="173"/>
        <v>0</v>
      </c>
      <c r="X517" s="53">
        <f t="shared" si="163"/>
        <v>0</v>
      </c>
      <c r="Y517" s="53" t="str">
        <f t="shared" si="174"/>
        <v>0</v>
      </c>
      <c r="Z517" s="53">
        <f t="shared" si="164"/>
        <v>0</v>
      </c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92">
        <f>Parâmetros!A507</f>
        <v>44187.041689814818</v>
      </c>
      <c r="B518" s="59">
        <f>Parâmetros!G507*0.04*46.0055</f>
        <v>2.0058398000000004</v>
      </c>
      <c r="C518" s="87">
        <f t="shared" si="175"/>
        <v>2.0058398000000004</v>
      </c>
      <c r="D518" s="91">
        <f t="shared" si="154"/>
        <v>0.4011679600000001</v>
      </c>
      <c r="E518" s="42" t="str">
        <f t="shared" si="165"/>
        <v>1</v>
      </c>
      <c r="F518" s="51">
        <f t="shared" si="155"/>
        <v>-152.04430619500002</v>
      </c>
      <c r="G518" s="42" t="str">
        <f t="shared" si="166"/>
        <v>0</v>
      </c>
      <c r="H518" s="51">
        <f t="shared" si="156"/>
        <v>-35.022153097500009</v>
      </c>
      <c r="I518" s="42" t="str">
        <f t="shared" si="167"/>
        <v>0</v>
      </c>
      <c r="J518" s="51">
        <f t="shared" si="157"/>
        <v>89.985754745925931</v>
      </c>
      <c r="K518" s="42" t="str">
        <f t="shared" si="168"/>
        <v>0</v>
      </c>
      <c r="L518" s="51">
        <f t="shared" si="158"/>
        <v>81.565324214117666</v>
      </c>
      <c r="M518" s="55" t="str">
        <f t="shared" si="169"/>
        <v>0</v>
      </c>
      <c r="N518" s="58">
        <f t="shared" si="159"/>
        <v>0.4011679600000001</v>
      </c>
      <c r="O518" s="59">
        <v>260</v>
      </c>
      <c r="Q518" s="53" t="str">
        <f t="shared" si="170"/>
        <v>1</v>
      </c>
      <c r="R518" s="53">
        <f t="shared" si="160"/>
        <v>1</v>
      </c>
      <c r="S518" s="53" t="str">
        <f t="shared" si="171"/>
        <v>0</v>
      </c>
      <c r="T518" s="53">
        <f t="shared" si="161"/>
        <v>0</v>
      </c>
      <c r="U518" s="53" t="str">
        <f t="shared" si="172"/>
        <v>0</v>
      </c>
      <c r="V518" s="53">
        <f t="shared" si="162"/>
        <v>0</v>
      </c>
      <c r="W518" s="53" t="str">
        <f t="shared" si="173"/>
        <v>0</v>
      </c>
      <c r="X518" s="53">
        <f t="shared" si="163"/>
        <v>0</v>
      </c>
      <c r="Y518" s="53" t="str">
        <f t="shared" si="174"/>
        <v>0</v>
      </c>
      <c r="Z518" s="53">
        <f t="shared" si="164"/>
        <v>0</v>
      </c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92">
        <f>Parâmetros!A508</f>
        <v>44187.083356481482</v>
      </c>
      <c r="B519" s="59">
        <f>Parâmetros!G508*0.04*46.0055</f>
        <v>1.3065561999999999</v>
      </c>
      <c r="C519" s="87">
        <f t="shared" si="175"/>
        <v>1.3065561999999999</v>
      </c>
      <c r="D519" s="91">
        <f t="shared" si="154"/>
        <v>0.26131124</v>
      </c>
      <c r="E519" s="42" t="str">
        <f t="shared" si="165"/>
        <v>1</v>
      </c>
      <c r="F519" s="51">
        <f t="shared" si="155"/>
        <v>-152.726107705</v>
      </c>
      <c r="G519" s="42" t="str">
        <f t="shared" si="166"/>
        <v>0</v>
      </c>
      <c r="H519" s="51">
        <f t="shared" si="156"/>
        <v>-35.363053852500002</v>
      </c>
      <c r="I519" s="42" t="str">
        <f t="shared" si="167"/>
        <v>0</v>
      </c>
      <c r="J519" s="51">
        <f t="shared" si="157"/>
        <v>89.917553012098764</v>
      </c>
      <c r="K519" s="42" t="str">
        <f t="shared" si="168"/>
        <v>0</v>
      </c>
      <c r="L519" s="51">
        <f t="shared" si="158"/>
        <v>81.491282421176479</v>
      </c>
      <c r="M519" s="55" t="str">
        <f t="shared" si="169"/>
        <v>0</v>
      </c>
      <c r="N519" s="58">
        <f t="shared" si="159"/>
        <v>0.26131124</v>
      </c>
      <c r="O519" s="59">
        <v>260</v>
      </c>
      <c r="Q519" s="53" t="str">
        <f t="shared" si="170"/>
        <v>1</v>
      </c>
      <c r="R519" s="53">
        <f t="shared" si="160"/>
        <v>1</v>
      </c>
      <c r="S519" s="53" t="str">
        <f t="shared" si="171"/>
        <v>0</v>
      </c>
      <c r="T519" s="53">
        <f t="shared" si="161"/>
        <v>0</v>
      </c>
      <c r="U519" s="53" t="str">
        <f t="shared" si="172"/>
        <v>0</v>
      </c>
      <c r="V519" s="53">
        <f t="shared" si="162"/>
        <v>0</v>
      </c>
      <c r="W519" s="53" t="str">
        <f t="shared" si="173"/>
        <v>0</v>
      </c>
      <c r="X519" s="53">
        <f t="shared" si="163"/>
        <v>0</v>
      </c>
      <c r="Y519" s="53" t="str">
        <f t="shared" si="174"/>
        <v>0</v>
      </c>
      <c r="Z519" s="53">
        <f t="shared" si="164"/>
        <v>0</v>
      </c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92">
        <f>Parâmetros!A509</f>
        <v>44187.125023148146</v>
      </c>
      <c r="B520" s="59">
        <f>Parâmetros!G509*0.04*46.0055</f>
        <v>0.97531659999999998</v>
      </c>
      <c r="C520" s="87">
        <f t="shared" si="175"/>
        <v>0.97531659999999998</v>
      </c>
      <c r="D520" s="91">
        <f t="shared" si="154"/>
        <v>0.19506332000000001</v>
      </c>
      <c r="E520" s="42" t="str">
        <f t="shared" si="165"/>
        <v>1</v>
      </c>
      <c r="F520" s="51">
        <f t="shared" si="155"/>
        <v>-153.04906631499998</v>
      </c>
      <c r="G520" s="42" t="str">
        <f t="shared" si="166"/>
        <v>0</v>
      </c>
      <c r="H520" s="51">
        <f t="shared" si="156"/>
        <v>-35.524533157499988</v>
      </c>
      <c r="I520" s="42" t="str">
        <f t="shared" si="167"/>
        <v>0</v>
      </c>
      <c r="J520" s="51">
        <f t="shared" si="157"/>
        <v>89.885246927654322</v>
      </c>
      <c r="K520" s="42" t="str">
        <f t="shared" si="168"/>
        <v>0</v>
      </c>
      <c r="L520" s="51">
        <f t="shared" si="158"/>
        <v>81.456209992941183</v>
      </c>
      <c r="M520" s="55" t="str">
        <f t="shared" si="169"/>
        <v>0</v>
      </c>
      <c r="N520" s="58">
        <f t="shared" si="159"/>
        <v>0.19506332000000001</v>
      </c>
      <c r="O520" s="59">
        <v>260</v>
      </c>
      <c r="Q520" s="53" t="str">
        <f t="shared" si="170"/>
        <v>1</v>
      </c>
      <c r="R520" s="53">
        <f t="shared" si="160"/>
        <v>1</v>
      </c>
      <c r="S520" s="53" t="str">
        <f t="shared" si="171"/>
        <v>0</v>
      </c>
      <c r="T520" s="53">
        <f t="shared" si="161"/>
        <v>0</v>
      </c>
      <c r="U520" s="53" t="str">
        <f t="shared" si="172"/>
        <v>0</v>
      </c>
      <c r="V520" s="53">
        <f t="shared" si="162"/>
        <v>0</v>
      </c>
      <c r="W520" s="53" t="str">
        <f t="shared" si="173"/>
        <v>0</v>
      </c>
      <c r="X520" s="53">
        <f t="shared" si="163"/>
        <v>0</v>
      </c>
      <c r="Y520" s="53" t="str">
        <f t="shared" si="174"/>
        <v>0</v>
      </c>
      <c r="Z520" s="53">
        <f t="shared" si="164"/>
        <v>0</v>
      </c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92">
        <f>Parâmetros!A510</f>
        <v>44187.166689814818</v>
      </c>
      <c r="B521" s="59">
        <f>Parâmetros!G510*0.04*46.0055</f>
        <v>1.2881539999999998</v>
      </c>
      <c r="C521" s="87">
        <f t="shared" si="175"/>
        <v>1.2881539999999998</v>
      </c>
      <c r="D521" s="91">
        <f t="shared" si="154"/>
        <v>0.25763079999999999</v>
      </c>
      <c r="E521" s="42" t="str">
        <f t="shared" si="165"/>
        <v>1</v>
      </c>
      <c r="F521" s="51">
        <f t="shared" si="155"/>
        <v>-152.74404984999998</v>
      </c>
      <c r="G521" s="42" t="str">
        <f t="shared" si="166"/>
        <v>0</v>
      </c>
      <c r="H521" s="51">
        <f t="shared" si="156"/>
        <v>-35.372024924999991</v>
      </c>
      <c r="I521" s="42" t="str">
        <f t="shared" si="167"/>
        <v>0</v>
      </c>
      <c r="J521" s="51">
        <f t="shared" si="157"/>
        <v>89.915758229629631</v>
      </c>
      <c r="K521" s="42" t="str">
        <f t="shared" si="168"/>
        <v>0</v>
      </c>
      <c r="L521" s="51">
        <f t="shared" si="158"/>
        <v>81.48933395294118</v>
      </c>
      <c r="M521" s="55" t="str">
        <f t="shared" si="169"/>
        <v>0</v>
      </c>
      <c r="N521" s="58">
        <f t="shared" si="159"/>
        <v>0.25763079999999999</v>
      </c>
      <c r="O521" s="59">
        <v>260</v>
      </c>
      <c r="Q521" s="53" t="str">
        <f t="shared" si="170"/>
        <v>1</v>
      </c>
      <c r="R521" s="53">
        <f t="shared" si="160"/>
        <v>1</v>
      </c>
      <c r="S521" s="53" t="str">
        <f t="shared" si="171"/>
        <v>0</v>
      </c>
      <c r="T521" s="53">
        <f t="shared" si="161"/>
        <v>0</v>
      </c>
      <c r="U521" s="53" t="str">
        <f t="shared" si="172"/>
        <v>0</v>
      </c>
      <c r="V521" s="53">
        <f t="shared" si="162"/>
        <v>0</v>
      </c>
      <c r="W521" s="53" t="str">
        <f t="shared" si="173"/>
        <v>0</v>
      </c>
      <c r="X521" s="53">
        <f t="shared" si="163"/>
        <v>0</v>
      </c>
      <c r="Y521" s="53" t="str">
        <f t="shared" si="174"/>
        <v>0</v>
      </c>
      <c r="Z521" s="53">
        <f t="shared" si="164"/>
        <v>0</v>
      </c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92">
        <f>Parâmetros!A511</f>
        <v>44187.208356481482</v>
      </c>
      <c r="B522" s="59">
        <f>Parâmetros!G511*0.04*46.0055</f>
        <v>1.5825891999999999</v>
      </c>
      <c r="C522" s="87">
        <f t="shared" si="175"/>
        <v>1.5825891999999999</v>
      </c>
      <c r="D522" s="91">
        <f t="shared" si="154"/>
        <v>0.31651783999999994</v>
      </c>
      <c r="E522" s="42" t="str">
        <f t="shared" si="165"/>
        <v>1</v>
      </c>
      <c r="F522" s="51">
        <f t="shared" si="155"/>
        <v>-152.45697552999999</v>
      </c>
      <c r="G522" s="42" t="str">
        <f t="shared" si="166"/>
        <v>0</v>
      </c>
      <c r="H522" s="51">
        <f t="shared" si="156"/>
        <v>-35.228487764999997</v>
      </c>
      <c r="I522" s="42" t="str">
        <f t="shared" si="167"/>
        <v>0</v>
      </c>
      <c r="J522" s="51">
        <f t="shared" si="157"/>
        <v>89.944474749135793</v>
      </c>
      <c r="K522" s="42" t="str">
        <f t="shared" si="168"/>
        <v>0</v>
      </c>
      <c r="L522" s="51">
        <f t="shared" si="158"/>
        <v>81.520509444705894</v>
      </c>
      <c r="M522" s="55" t="str">
        <f t="shared" si="169"/>
        <v>0</v>
      </c>
      <c r="N522" s="58">
        <f t="shared" si="159"/>
        <v>0.31651783999999994</v>
      </c>
      <c r="O522" s="59">
        <v>260</v>
      </c>
      <c r="Q522" s="53" t="str">
        <f t="shared" si="170"/>
        <v>1</v>
      </c>
      <c r="R522" s="53">
        <f t="shared" si="160"/>
        <v>1</v>
      </c>
      <c r="S522" s="53" t="str">
        <f t="shared" si="171"/>
        <v>0</v>
      </c>
      <c r="T522" s="53">
        <f t="shared" si="161"/>
        <v>0</v>
      </c>
      <c r="U522" s="53" t="str">
        <f t="shared" si="172"/>
        <v>0</v>
      </c>
      <c r="V522" s="53">
        <f t="shared" si="162"/>
        <v>0</v>
      </c>
      <c r="W522" s="53" t="str">
        <f t="shared" si="173"/>
        <v>0</v>
      </c>
      <c r="X522" s="53">
        <f t="shared" si="163"/>
        <v>0</v>
      </c>
      <c r="Y522" s="53" t="str">
        <f t="shared" si="174"/>
        <v>0</v>
      </c>
      <c r="Z522" s="53">
        <f t="shared" si="164"/>
        <v>0</v>
      </c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92">
        <f>Parâmetros!A512</f>
        <v>44187.250023148146</v>
      </c>
      <c r="B523" s="59">
        <f>Parâmetros!G512*0.04*46.0055</f>
        <v>4.4533323999999999</v>
      </c>
      <c r="C523" s="87">
        <f t="shared" si="175"/>
        <v>4.4533323999999999</v>
      </c>
      <c r="D523" s="91">
        <f t="shared" si="154"/>
        <v>0.89066647999999993</v>
      </c>
      <c r="E523" s="42" t="str">
        <f t="shared" si="165"/>
        <v>1</v>
      </c>
      <c r="F523" s="51">
        <f t="shared" si="155"/>
        <v>-149.65800091</v>
      </c>
      <c r="G523" s="42" t="str">
        <f t="shared" si="166"/>
        <v>0</v>
      </c>
      <c r="H523" s="51">
        <f t="shared" si="156"/>
        <v>-33.829000454999999</v>
      </c>
      <c r="I523" s="42" t="str">
        <f t="shared" si="167"/>
        <v>0</v>
      </c>
      <c r="J523" s="51">
        <f t="shared" si="157"/>
        <v>90.224460814320992</v>
      </c>
      <c r="K523" s="42" t="str">
        <f t="shared" si="168"/>
        <v>0</v>
      </c>
      <c r="L523" s="51">
        <f t="shared" si="158"/>
        <v>81.824470489411766</v>
      </c>
      <c r="M523" s="55" t="str">
        <f t="shared" si="169"/>
        <v>0</v>
      </c>
      <c r="N523" s="58">
        <f t="shared" si="159"/>
        <v>0.89066647999999993</v>
      </c>
      <c r="O523" s="59">
        <v>260</v>
      </c>
      <c r="Q523" s="53" t="str">
        <f t="shared" si="170"/>
        <v>1</v>
      </c>
      <c r="R523" s="53">
        <f t="shared" si="160"/>
        <v>1</v>
      </c>
      <c r="S523" s="53" t="str">
        <f t="shared" si="171"/>
        <v>0</v>
      </c>
      <c r="T523" s="53">
        <f t="shared" si="161"/>
        <v>0</v>
      </c>
      <c r="U523" s="53" t="str">
        <f t="shared" si="172"/>
        <v>0</v>
      </c>
      <c r="V523" s="53">
        <f t="shared" si="162"/>
        <v>0</v>
      </c>
      <c r="W523" s="53" t="str">
        <f t="shared" si="173"/>
        <v>0</v>
      </c>
      <c r="X523" s="53">
        <f t="shared" si="163"/>
        <v>0</v>
      </c>
      <c r="Y523" s="53" t="str">
        <f t="shared" si="174"/>
        <v>0</v>
      </c>
      <c r="Z523" s="53">
        <f t="shared" si="164"/>
        <v>0</v>
      </c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92">
        <f>Parâmetros!A513</f>
        <v>44187.291689814818</v>
      </c>
      <c r="B524" s="59">
        <f>Parâmetros!G513*0.04*46.0055</f>
        <v>7.3976843999999993</v>
      </c>
      <c r="C524" s="87">
        <f t="shared" si="175"/>
        <v>7.3976843999999993</v>
      </c>
      <c r="D524" s="91">
        <f t="shared" si="154"/>
        <v>1.4795368799999997</v>
      </c>
      <c r="E524" s="42" t="str">
        <f t="shared" si="165"/>
        <v>1</v>
      </c>
      <c r="F524" s="51">
        <f t="shared" si="155"/>
        <v>-146.78725771000001</v>
      </c>
      <c r="G524" s="42" t="str">
        <f t="shared" si="166"/>
        <v>0</v>
      </c>
      <c r="H524" s="51">
        <f t="shared" si="156"/>
        <v>-32.393628855000003</v>
      </c>
      <c r="I524" s="42" t="str">
        <f t="shared" si="167"/>
        <v>0</v>
      </c>
      <c r="J524" s="51">
        <f t="shared" si="157"/>
        <v>90.511626009382724</v>
      </c>
      <c r="K524" s="42" t="str">
        <f t="shared" si="168"/>
        <v>0</v>
      </c>
      <c r="L524" s="51">
        <f t="shared" si="158"/>
        <v>82.136225407058816</v>
      </c>
      <c r="M524" s="55" t="str">
        <f t="shared" si="169"/>
        <v>0</v>
      </c>
      <c r="N524" s="58">
        <f t="shared" si="159"/>
        <v>1.4795368799999997</v>
      </c>
      <c r="O524" s="59">
        <v>260</v>
      </c>
      <c r="Q524" s="53" t="str">
        <f t="shared" si="170"/>
        <v>1</v>
      </c>
      <c r="R524" s="53">
        <f t="shared" si="160"/>
        <v>1</v>
      </c>
      <c r="S524" s="53" t="str">
        <f t="shared" si="171"/>
        <v>0</v>
      </c>
      <c r="T524" s="53">
        <f t="shared" si="161"/>
        <v>0</v>
      </c>
      <c r="U524" s="53" t="str">
        <f t="shared" si="172"/>
        <v>0</v>
      </c>
      <c r="V524" s="53">
        <f t="shared" si="162"/>
        <v>0</v>
      </c>
      <c r="W524" s="53" t="str">
        <f t="shared" si="173"/>
        <v>0</v>
      </c>
      <c r="X524" s="53">
        <f t="shared" si="163"/>
        <v>0</v>
      </c>
      <c r="Y524" s="53" t="str">
        <f t="shared" si="174"/>
        <v>0</v>
      </c>
      <c r="Z524" s="53">
        <f t="shared" si="164"/>
        <v>0</v>
      </c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92">
        <f>Parâmetros!A514</f>
        <v>44187.333356481482</v>
      </c>
      <c r="B525" s="59">
        <f>Parâmetros!G514*0.04*46.0055</f>
        <v>7.6369129999999998</v>
      </c>
      <c r="C525" s="87">
        <f t="shared" si="175"/>
        <v>7.6369129999999998</v>
      </c>
      <c r="D525" s="91">
        <f t="shared" ref="D525:D588" si="176">(((C525-$B$4)/($B$5-$B$4))*($B$7-$B$6))+$B$6</f>
        <v>1.5273825999999999</v>
      </c>
      <c r="E525" s="42" t="str">
        <f t="shared" si="165"/>
        <v>1</v>
      </c>
      <c r="F525" s="51">
        <f t="shared" ref="F525:F588" si="177">(((C525-$C$4)/($C$5-$C$4))*($C$7-$C$6))+$C$6</f>
        <v>-146.55400982500001</v>
      </c>
      <c r="G525" s="42" t="str">
        <f t="shared" si="166"/>
        <v>0</v>
      </c>
      <c r="H525" s="51">
        <f t="shared" ref="H525:H588" si="178">(((C525-$D$4)/($D$5-$D$4))*($D$7-$D$6))+$D$6</f>
        <v>-32.277004912500004</v>
      </c>
      <c r="I525" s="42" t="str">
        <f t="shared" si="167"/>
        <v>0</v>
      </c>
      <c r="J525" s="51">
        <f t="shared" ref="J525:J588" si="179">(((C525-$E$4)/($E$5-$E$4))*($E$7-$E$6))+$E$6</f>
        <v>90.534958181481485</v>
      </c>
      <c r="K525" s="42" t="str">
        <f t="shared" si="168"/>
        <v>0</v>
      </c>
      <c r="L525" s="51">
        <f t="shared" ref="L525:L588" si="180">(((C525-$F$4)/($F$5-$F$4))*($F$7-$F$6))+$F$6</f>
        <v>82.161555494117664</v>
      </c>
      <c r="M525" s="55" t="str">
        <f t="shared" si="169"/>
        <v>0</v>
      </c>
      <c r="N525" s="58">
        <f t="shared" ref="N525:N588" si="181">(D525*E525)+(F525*G525)+(H525*I525)+(J525*K525)+(L525*M525)</f>
        <v>1.5273825999999999</v>
      </c>
      <c r="O525" s="59">
        <v>260</v>
      </c>
      <c r="Q525" s="53" t="str">
        <f t="shared" si="170"/>
        <v>1</v>
      </c>
      <c r="R525" s="53">
        <f t="shared" ref="R525:R588" si="182">Q525*1</f>
        <v>1</v>
      </c>
      <c r="S525" s="53" t="str">
        <f t="shared" si="171"/>
        <v>0</v>
      </c>
      <c r="T525" s="53">
        <f t="shared" ref="T525:T588" si="183">S525*1</f>
        <v>0</v>
      </c>
      <c r="U525" s="53" t="str">
        <f t="shared" si="172"/>
        <v>0</v>
      </c>
      <c r="V525" s="53">
        <f t="shared" ref="V525:V588" si="184">U525*1</f>
        <v>0</v>
      </c>
      <c r="W525" s="53" t="str">
        <f t="shared" si="173"/>
        <v>0</v>
      </c>
      <c r="X525" s="53">
        <f t="shared" ref="X525:X588" si="185">W525*1</f>
        <v>0</v>
      </c>
      <c r="Y525" s="53" t="str">
        <f t="shared" si="174"/>
        <v>0</v>
      </c>
      <c r="Z525" s="53">
        <f t="shared" ref="Z525:Z588" si="186">Y525*1</f>
        <v>0</v>
      </c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92">
        <f>Parâmetros!A515</f>
        <v>44187.375023148146</v>
      </c>
      <c r="B526" s="59">
        <f>Parâmetros!G515*0.04*46.0055</f>
        <v>5.1342138000000004</v>
      </c>
      <c r="C526" s="87">
        <f t="shared" si="175"/>
        <v>5.1342138000000004</v>
      </c>
      <c r="D526" s="91">
        <f t="shared" si="176"/>
        <v>1.0268427600000001</v>
      </c>
      <c r="E526" s="42" t="str">
        <f t="shared" ref="E526:E589" si="187">IF(AND(D526&lt;=40,D526&gt;=0),"1","0")</f>
        <v>1</v>
      </c>
      <c r="F526" s="51">
        <f t="shared" si="177"/>
        <v>-148.99414154499999</v>
      </c>
      <c r="G526" s="42" t="str">
        <f t="shared" ref="G526:G589" si="188">IF(AND(F526&lt;=80,F526&gt;41),"1","0")</f>
        <v>0</v>
      </c>
      <c r="H526" s="51">
        <f t="shared" si="178"/>
        <v>-33.497070772499995</v>
      </c>
      <c r="I526" s="42" t="str">
        <f t="shared" ref="I526:I589" si="189">IF(AND(H526&lt;=120,H526&gt;81),"1","0")</f>
        <v>0</v>
      </c>
      <c r="J526" s="51">
        <f t="shared" si="179"/>
        <v>90.29086776567901</v>
      </c>
      <c r="K526" s="42" t="str">
        <f t="shared" ref="K526:K589" si="190">IF(AND(J526&lt;=200,J526&gt;121),"1","0")</f>
        <v>0</v>
      </c>
      <c r="L526" s="51">
        <f t="shared" si="180"/>
        <v>81.896563814117641</v>
      </c>
      <c r="M526" s="55" t="str">
        <f t="shared" ref="M526:M589" si="191">IF(AND(L526&lt;999,L526&gt;201),"1","0")</f>
        <v>0</v>
      </c>
      <c r="N526" s="58">
        <f t="shared" si="181"/>
        <v>1.0268427600000001</v>
      </c>
      <c r="O526" s="59">
        <v>260</v>
      </c>
      <c r="Q526" s="53" t="str">
        <f t="shared" ref="Q526:Q589" si="192">IF(AND(N526&lt;40.5,N526&gt;=0),"1","0")</f>
        <v>1</v>
      </c>
      <c r="R526" s="53">
        <f t="shared" si="182"/>
        <v>1</v>
      </c>
      <c r="S526" s="53" t="str">
        <f t="shared" ref="S526:S589" si="193">IF(AND(N526&lt;80.5,N526&gt;=40.5),"1","0")</f>
        <v>0</v>
      </c>
      <c r="T526" s="53">
        <f t="shared" si="183"/>
        <v>0</v>
      </c>
      <c r="U526" s="53" t="str">
        <f t="shared" ref="U526:U589" si="194">IF(AND(N526&lt;120.5,N526&gt;=80.5),"1","0")</f>
        <v>0</v>
      </c>
      <c r="V526" s="53">
        <f t="shared" si="184"/>
        <v>0</v>
      </c>
      <c r="W526" s="53" t="str">
        <f t="shared" ref="W526:W589" si="195">IF(AND(N526&lt;200.5,N526&gt;=120.5),"1","0")</f>
        <v>0</v>
      </c>
      <c r="X526" s="53">
        <f t="shared" si="185"/>
        <v>0</v>
      </c>
      <c r="Y526" s="53" t="str">
        <f t="shared" ref="Y526:Y589" si="196">IF(AND(N526&lt;999,N526&gt;=200.5),"1","0")</f>
        <v>0</v>
      </c>
      <c r="Z526" s="53">
        <f t="shared" si="186"/>
        <v>0</v>
      </c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92">
        <f>Parâmetros!A516</f>
        <v>44187.416689814818</v>
      </c>
      <c r="B527" s="59">
        <f>Parâmetros!G516*0.04*46.0055</f>
        <v>3.6068311999999998</v>
      </c>
      <c r="C527" s="87">
        <f t="shared" ref="C527:C590" si="197">B527</f>
        <v>3.6068311999999998</v>
      </c>
      <c r="D527" s="91">
        <f t="shared" si="176"/>
        <v>0.72136623999999994</v>
      </c>
      <c r="E527" s="42" t="str">
        <f t="shared" si="187"/>
        <v>1</v>
      </c>
      <c r="F527" s="51">
        <f t="shared" si="177"/>
        <v>-150.48333958000003</v>
      </c>
      <c r="G527" s="42" t="str">
        <f t="shared" si="188"/>
        <v>0</v>
      </c>
      <c r="H527" s="51">
        <f t="shared" si="178"/>
        <v>-34.241669790000017</v>
      </c>
      <c r="I527" s="42" t="str">
        <f t="shared" si="189"/>
        <v>0</v>
      </c>
      <c r="J527" s="51">
        <f t="shared" si="179"/>
        <v>90.141900820740744</v>
      </c>
      <c r="K527" s="42" t="str">
        <f t="shared" si="190"/>
        <v>0</v>
      </c>
      <c r="L527" s="51">
        <f t="shared" si="180"/>
        <v>81.734840950588236</v>
      </c>
      <c r="M527" s="55" t="str">
        <f t="shared" si="191"/>
        <v>0</v>
      </c>
      <c r="N527" s="58">
        <f t="shared" si="181"/>
        <v>0.72136623999999994</v>
      </c>
      <c r="O527" s="59">
        <v>260</v>
      </c>
      <c r="Q527" s="53" t="str">
        <f t="shared" si="192"/>
        <v>1</v>
      </c>
      <c r="R527" s="53">
        <f t="shared" si="182"/>
        <v>1</v>
      </c>
      <c r="S527" s="53" t="str">
        <f t="shared" si="193"/>
        <v>0</v>
      </c>
      <c r="T527" s="53">
        <f t="shared" si="183"/>
        <v>0</v>
      </c>
      <c r="U527" s="53" t="str">
        <f t="shared" si="194"/>
        <v>0</v>
      </c>
      <c r="V527" s="53">
        <f t="shared" si="184"/>
        <v>0</v>
      </c>
      <c r="W527" s="53" t="str">
        <f t="shared" si="195"/>
        <v>0</v>
      </c>
      <c r="X527" s="53">
        <f t="shared" si="185"/>
        <v>0</v>
      </c>
      <c r="Y527" s="53" t="str">
        <f t="shared" si="196"/>
        <v>0</v>
      </c>
      <c r="Z527" s="53">
        <f t="shared" si="186"/>
        <v>0</v>
      </c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92">
        <f>Parâmetros!A517</f>
        <v>44187.458356481482</v>
      </c>
      <c r="B528" s="59">
        <f>Parâmetros!G517*0.04*46.0055</f>
        <v>3.2755915999999998</v>
      </c>
      <c r="C528" s="87">
        <f t="shared" si="197"/>
        <v>3.2755915999999998</v>
      </c>
      <c r="D528" s="91">
        <f t="shared" si="176"/>
        <v>0.65511831999999992</v>
      </c>
      <c r="E528" s="42" t="str">
        <f t="shared" si="187"/>
        <v>1</v>
      </c>
      <c r="F528" s="51">
        <f t="shared" si="177"/>
        <v>-150.80629819000001</v>
      </c>
      <c r="G528" s="42" t="str">
        <f t="shared" si="188"/>
        <v>0</v>
      </c>
      <c r="H528" s="51">
        <f t="shared" si="178"/>
        <v>-34.403149095000003</v>
      </c>
      <c r="I528" s="42" t="str">
        <f t="shared" si="189"/>
        <v>0</v>
      </c>
      <c r="J528" s="51">
        <f t="shared" si="179"/>
        <v>90.109594736296287</v>
      </c>
      <c r="K528" s="42" t="str">
        <f t="shared" si="190"/>
        <v>0</v>
      </c>
      <c r="L528" s="51">
        <f t="shared" si="180"/>
        <v>81.69976852235294</v>
      </c>
      <c r="M528" s="55" t="str">
        <f t="shared" si="191"/>
        <v>0</v>
      </c>
      <c r="N528" s="58">
        <f t="shared" si="181"/>
        <v>0.65511831999999992</v>
      </c>
      <c r="O528" s="59">
        <v>260</v>
      </c>
      <c r="Q528" s="53" t="str">
        <f t="shared" si="192"/>
        <v>1</v>
      </c>
      <c r="R528" s="53">
        <f t="shared" si="182"/>
        <v>1</v>
      </c>
      <c r="S528" s="53" t="str">
        <f t="shared" si="193"/>
        <v>0</v>
      </c>
      <c r="T528" s="53">
        <f t="shared" si="183"/>
        <v>0</v>
      </c>
      <c r="U528" s="53" t="str">
        <f t="shared" si="194"/>
        <v>0</v>
      </c>
      <c r="V528" s="53">
        <f t="shared" si="184"/>
        <v>0</v>
      </c>
      <c r="W528" s="53" t="str">
        <f t="shared" si="195"/>
        <v>0</v>
      </c>
      <c r="X528" s="53">
        <f t="shared" si="185"/>
        <v>0</v>
      </c>
      <c r="Y528" s="53" t="str">
        <f t="shared" si="196"/>
        <v>0</v>
      </c>
      <c r="Z528" s="53">
        <f t="shared" si="186"/>
        <v>0</v>
      </c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92">
        <f>Parâmetros!A518</f>
        <v>44187.500023148146</v>
      </c>
      <c r="B529" s="59">
        <f>Parâmetros!G518*0.04*46.0055</f>
        <v>3.4044070000000004</v>
      </c>
      <c r="C529" s="87">
        <f t="shared" si="197"/>
        <v>3.4044070000000004</v>
      </c>
      <c r="D529" s="91">
        <f t="shared" si="176"/>
        <v>0.68088140000000008</v>
      </c>
      <c r="E529" s="42" t="str">
        <f t="shared" si="187"/>
        <v>1</v>
      </c>
      <c r="F529" s="51">
        <f t="shared" si="177"/>
        <v>-150.68070317500002</v>
      </c>
      <c r="G529" s="42" t="str">
        <f t="shared" si="188"/>
        <v>0</v>
      </c>
      <c r="H529" s="51">
        <f t="shared" si="178"/>
        <v>-34.34035158750001</v>
      </c>
      <c r="I529" s="42" t="str">
        <f t="shared" si="189"/>
        <v>0</v>
      </c>
      <c r="J529" s="51">
        <f t="shared" si="179"/>
        <v>90.122158213580249</v>
      </c>
      <c r="K529" s="42" t="str">
        <f t="shared" si="190"/>
        <v>0</v>
      </c>
      <c r="L529" s="51">
        <f t="shared" si="180"/>
        <v>81.713407799999985</v>
      </c>
      <c r="M529" s="55" t="str">
        <f t="shared" si="191"/>
        <v>0</v>
      </c>
      <c r="N529" s="58">
        <f t="shared" si="181"/>
        <v>0.68088140000000008</v>
      </c>
      <c r="O529" s="59">
        <v>260</v>
      </c>
      <c r="Q529" s="53" t="str">
        <f t="shared" si="192"/>
        <v>1</v>
      </c>
      <c r="R529" s="53">
        <f t="shared" si="182"/>
        <v>1</v>
      </c>
      <c r="S529" s="53" t="str">
        <f t="shared" si="193"/>
        <v>0</v>
      </c>
      <c r="T529" s="53">
        <f t="shared" si="183"/>
        <v>0</v>
      </c>
      <c r="U529" s="53" t="str">
        <f t="shared" si="194"/>
        <v>0</v>
      </c>
      <c r="V529" s="53">
        <f t="shared" si="184"/>
        <v>0</v>
      </c>
      <c r="W529" s="53" t="str">
        <f t="shared" si="195"/>
        <v>0</v>
      </c>
      <c r="X529" s="53">
        <f t="shared" si="185"/>
        <v>0</v>
      </c>
      <c r="Y529" s="53" t="str">
        <f t="shared" si="196"/>
        <v>0</v>
      </c>
      <c r="Z529" s="53">
        <f t="shared" si="186"/>
        <v>0</v>
      </c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92">
        <f>Parâmetros!A519</f>
        <v>44187.541689814818</v>
      </c>
      <c r="B530" s="59">
        <f>Parâmetros!G519*0.04*46.0055</f>
        <v>3.5148201999999995</v>
      </c>
      <c r="C530" s="87">
        <f t="shared" si="197"/>
        <v>3.5148201999999995</v>
      </c>
      <c r="D530" s="91">
        <f t="shared" si="176"/>
        <v>0.7029640399999999</v>
      </c>
      <c r="E530" s="42" t="str">
        <f t="shared" si="187"/>
        <v>1</v>
      </c>
      <c r="F530" s="51">
        <f t="shared" si="177"/>
        <v>-150.57305030500001</v>
      </c>
      <c r="G530" s="42" t="str">
        <f t="shared" si="188"/>
        <v>0</v>
      </c>
      <c r="H530" s="51">
        <f t="shared" si="178"/>
        <v>-34.286525152500005</v>
      </c>
      <c r="I530" s="42" t="str">
        <f t="shared" si="189"/>
        <v>0</v>
      </c>
      <c r="J530" s="51">
        <f t="shared" si="179"/>
        <v>90.132926908395063</v>
      </c>
      <c r="K530" s="42" t="str">
        <f t="shared" si="190"/>
        <v>0</v>
      </c>
      <c r="L530" s="51">
        <f t="shared" si="180"/>
        <v>81.725098609411774</v>
      </c>
      <c r="M530" s="55" t="str">
        <f t="shared" si="191"/>
        <v>0</v>
      </c>
      <c r="N530" s="58">
        <f t="shared" si="181"/>
        <v>0.7029640399999999</v>
      </c>
      <c r="O530" s="59">
        <v>260</v>
      </c>
      <c r="Q530" s="53" t="str">
        <f t="shared" si="192"/>
        <v>1</v>
      </c>
      <c r="R530" s="53">
        <f t="shared" si="182"/>
        <v>1</v>
      </c>
      <c r="S530" s="53" t="str">
        <f t="shared" si="193"/>
        <v>0</v>
      </c>
      <c r="T530" s="53">
        <f t="shared" si="183"/>
        <v>0</v>
      </c>
      <c r="U530" s="53" t="str">
        <f t="shared" si="194"/>
        <v>0</v>
      </c>
      <c r="V530" s="53">
        <f t="shared" si="184"/>
        <v>0</v>
      </c>
      <c r="W530" s="53" t="str">
        <f t="shared" si="195"/>
        <v>0</v>
      </c>
      <c r="X530" s="53">
        <f t="shared" si="185"/>
        <v>0</v>
      </c>
      <c r="Y530" s="53" t="str">
        <f t="shared" si="196"/>
        <v>0</v>
      </c>
      <c r="Z530" s="53">
        <f t="shared" si="186"/>
        <v>0</v>
      </c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92">
        <f>Parâmetros!A520</f>
        <v>44187.583356481482</v>
      </c>
      <c r="B531" s="59">
        <f>Parâmetros!G520*0.04*46.0055</f>
        <v>3.6620378000000002</v>
      </c>
      <c r="C531" s="87">
        <f t="shared" si="197"/>
        <v>3.6620378000000002</v>
      </c>
      <c r="D531" s="91">
        <f t="shared" si="176"/>
        <v>0.73240756000000007</v>
      </c>
      <c r="E531" s="42" t="str">
        <f t="shared" si="187"/>
        <v>1</v>
      </c>
      <c r="F531" s="51">
        <f t="shared" si="177"/>
        <v>-150.42951314500002</v>
      </c>
      <c r="G531" s="42" t="str">
        <f t="shared" si="188"/>
        <v>0</v>
      </c>
      <c r="H531" s="51">
        <f t="shared" si="178"/>
        <v>-34.214756572500008</v>
      </c>
      <c r="I531" s="42" t="str">
        <f t="shared" si="189"/>
        <v>0</v>
      </c>
      <c r="J531" s="51">
        <f t="shared" si="179"/>
        <v>90.147285168148159</v>
      </c>
      <c r="K531" s="42" t="str">
        <f t="shared" si="190"/>
        <v>0</v>
      </c>
      <c r="L531" s="51">
        <f t="shared" si="180"/>
        <v>81.740686355294116</v>
      </c>
      <c r="M531" s="55" t="str">
        <f t="shared" si="191"/>
        <v>0</v>
      </c>
      <c r="N531" s="58">
        <f t="shared" si="181"/>
        <v>0.73240756000000007</v>
      </c>
      <c r="O531" s="59">
        <v>260</v>
      </c>
      <c r="Q531" s="53" t="str">
        <f t="shared" si="192"/>
        <v>1</v>
      </c>
      <c r="R531" s="53">
        <f t="shared" si="182"/>
        <v>1</v>
      </c>
      <c r="S531" s="53" t="str">
        <f t="shared" si="193"/>
        <v>0</v>
      </c>
      <c r="T531" s="53">
        <f t="shared" si="183"/>
        <v>0</v>
      </c>
      <c r="U531" s="53" t="str">
        <f t="shared" si="194"/>
        <v>0</v>
      </c>
      <c r="V531" s="53">
        <f t="shared" si="184"/>
        <v>0</v>
      </c>
      <c r="W531" s="53" t="str">
        <f t="shared" si="195"/>
        <v>0</v>
      </c>
      <c r="X531" s="53">
        <f t="shared" si="185"/>
        <v>0</v>
      </c>
      <c r="Y531" s="53" t="str">
        <f t="shared" si="196"/>
        <v>0</v>
      </c>
      <c r="Z531" s="53">
        <f t="shared" si="186"/>
        <v>0</v>
      </c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92">
        <f>Parâmetros!A521</f>
        <v>44187.625023148146</v>
      </c>
      <c r="B532" s="59">
        <f>Parâmetros!G521*0.04*46.0055</f>
        <v>2.9811564000000002</v>
      </c>
      <c r="C532" s="87">
        <f t="shared" si="197"/>
        <v>2.9811564000000002</v>
      </c>
      <c r="D532" s="91">
        <f t="shared" si="176"/>
        <v>0.59623128000000003</v>
      </c>
      <c r="E532" s="42" t="str">
        <f t="shared" si="187"/>
        <v>1</v>
      </c>
      <c r="F532" s="51">
        <f t="shared" si="177"/>
        <v>-151.09337251000002</v>
      </c>
      <c r="G532" s="42" t="str">
        <f t="shared" si="188"/>
        <v>0</v>
      </c>
      <c r="H532" s="51">
        <f t="shared" si="178"/>
        <v>-34.546686255000012</v>
      </c>
      <c r="I532" s="42" t="str">
        <f t="shared" si="189"/>
        <v>0</v>
      </c>
      <c r="J532" s="51">
        <f t="shared" si="179"/>
        <v>90.080878216790126</v>
      </c>
      <c r="K532" s="42" t="str">
        <f t="shared" si="190"/>
        <v>0</v>
      </c>
      <c r="L532" s="51">
        <f t="shared" si="180"/>
        <v>81.668593030588227</v>
      </c>
      <c r="M532" s="55" t="str">
        <f t="shared" si="191"/>
        <v>0</v>
      </c>
      <c r="N532" s="58">
        <f t="shared" si="181"/>
        <v>0.59623128000000003</v>
      </c>
      <c r="O532" s="59">
        <v>260</v>
      </c>
      <c r="Q532" s="53" t="str">
        <f t="shared" si="192"/>
        <v>1</v>
      </c>
      <c r="R532" s="53">
        <f t="shared" si="182"/>
        <v>1</v>
      </c>
      <c r="S532" s="53" t="str">
        <f t="shared" si="193"/>
        <v>0</v>
      </c>
      <c r="T532" s="53">
        <f t="shared" si="183"/>
        <v>0</v>
      </c>
      <c r="U532" s="53" t="str">
        <f t="shared" si="194"/>
        <v>0</v>
      </c>
      <c r="V532" s="53">
        <f t="shared" si="184"/>
        <v>0</v>
      </c>
      <c r="W532" s="53" t="str">
        <f t="shared" si="195"/>
        <v>0</v>
      </c>
      <c r="X532" s="53">
        <f t="shared" si="185"/>
        <v>0</v>
      </c>
      <c r="Y532" s="53" t="str">
        <f t="shared" si="196"/>
        <v>0</v>
      </c>
      <c r="Z532" s="53">
        <f t="shared" si="186"/>
        <v>0</v>
      </c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92">
        <f>Parâmetros!A522</f>
        <v>44187.666689814818</v>
      </c>
      <c r="B533" s="59">
        <f>Parâmetros!G522*0.04*46.0055</f>
        <v>3.2203850000000003</v>
      </c>
      <c r="C533" s="87">
        <f t="shared" si="197"/>
        <v>3.2203850000000003</v>
      </c>
      <c r="D533" s="91">
        <f t="shared" si="176"/>
        <v>0.64407700000000012</v>
      </c>
      <c r="E533" s="42" t="str">
        <f t="shared" si="187"/>
        <v>1</v>
      </c>
      <c r="F533" s="51">
        <f t="shared" si="177"/>
        <v>-150.86012462500003</v>
      </c>
      <c r="G533" s="42" t="str">
        <f t="shared" si="188"/>
        <v>0</v>
      </c>
      <c r="H533" s="51">
        <f t="shared" si="178"/>
        <v>-34.430062312500013</v>
      </c>
      <c r="I533" s="42" t="str">
        <f t="shared" si="189"/>
        <v>0</v>
      </c>
      <c r="J533" s="51">
        <f t="shared" si="179"/>
        <v>90.104210388888887</v>
      </c>
      <c r="K533" s="42" t="str">
        <f t="shared" si="190"/>
        <v>0</v>
      </c>
      <c r="L533" s="51">
        <f t="shared" si="180"/>
        <v>81.69392311764706</v>
      </c>
      <c r="M533" s="55" t="str">
        <f t="shared" si="191"/>
        <v>0</v>
      </c>
      <c r="N533" s="58">
        <f t="shared" si="181"/>
        <v>0.64407700000000012</v>
      </c>
      <c r="O533" s="59">
        <v>260</v>
      </c>
      <c r="Q533" s="53" t="str">
        <f t="shared" si="192"/>
        <v>1</v>
      </c>
      <c r="R533" s="53">
        <f t="shared" si="182"/>
        <v>1</v>
      </c>
      <c r="S533" s="53" t="str">
        <f t="shared" si="193"/>
        <v>0</v>
      </c>
      <c r="T533" s="53">
        <f t="shared" si="183"/>
        <v>0</v>
      </c>
      <c r="U533" s="53" t="str">
        <f t="shared" si="194"/>
        <v>0</v>
      </c>
      <c r="V533" s="53">
        <f t="shared" si="184"/>
        <v>0</v>
      </c>
      <c r="W533" s="53" t="str">
        <f t="shared" si="195"/>
        <v>0</v>
      </c>
      <c r="X533" s="53">
        <f t="shared" si="185"/>
        <v>0</v>
      </c>
      <c r="Y533" s="53" t="str">
        <f t="shared" si="196"/>
        <v>0</v>
      </c>
      <c r="Z533" s="53">
        <f t="shared" si="186"/>
        <v>0</v>
      </c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92">
        <f>Parâmetros!A523</f>
        <v>44187.708356481482</v>
      </c>
      <c r="B534" s="59">
        <f>Parâmetros!G523*0.04*46.0055</f>
        <v>3.9932773999999998</v>
      </c>
      <c r="C534" s="87">
        <f t="shared" si="197"/>
        <v>3.9932773999999998</v>
      </c>
      <c r="D534" s="91">
        <f t="shared" si="176"/>
        <v>0.79865547999999997</v>
      </c>
      <c r="E534" s="42" t="str">
        <f t="shared" si="187"/>
        <v>1</v>
      </c>
      <c r="F534" s="51">
        <f t="shared" si="177"/>
        <v>-150.10655453499999</v>
      </c>
      <c r="G534" s="42" t="str">
        <f t="shared" si="188"/>
        <v>0</v>
      </c>
      <c r="H534" s="51">
        <f t="shared" si="178"/>
        <v>-34.053277267499993</v>
      </c>
      <c r="I534" s="42" t="str">
        <f t="shared" si="189"/>
        <v>0</v>
      </c>
      <c r="J534" s="51">
        <f t="shared" si="179"/>
        <v>90.179591252592587</v>
      </c>
      <c r="K534" s="42" t="str">
        <f t="shared" si="190"/>
        <v>0</v>
      </c>
      <c r="L534" s="51">
        <f t="shared" si="180"/>
        <v>81.775758783529398</v>
      </c>
      <c r="M534" s="55" t="str">
        <f t="shared" si="191"/>
        <v>0</v>
      </c>
      <c r="N534" s="58">
        <f t="shared" si="181"/>
        <v>0.79865547999999997</v>
      </c>
      <c r="O534" s="59">
        <v>260</v>
      </c>
      <c r="Q534" s="53" t="str">
        <f t="shared" si="192"/>
        <v>1</v>
      </c>
      <c r="R534" s="53">
        <f t="shared" si="182"/>
        <v>1</v>
      </c>
      <c r="S534" s="53" t="str">
        <f t="shared" si="193"/>
        <v>0</v>
      </c>
      <c r="T534" s="53">
        <f t="shared" si="183"/>
        <v>0</v>
      </c>
      <c r="U534" s="53" t="str">
        <f t="shared" si="194"/>
        <v>0</v>
      </c>
      <c r="V534" s="53">
        <f t="shared" si="184"/>
        <v>0</v>
      </c>
      <c r="W534" s="53" t="str">
        <f t="shared" si="195"/>
        <v>0</v>
      </c>
      <c r="X534" s="53">
        <f t="shared" si="185"/>
        <v>0</v>
      </c>
      <c r="Y534" s="53" t="str">
        <f t="shared" si="196"/>
        <v>0</v>
      </c>
      <c r="Z534" s="53">
        <f t="shared" si="186"/>
        <v>0</v>
      </c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92">
        <f>Parâmetros!A524</f>
        <v>44187.750023148146</v>
      </c>
      <c r="B535" s="59">
        <f>Parâmetros!G524*0.04*46.0055</f>
        <v>7.6369129999999998</v>
      </c>
      <c r="C535" s="87">
        <f t="shared" si="197"/>
        <v>7.6369129999999998</v>
      </c>
      <c r="D535" s="91">
        <f t="shared" si="176"/>
        <v>1.5273825999999999</v>
      </c>
      <c r="E535" s="42" t="str">
        <f t="shared" si="187"/>
        <v>1</v>
      </c>
      <c r="F535" s="51">
        <f t="shared" si="177"/>
        <v>-146.55400982500001</v>
      </c>
      <c r="G535" s="42" t="str">
        <f t="shared" si="188"/>
        <v>0</v>
      </c>
      <c r="H535" s="51">
        <f t="shared" si="178"/>
        <v>-32.277004912500004</v>
      </c>
      <c r="I535" s="42" t="str">
        <f t="shared" si="189"/>
        <v>0</v>
      </c>
      <c r="J535" s="51">
        <f t="shared" si="179"/>
        <v>90.534958181481485</v>
      </c>
      <c r="K535" s="42" t="str">
        <f t="shared" si="190"/>
        <v>0</v>
      </c>
      <c r="L535" s="51">
        <f t="shared" si="180"/>
        <v>82.161555494117664</v>
      </c>
      <c r="M535" s="55" t="str">
        <f t="shared" si="191"/>
        <v>0</v>
      </c>
      <c r="N535" s="58">
        <f t="shared" si="181"/>
        <v>1.5273825999999999</v>
      </c>
      <c r="O535" s="59">
        <v>260</v>
      </c>
      <c r="Q535" s="53" t="str">
        <f t="shared" si="192"/>
        <v>1</v>
      </c>
      <c r="R535" s="53">
        <f t="shared" si="182"/>
        <v>1</v>
      </c>
      <c r="S535" s="53" t="str">
        <f t="shared" si="193"/>
        <v>0</v>
      </c>
      <c r="T535" s="53">
        <f t="shared" si="183"/>
        <v>0</v>
      </c>
      <c r="U535" s="53" t="str">
        <f t="shared" si="194"/>
        <v>0</v>
      </c>
      <c r="V535" s="53">
        <f t="shared" si="184"/>
        <v>0</v>
      </c>
      <c r="W535" s="53" t="str">
        <f t="shared" si="195"/>
        <v>0</v>
      </c>
      <c r="X535" s="53">
        <f t="shared" si="185"/>
        <v>0</v>
      </c>
      <c r="Y535" s="53" t="str">
        <f t="shared" si="196"/>
        <v>0</v>
      </c>
      <c r="Z535" s="53">
        <f t="shared" si="186"/>
        <v>0</v>
      </c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92">
        <f>Parâmetros!A525</f>
        <v>44187.791689814818</v>
      </c>
      <c r="B536" s="59">
        <f>Parâmetros!G525*0.04*46.0055</f>
        <v>9.2747087999999991</v>
      </c>
      <c r="C536" s="87">
        <f t="shared" si="197"/>
        <v>9.2747087999999991</v>
      </c>
      <c r="D536" s="91">
        <f t="shared" si="176"/>
        <v>1.8549417599999998</v>
      </c>
      <c r="E536" s="42" t="str">
        <f t="shared" si="187"/>
        <v>1</v>
      </c>
      <c r="F536" s="51">
        <f t="shared" si="177"/>
        <v>-144.95715892000001</v>
      </c>
      <c r="G536" s="42" t="str">
        <f t="shared" si="188"/>
        <v>0</v>
      </c>
      <c r="H536" s="51">
        <f t="shared" si="178"/>
        <v>-31.478579460000006</v>
      </c>
      <c r="I536" s="42" t="str">
        <f t="shared" si="189"/>
        <v>0</v>
      </c>
      <c r="J536" s="51">
        <f t="shared" si="179"/>
        <v>90.694693821234566</v>
      </c>
      <c r="K536" s="42" t="str">
        <f t="shared" si="190"/>
        <v>0</v>
      </c>
      <c r="L536" s="51">
        <f t="shared" si="180"/>
        <v>82.334969167058844</v>
      </c>
      <c r="M536" s="55" t="str">
        <f t="shared" si="191"/>
        <v>0</v>
      </c>
      <c r="N536" s="58">
        <f t="shared" si="181"/>
        <v>1.8549417599999998</v>
      </c>
      <c r="O536" s="59">
        <v>260</v>
      </c>
      <c r="Q536" s="53" t="str">
        <f t="shared" si="192"/>
        <v>1</v>
      </c>
      <c r="R536" s="53">
        <f t="shared" si="182"/>
        <v>1</v>
      </c>
      <c r="S536" s="53" t="str">
        <f t="shared" si="193"/>
        <v>0</v>
      </c>
      <c r="T536" s="53">
        <f t="shared" si="183"/>
        <v>0</v>
      </c>
      <c r="U536" s="53" t="str">
        <f t="shared" si="194"/>
        <v>0</v>
      </c>
      <c r="V536" s="53">
        <f t="shared" si="184"/>
        <v>0</v>
      </c>
      <c r="W536" s="53" t="str">
        <f t="shared" si="195"/>
        <v>0</v>
      </c>
      <c r="X536" s="53">
        <f t="shared" si="185"/>
        <v>0</v>
      </c>
      <c r="Y536" s="53" t="str">
        <f t="shared" si="196"/>
        <v>0</v>
      </c>
      <c r="Z536" s="53">
        <f t="shared" si="186"/>
        <v>0</v>
      </c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92">
        <f>Parâmetros!A526</f>
        <v>44187.833356481482</v>
      </c>
      <c r="B537" s="59">
        <f>Parâmetros!G526*0.04*46.0055</f>
        <v>9.1642956000000009</v>
      </c>
      <c r="C537" s="87">
        <f t="shared" si="197"/>
        <v>9.1642956000000009</v>
      </c>
      <c r="D537" s="91">
        <f t="shared" si="176"/>
        <v>1.8328591200000002</v>
      </c>
      <c r="E537" s="42" t="str">
        <f t="shared" si="187"/>
        <v>1</v>
      </c>
      <c r="F537" s="51">
        <f t="shared" si="177"/>
        <v>-145.06481178999999</v>
      </c>
      <c r="G537" s="42" t="str">
        <f t="shared" si="188"/>
        <v>0</v>
      </c>
      <c r="H537" s="51">
        <f t="shared" si="178"/>
        <v>-31.532405894999997</v>
      </c>
      <c r="I537" s="42" t="str">
        <f t="shared" si="189"/>
        <v>0</v>
      </c>
      <c r="J537" s="51">
        <f t="shared" si="179"/>
        <v>90.683925126419751</v>
      </c>
      <c r="K537" s="42" t="str">
        <f t="shared" si="190"/>
        <v>0</v>
      </c>
      <c r="L537" s="51">
        <f t="shared" si="180"/>
        <v>82.323278357647055</v>
      </c>
      <c r="M537" s="55" t="str">
        <f t="shared" si="191"/>
        <v>0</v>
      </c>
      <c r="N537" s="58">
        <f t="shared" si="181"/>
        <v>1.8328591200000002</v>
      </c>
      <c r="O537" s="59">
        <v>260</v>
      </c>
      <c r="Q537" s="53" t="str">
        <f t="shared" si="192"/>
        <v>1</v>
      </c>
      <c r="R537" s="53">
        <f t="shared" si="182"/>
        <v>1</v>
      </c>
      <c r="S537" s="53" t="str">
        <f t="shared" si="193"/>
        <v>0</v>
      </c>
      <c r="T537" s="53">
        <f t="shared" si="183"/>
        <v>0</v>
      </c>
      <c r="U537" s="53" t="str">
        <f t="shared" si="194"/>
        <v>0</v>
      </c>
      <c r="V537" s="53">
        <f t="shared" si="184"/>
        <v>0</v>
      </c>
      <c r="W537" s="53" t="str">
        <f t="shared" si="195"/>
        <v>0</v>
      </c>
      <c r="X537" s="53">
        <f t="shared" si="185"/>
        <v>0</v>
      </c>
      <c r="Y537" s="53" t="str">
        <f t="shared" si="196"/>
        <v>0</v>
      </c>
      <c r="Z537" s="53">
        <f t="shared" si="186"/>
        <v>0</v>
      </c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92">
        <f>Parâmetros!A527</f>
        <v>44187.875023148146</v>
      </c>
      <c r="B538" s="59">
        <f>Parâmetros!G527*0.04*46.0055</f>
        <v>6.9376294000000005</v>
      </c>
      <c r="C538" s="87">
        <f t="shared" si="197"/>
        <v>6.9376294000000005</v>
      </c>
      <c r="D538" s="91">
        <f t="shared" si="176"/>
        <v>1.3875258800000001</v>
      </c>
      <c r="E538" s="42" t="str">
        <f t="shared" si="187"/>
        <v>1</v>
      </c>
      <c r="F538" s="51">
        <f t="shared" si="177"/>
        <v>-147.23581133499999</v>
      </c>
      <c r="G538" s="42" t="str">
        <f t="shared" si="188"/>
        <v>0</v>
      </c>
      <c r="H538" s="51">
        <f t="shared" si="178"/>
        <v>-32.617905667499997</v>
      </c>
      <c r="I538" s="42" t="str">
        <f t="shared" si="189"/>
        <v>0</v>
      </c>
      <c r="J538" s="51">
        <f t="shared" si="179"/>
        <v>90.466756447654319</v>
      </c>
      <c r="K538" s="42" t="str">
        <f t="shared" si="190"/>
        <v>0</v>
      </c>
      <c r="L538" s="51">
        <f t="shared" si="180"/>
        <v>82.087513701176476</v>
      </c>
      <c r="M538" s="55" t="str">
        <f t="shared" si="191"/>
        <v>0</v>
      </c>
      <c r="N538" s="58">
        <f t="shared" si="181"/>
        <v>1.3875258800000001</v>
      </c>
      <c r="O538" s="59">
        <v>260</v>
      </c>
      <c r="Q538" s="53" t="str">
        <f t="shared" si="192"/>
        <v>1</v>
      </c>
      <c r="R538" s="53">
        <f t="shared" si="182"/>
        <v>1</v>
      </c>
      <c r="S538" s="53" t="str">
        <f t="shared" si="193"/>
        <v>0</v>
      </c>
      <c r="T538" s="53">
        <f t="shared" si="183"/>
        <v>0</v>
      </c>
      <c r="U538" s="53" t="str">
        <f t="shared" si="194"/>
        <v>0</v>
      </c>
      <c r="V538" s="53">
        <f t="shared" si="184"/>
        <v>0</v>
      </c>
      <c r="W538" s="53" t="str">
        <f t="shared" si="195"/>
        <v>0</v>
      </c>
      <c r="X538" s="53">
        <f t="shared" si="185"/>
        <v>0</v>
      </c>
      <c r="Y538" s="53" t="str">
        <f t="shared" si="196"/>
        <v>0</v>
      </c>
      <c r="Z538" s="53">
        <f t="shared" si="186"/>
        <v>0</v>
      </c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92">
        <f>Parâmetros!A528</f>
        <v>44187.916689814818</v>
      </c>
      <c r="B539" s="59">
        <f>Parâmetros!G528*0.04*46.0055</f>
        <v>3.9012663999999999</v>
      </c>
      <c r="C539" s="87">
        <f t="shared" si="197"/>
        <v>3.9012663999999999</v>
      </c>
      <c r="D539" s="91">
        <f t="shared" si="176"/>
        <v>0.78025328000000005</v>
      </c>
      <c r="E539" s="42" t="str">
        <f t="shared" si="187"/>
        <v>1</v>
      </c>
      <c r="F539" s="51">
        <f t="shared" si="177"/>
        <v>-150.19626526000002</v>
      </c>
      <c r="G539" s="42" t="str">
        <f t="shared" si="188"/>
        <v>0</v>
      </c>
      <c r="H539" s="51">
        <f t="shared" si="178"/>
        <v>-34.098132630000009</v>
      </c>
      <c r="I539" s="42" t="str">
        <f t="shared" si="189"/>
        <v>0</v>
      </c>
      <c r="J539" s="51">
        <f t="shared" si="179"/>
        <v>90.170617340246906</v>
      </c>
      <c r="K539" s="42" t="str">
        <f t="shared" si="190"/>
        <v>0</v>
      </c>
      <c r="L539" s="51">
        <f t="shared" si="180"/>
        <v>81.766016442352921</v>
      </c>
      <c r="M539" s="55" t="str">
        <f t="shared" si="191"/>
        <v>0</v>
      </c>
      <c r="N539" s="58">
        <f t="shared" si="181"/>
        <v>0.78025328000000005</v>
      </c>
      <c r="O539" s="59">
        <v>260</v>
      </c>
      <c r="Q539" s="53" t="str">
        <f t="shared" si="192"/>
        <v>1</v>
      </c>
      <c r="R539" s="53">
        <f t="shared" si="182"/>
        <v>1</v>
      </c>
      <c r="S539" s="53" t="str">
        <f t="shared" si="193"/>
        <v>0</v>
      </c>
      <c r="T539" s="53">
        <f t="shared" si="183"/>
        <v>0</v>
      </c>
      <c r="U539" s="53" t="str">
        <f t="shared" si="194"/>
        <v>0</v>
      </c>
      <c r="V539" s="53">
        <f t="shared" si="184"/>
        <v>0</v>
      </c>
      <c r="W539" s="53" t="str">
        <f t="shared" si="195"/>
        <v>0</v>
      </c>
      <c r="X539" s="53">
        <f t="shared" si="185"/>
        <v>0</v>
      </c>
      <c r="Y539" s="53" t="str">
        <f t="shared" si="196"/>
        <v>0</v>
      </c>
      <c r="Z539" s="53">
        <f t="shared" si="186"/>
        <v>0</v>
      </c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92">
        <f>Parâmetros!A529</f>
        <v>44187.958356481482</v>
      </c>
      <c r="B540" s="59">
        <f>Parâmetros!G529*0.04*46.0055</f>
        <v>3.7540488000000001</v>
      </c>
      <c r="C540" s="87">
        <f t="shared" si="197"/>
        <v>3.7540488000000001</v>
      </c>
      <c r="D540" s="91">
        <f t="shared" si="176"/>
        <v>0.7508097600000001</v>
      </c>
      <c r="E540" s="42" t="str">
        <f t="shared" si="187"/>
        <v>1</v>
      </c>
      <c r="F540" s="51">
        <f t="shared" si="177"/>
        <v>-150.33980242000001</v>
      </c>
      <c r="G540" s="42" t="str">
        <f t="shared" si="188"/>
        <v>0</v>
      </c>
      <c r="H540" s="51">
        <f t="shared" si="178"/>
        <v>-34.169901210000006</v>
      </c>
      <c r="I540" s="42" t="str">
        <f t="shared" si="189"/>
        <v>0</v>
      </c>
      <c r="J540" s="51">
        <f t="shared" si="179"/>
        <v>90.156259080493825</v>
      </c>
      <c r="K540" s="42" t="str">
        <f t="shared" si="190"/>
        <v>0</v>
      </c>
      <c r="L540" s="51">
        <f t="shared" si="180"/>
        <v>81.750428696470593</v>
      </c>
      <c r="M540" s="55" t="str">
        <f t="shared" si="191"/>
        <v>0</v>
      </c>
      <c r="N540" s="58">
        <f t="shared" si="181"/>
        <v>0.7508097600000001</v>
      </c>
      <c r="O540" s="59">
        <v>260</v>
      </c>
      <c r="Q540" s="53" t="str">
        <f t="shared" si="192"/>
        <v>1</v>
      </c>
      <c r="R540" s="53">
        <f t="shared" si="182"/>
        <v>1</v>
      </c>
      <c r="S540" s="53" t="str">
        <f t="shared" si="193"/>
        <v>0</v>
      </c>
      <c r="T540" s="53">
        <f t="shared" si="183"/>
        <v>0</v>
      </c>
      <c r="U540" s="53" t="str">
        <f t="shared" si="194"/>
        <v>0</v>
      </c>
      <c r="V540" s="53">
        <f t="shared" si="184"/>
        <v>0</v>
      </c>
      <c r="W540" s="53" t="str">
        <f t="shared" si="195"/>
        <v>0</v>
      </c>
      <c r="X540" s="53">
        <f t="shared" si="185"/>
        <v>0</v>
      </c>
      <c r="Y540" s="53" t="str">
        <f t="shared" si="196"/>
        <v>0</v>
      </c>
      <c r="Z540" s="53">
        <f t="shared" si="186"/>
        <v>0</v>
      </c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92">
        <f>Parâmetros!A530</f>
        <v>44188.000023148146</v>
      </c>
      <c r="B541" s="59">
        <f>Parâmetros!G530*0.04*46.0055</f>
        <v>3.2203850000000003</v>
      </c>
      <c r="C541" s="87">
        <f t="shared" si="197"/>
        <v>3.2203850000000003</v>
      </c>
      <c r="D541" s="91">
        <f t="shared" si="176"/>
        <v>0.64407700000000012</v>
      </c>
      <c r="E541" s="42" t="str">
        <f t="shared" si="187"/>
        <v>1</v>
      </c>
      <c r="F541" s="51">
        <f t="shared" si="177"/>
        <v>-150.86012462500003</v>
      </c>
      <c r="G541" s="42" t="str">
        <f t="shared" si="188"/>
        <v>0</v>
      </c>
      <c r="H541" s="51">
        <f t="shared" si="178"/>
        <v>-34.430062312500013</v>
      </c>
      <c r="I541" s="42" t="str">
        <f t="shared" si="189"/>
        <v>0</v>
      </c>
      <c r="J541" s="51">
        <f t="shared" si="179"/>
        <v>90.104210388888887</v>
      </c>
      <c r="K541" s="42" t="str">
        <f t="shared" si="190"/>
        <v>0</v>
      </c>
      <c r="L541" s="51">
        <f t="shared" si="180"/>
        <v>81.69392311764706</v>
      </c>
      <c r="M541" s="55" t="str">
        <f t="shared" si="191"/>
        <v>0</v>
      </c>
      <c r="N541" s="58">
        <f t="shared" si="181"/>
        <v>0.64407700000000012</v>
      </c>
      <c r="O541" s="59">
        <v>260</v>
      </c>
      <c r="Q541" s="53" t="str">
        <f t="shared" si="192"/>
        <v>1</v>
      </c>
      <c r="R541" s="53">
        <f t="shared" si="182"/>
        <v>1</v>
      </c>
      <c r="S541" s="53" t="str">
        <f t="shared" si="193"/>
        <v>0</v>
      </c>
      <c r="T541" s="53">
        <f t="shared" si="183"/>
        <v>0</v>
      </c>
      <c r="U541" s="53" t="str">
        <f t="shared" si="194"/>
        <v>0</v>
      </c>
      <c r="V541" s="53">
        <f t="shared" si="184"/>
        <v>0</v>
      </c>
      <c r="W541" s="53" t="str">
        <f t="shared" si="195"/>
        <v>0</v>
      </c>
      <c r="X541" s="53">
        <f t="shared" si="185"/>
        <v>0</v>
      </c>
      <c r="Y541" s="53" t="str">
        <f t="shared" si="196"/>
        <v>0</v>
      </c>
      <c r="Z541" s="53">
        <f t="shared" si="186"/>
        <v>0</v>
      </c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92">
        <f>Parâmetros!A531</f>
        <v>44188.041689814818</v>
      </c>
      <c r="B542" s="59">
        <f>Parâmetros!G531*0.04*46.0055</f>
        <v>2.2634705999999998</v>
      </c>
      <c r="C542" s="87">
        <f t="shared" si="197"/>
        <v>2.2634705999999998</v>
      </c>
      <c r="D542" s="91">
        <f t="shared" si="176"/>
        <v>0.45269411999999998</v>
      </c>
      <c r="E542" s="42" t="str">
        <f t="shared" si="187"/>
        <v>1</v>
      </c>
      <c r="F542" s="51">
        <f t="shared" si="177"/>
        <v>-151.79311616499999</v>
      </c>
      <c r="G542" s="42" t="str">
        <f t="shared" si="188"/>
        <v>0</v>
      </c>
      <c r="H542" s="51">
        <f t="shared" si="178"/>
        <v>-34.896558082499993</v>
      </c>
      <c r="I542" s="42" t="str">
        <f t="shared" si="189"/>
        <v>0</v>
      </c>
      <c r="J542" s="51">
        <f t="shared" si="179"/>
        <v>90.010881700493826</v>
      </c>
      <c r="K542" s="42" t="str">
        <f t="shared" si="190"/>
        <v>0</v>
      </c>
      <c r="L542" s="51">
        <f t="shared" si="180"/>
        <v>81.592602769411741</v>
      </c>
      <c r="M542" s="55" t="str">
        <f t="shared" si="191"/>
        <v>0</v>
      </c>
      <c r="N542" s="58">
        <f t="shared" si="181"/>
        <v>0.45269411999999998</v>
      </c>
      <c r="O542" s="59">
        <v>260</v>
      </c>
      <c r="Q542" s="53" t="str">
        <f t="shared" si="192"/>
        <v>1</v>
      </c>
      <c r="R542" s="53">
        <f t="shared" si="182"/>
        <v>1</v>
      </c>
      <c r="S542" s="53" t="str">
        <f t="shared" si="193"/>
        <v>0</v>
      </c>
      <c r="T542" s="53">
        <f t="shared" si="183"/>
        <v>0</v>
      </c>
      <c r="U542" s="53" t="str">
        <f t="shared" si="194"/>
        <v>0</v>
      </c>
      <c r="V542" s="53">
        <f t="shared" si="184"/>
        <v>0</v>
      </c>
      <c r="W542" s="53" t="str">
        <f t="shared" si="195"/>
        <v>0</v>
      </c>
      <c r="X542" s="53">
        <f t="shared" si="185"/>
        <v>0</v>
      </c>
      <c r="Y542" s="53" t="str">
        <f t="shared" si="196"/>
        <v>0</v>
      </c>
      <c r="Z542" s="53">
        <f t="shared" si="186"/>
        <v>0</v>
      </c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92">
        <f>Parâmetros!A532</f>
        <v>44188.083356481482</v>
      </c>
      <c r="B543" s="59">
        <f>Parâmetros!G532*0.04*46.0055</f>
        <v>1.2145452000000001</v>
      </c>
      <c r="C543" s="87">
        <f t="shared" si="197"/>
        <v>1.2145452000000001</v>
      </c>
      <c r="D543" s="91">
        <f t="shared" si="176"/>
        <v>0.24290904000000002</v>
      </c>
      <c r="E543" s="42" t="str">
        <f t="shared" si="187"/>
        <v>1</v>
      </c>
      <c r="F543" s="51">
        <f t="shared" si="177"/>
        <v>-152.81581843000001</v>
      </c>
      <c r="G543" s="42" t="str">
        <f t="shared" si="188"/>
        <v>0</v>
      </c>
      <c r="H543" s="51">
        <f t="shared" si="178"/>
        <v>-35.407909215000004</v>
      </c>
      <c r="I543" s="42" t="str">
        <f t="shared" si="189"/>
        <v>0</v>
      </c>
      <c r="J543" s="51">
        <f t="shared" si="179"/>
        <v>89.908579099753084</v>
      </c>
      <c r="K543" s="42" t="str">
        <f t="shared" si="190"/>
        <v>0</v>
      </c>
      <c r="L543" s="51">
        <f t="shared" si="180"/>
        <v>81.481540080000002</v>
      </c>
      <c r="M543" s="55" t="str">
        <f t="shared" si="191"/>
        <v>0</v>
      </c>
      <c r="N543" s="58">
        <f t="shared" si="181"/>
        <v>0.24290904000000002</v>
      </c>
      <c r="O543" s="59">
        <v>260</v>
      </c>
      <c r="Q543" s="53" t="str">
        <f t="shared" si="192"/>
        <v>1</v>
      </c>
      <c r="R543" s="53">
        <f t="shared" si="182"/>
        <v>1</v>
      </c>
      <c r="S543" s="53" t="str">
        <f t="shared" si="193"/>
        <v>0</v>
      </c>
      <c r="T543" s="53">
        <f t="shared" si="183"/>
        <v>0</v>
      </c>
      <c r="U543" s="53" t="str">
        <f t="shared" si="194"/>
        <v>0</v>
      </c>
      <c r="V543" s="53">
        <f t="shared" si="184"/>
        <v>0</v>
      </c>
      <c r="W543" s="53" t="str">
        <f t="shared" si="195"/>
        <v>0</v>
      </c>
      <c r="X543" s="53">
        <f t="shared" si="185"/>
        <v>0</v>
      </c>
      <c r="Y543" s="53" t="str">
        <f t="shared" si="196"/>
        <v>0</v>
      </c>
      <c r="Z543" s="53">
        <f t="shared" si="186"/>
        <v>0</v>
      </c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92">
        <f>Parâmetros!A533</f>
        <v>44188.125023148146</v>
      </c>
      <c r="B544" s="59">
        <f>Parâmetros!G533*0.04*46.0055</f>
        <v>1.012121</v>
      </c>
      <c r="C544" s="87">
        <f t="shared" si="197"/>
        <v>1.012121</v>
      </c>
      <c r="D544" s="91">
        <f t="shared" si="176"/>
        <v>0.2024242</v>
      </c>
      <c r="E544" s="42" t="str">
        <f t="shared" si="187"/>
        <v>1</v>
      </c>
      <c r="F544" s="51">
        <f t="shared" si="177"/>
        <v>-153.01318202499999</v>
      </c>
      <c r="G544" s="42" t="str">
        <f t="shared" si="188"/>
        <v>0</v>
      </c>
      <c r="H544" s="51">
        <f t="shared" si="178"/>
        <v>-35.506591012499996</v>
      </c>
      <c r="I544" s="42" t="str">
        <f t="shared" si="189"/>
        <v>0</v>
      </c>
      <c r="J544" s="51">
        <f t="shared" si="179"/>
        <v>89.888836492592588</v>
      </c>
      <c r="K544" s="42" t="str">
        <f t="shared" si="190"/>
        <v>0</v>
      </c>
      <c r="L544" s="51">
        <f t="shared" si="180"/>
        <v>81.460106929411765</v>
      </c>
      <c r="M544" s="55" t="str">
        <f t="shared" si="191"/>
        <v>0</v>
      </c>
      <c r="N544" s="58">
        <f t="shared" si="181"/>
        <v>0.2024242</v>
      </c>
      <c r="O544" s="59">
        <v>260</v>
      </c>
      <c r="Q544" s="53" t="str">
        <f t="shared" si="192"/>
        <v>1</v>
      </c>
      <c r="R544" s="53">
        <f t="shared" si="182"/>
        <v>1</v>
      </c>
      <c r="S544" s="53" t="str">
        <f t="shared" si="193"/>
        <v>0</v>
      </c>
      <c r="T544" s="53">
        <f t="shared" si="183"/>
        <v>0</v>
      </c>
      <c r="U544" s="53" t="str">
        <f t="shared" si="194"/>
        <v>0</v>
      </c>
      <c r="V544" s="53">
        <f t="shared" si="184"/>
        <v>0</v>
      </c>
      <c r="W544" s="53" t="str">
        <f t="shared" si="195"/>
        <v>0</v>
      </c>
      <c r="X544" s="53">
        <f t="shared" si="185"/>
        <v>0</v>
      </c>
      <c r="Y544" s="53" t="str">
        <f t="shared" si="196"/>
        <v>0</v>
      </c>
      <c r="Z544" s="53">
        <f t="shared" si="186"/>
        <v>0</v>
      </c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92">
        <f>Parâmetros!A534</f>
        <v>44188.166689814818</v>
      </c>
      <c r="B545" s="59">
        <f>Parâmetros!G534*0.04*46.0055</f>
        <v>1.2513496</v>
      </c>
      <c r="C545" s="87">
        <f t="shared" si="197"/>
        <v>1.2513496</v>
      </c>
      <c r="D545" s="91">
        <f t="shared" si="176"/>
        <v>0.25026991999999998</v>
      </c>
      <c r="E545" s="42" t="str">
        <f t="shared" si="187"/>
        <v>1</v>
      </c>
      <c r="F545" s="51">
        <f t="shared" si="177"/>
        <v>-152.77993413999999</v>
      </c>
      <c r="G545" s="42" t="str">
        <f t="shared" si="188"/>
        <v>0</v>
      </c>
      <c r="H545" s="51">
        <f t="shared" si="178"/>
        <v>-35.389967069999997</v>
      </c>
      <c r="I545" s="42" t="str">
        <f t="shared" si="189"/>
        <v>0</v>
      </c>
      <c r="J545" s="51">
        <f t="shared" si="179"/>
        <v>89.912168664691364</v>
      </c>
      <c r="K545" s="42" t="str">
        <f t="shared" si="190"/>
        <v>0</v>
      </c>
      <c r="L545" s="51">
        <f t="shared" si="180"/>
        <v>81.48543701647057</v>
      </c>
      <c r="M545" s="55" t="str">
        <f t="shared" si="191"/>
        <v>0</v>
      </c>
      <c r="N545" s="58">
        <f t="shared" si="181"/>
        <v>0.25026991999999998</v>
      </c>
      <c r="O545" s="59">
        <v>260</v>
      </c>
      <c r="Q545" s="53" t="str">
        <f t="shared" si="192"/>
        <v>1</v>
      </c>
      <c r="R545" s="53">
        <f t="shared" si="182"/>
        <v>1</v>
      </c>
      <c r="S545" s="53" t="str">
        <f t="shared" si="193"/>
        <v>0</v>
      </c>
      <c r="T545" s="53">
        <f t="shared" si="183"/>
        <v>0</v>
      </c>
      <c r="U545" s="53" t="str">
        <f t="shared" si="194"/>
        <v>0</v>
      </c>
      <c r="V545" s="53">
        <f t="shared" si="184"/>
        <v>0</v>
      </c>
      <c r="W545" s="53" t="str">
        <f t="shared" si="195"/>
        <v>0</v>
      </c>
      <c r="X545" s="53">
        <f t="shared" si="185"/>
        <v>0</v>
      </c>
      <c r="Y545" s="53" t="str">
        <f t="shared" si="196"/>
        <v>0</v>
      </c>
      <c r="Z545" s="53">
        <f t="shared" si="186"/>
        <v>0</v>
      </c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92">
        <f>Parâmetros!A535</f>
        <v>44188.208356481482</v>
      </c>
      <c r="B546" s="59">
        <f>Parâmetros!G535*0.04*46.0055</f>
        <v>2.7971344</v>
      </c>
      <c r="C546" s="87">
        <f t="shared" si="197"/>
        <v>2.7971344</v>
      </c>
      <c r="D546" s="91">
        <f t="shared" si="176"/>
        <v>0.55942687999999996</v>
      </c>
      <c r="E546" s="42" t="str">
        <f t="shared" si="187"/>
        <v>1</v>
      </c>
      <c r="F546" s="51">
        <f t="shared" si="177"/>
        <v>-151.27279395999997</v>
      </c>
      <c r="G546" s="42" t="str">
        <f t="shared" si="188"/>
        <v>0</v>
      </c>
      <c r="H546" s="51">
        <f t="shared" si="178"/>
        <v>-34.636396979999986</v>
      </c>
      <c r="I546" s="42" t="str">
        <f t="shared" si="189"/>
        <v>0</v>
      </c>
      <c r="J546" s="51">
        <f t="shared" si="179"/>
        <v>90.062930392098764</v>
      </c>
      <c r="K546" s="42" t="str">
        <f t="shared" si="190"/>
        <v>0</v>
      </c>
      <c r="L546" s="51">
        <f t="shared" si="180"/>
        <v>81.649108348235302</v>
      </c>
      <c r="M546" s="55" t="str">
        <f t="shared" si="191"/>
        <v>0</v>
      </c>
      <c r="N546" s="58">
        <f t="shared" si="181"/>
        <v>0.55942687999999996</v>
      </c>
      <c r="O546" s="59">
        <v>260</v>
      </c>
      <c r="Q546" s="53" t="str">
        <f t="shared" si="192"/>
        <v>1</v>
      </c>
      <c r="R546" s="53">
        <f t="shared" si="182"/>
        <v>1</v>
      </c>
      <c r="S546" s="53" t="str">
        <f t="shared" si="193"/>
        <v>0</v>
      </c>
      <c r="T546" s="53">
        <f t="shared" si="183"/>
        <v>0</v>
      </c>
      <c r="U546" s="53" t="str">
        <f t="shared" si="194"/>
        <v>0</v>
      </c>
      <c r="V546" s="53">
        <f t="shared" si="184"/>
        <v>0</v>
      </c>
      <c r="W546" s="53" t="str">
        <f t="shared" si="195"/>
        <v>0</v>
      </c>
      <c r="X546" s="53">
        <f t="shared" si="185"/>
        <v>0</v>
      </c>
      <c r="Y546" s="53" t="str">
        <f t="shared" si="196"/>
        <v>0</v>
      </c>
      <c r="Z546" s="53">
        <f t="shared" si="186"/>
        <v>0</v>
      </c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92">
        <f>Parâmetros!A536</f>
        <v>44188.250023148146</v>
      </c>
      <c r="B547" s="59">
        <f>Parâmetros!G536*0.04*46.0055</f>
        <v>5.2814314000000007</v>
      </c>
      <c r="C547" s="87">
        <f t="shared" si="197"/>
        <v>5.2814314000000007</v>
      </c>
      <c r="D547" s="91">
        <f t="shared" si="176"/>
        <v>1.0562862800000001</v>
      </c>
      <c r="E547" s="42" t="str">
        <f t="shared" si="187"/>
        <v>1</v>
      </c>
      <c r="F547" s="51">
        <f t="shared" si="177"/>
        <v>-148.850604385</v>
      </c>
      <c r="G547" s="42" t="str">
        <f t="shared" si="188"/>
        <v>0</v>
      </c>
      <c r="H547" s="51">
        <f t="shared" si="178"/>
        <v>-33.425302192499998</v>
      </c>
      <c r="I547" s="42" t="str">
        <f t="shared" si="189"/>
        <v>0</v>
      </c>
      <c r="J547" s="51">
        <f t="shared" si="179"/>
        <v>90.305226025432091</v>
      </c>
      <c r="K547" s="42" t="str">
        <f t="shared" si="190"/>
        <v>0</v>
      </c>
      <c r="L547" s="51">
        <f t="shared" si="180"/>
        <v>81.912151559999984</v>
      </c>
      <c r="M547" s="55" t="str">
        <f t="shared" si="191"/>
        <v>0</v>
      </c>
      <c r="N547" s="58">
        <f t="shared" si="181"/>
        <v>1.0562862800000001</v>
      </c>
      <c r="O547" s="59">
        <v>260</v>
      </c>
      <c r="Q547" s="53" t="str">
        <f t="shared" si="192"/>
        <v>1</v>
      </c>
      <c r="R547" s="53">
        <f t="shared" si="182"/>
        <v>1</v>
      </c>
      <c r="S547" s="53" t="str">
        <f t="shared" si="193"/>
        <v>0</v>
      </c>
      <c r="T547" s="53">
        <f t="shared" si="183"/>
        <v>0</v>
      </c>
      <c r="U547" s="53" t="str">
        <f t="shared" si="194"/>
        <v>0</v>
      </c>
      <c r="V547" s="53">
        <f t="shared" si="184"/>
        <v>0</v>
      </c>
      <c r="W547" s="53" t="str">
        <f t="shared" si="195"/>
        <v>0</v>
      </c>
      <c r="X547" s="53">
        <f t="shared" si="185"/>
        <v>0</v>
      </c>
      <c r="Y547" s="53" t="str">
        <f t="shared" si="196"/>
        <v>0</v>
      </c>
      <c r="Z547" s="53">
        <f t="shared" si="186"/>
        <v>0</v>
      </c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92">
        <f>Parâmetros!A537</f>
        <v>44188.291689814818</v>
      </c>
      <c r="B548" s="59">
        <f>Parâmetros!G537*0.04*46.0055</f>
        <v>10.8388958</v>
      </c>
      <c r="C548" s="87">
        <f t="shared" si="197"/>
        <v>10.8388958</v>
      </c>
      <c r="D548" s="91">
        <f t="shared" si="176"/>
        <v>2.1677791599999998</v>
      </c>
      <c r="E548" s="42" t="str">
        <f t="shared" si="187"/>
        <v>1</v>
      </c>
      <c r="F548" s="51">
        <f t="shared" si="177"/>
        <v>-143.43207659500001</v>
      </c>
      <c r="G548" s="42" t="str">
        <f t="shared" si="188"/>
        <v>0</v>
      </c>
      <c r="H548" s="51">
        <f t="shared" si="178"/>
        <v>-30.716038297500006</v>
      </c>
      <c r="I548" s="42" t="str">
        <f t="shared" si="189"/>
        <v>0</v>
      </c>
      <c r="J548" s="51">
        <f t="shared" si="179"/>
        <v>90.847250331111113</v>
      </c>
      <c r="K548" s="42" t="str">
        <f t="shared" si="190"/>
        <v>0</v>
      </c>
      <c r="L548" s="51">
        <f t="shared" si="180"/>
        <v>82.500588967058832</v>
      </c>
      <c r="M548" s="55" t="str">
        <f t="shared" si="191"/>
        <v>0</v>
      </c>
      <c r="N548" s="58">
        <f t="shared" si="181"/>
        <v>2.1677791599999998</v>
      </c>
      <c r="O548" s="59">
        <v>260</v>
      </c>
      <c r="Q548" s="53" t="str">
        <f t="shared" si="192"/>
        <v>1</v>
      </c>
      <c r="R548" s="53">
        <f t="shared" si="182"/>
        <v>1</v>
      </c>
      <c r="S548" s="53" t="str">
        <f t="shared" si="193"/>
        <v>0</v>
      </c>
      <c r="T548" s="53">
        <f t="shared" si="183"/>
        <v>0</v>
      </c>
      <c r="U548" s="53" t="str">
        <f t="shared" si="194"/>
        <v>0</v>
      </c>
      <c r="V548" s="53">
        <f t="shared" si="184"/>
        <v>0</v>
      </c>
      <c r="W548" s="53" t="str">
        <f t="shared" si="195"/>
        <v>0</v>
      </c>
      <c r="X548" s="53">
        <f t="shared" si="185"/>
        <v>0</v>
      </c>
      <c r="Y548" s="53" t="str">
        <f t="shared" si="196"/>
        <v>0</v>
      </c>
      <c r="Z548" s="53">
        <f t="shared" si="186"/>
        <v>0</v>
      </c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92">
        <f>Parâmetros!A538</f>
        <v>44188.333356481482</v>
      </c>
      <c r="B549" s="59">
        <f>Parâmetros!G538*0.04*46.0055</f>
        <v>7.0112382000000002</v>
      </c>
      <c r="C549" s="87">
        <f t="shared" si="197"/>
        <v>7.0112382000000002</v>
      </c>
      <c r="D549" s="91">
        <f t="shared" si="176"/>
        <v>1.4022476400000001</v>
      </c>
      <c r="E549" s="42" t="str">
        <f t="shared" si="187"/>
        <v>1</v>
      </c>
      <c r="F549" s="51">
        <f t="shared" si="177"/>
        <v>-147.164042755</v>
      </c>
      <c r="G549" s="42" t="str">
        <f t="shared" si="188"/>
        <v>0</v>
      </c>
      <c r="H549" s="51">
        <f t="shared" si="178"/>
        <v>-32.582021377499998</v>
      </c>
      <c r="I549" s="42" t="str">
        <f t="shared" si="189"/>
        <v>0</v>
      </c>
      <c r="J549" s="51">
        <f t="shared" si="179"/>
        <v>90.473935577530852</v>
      </c>
      <c r="K549" s="42" t="str">
        <f t="shared" si="190"/>
        <v>0</v>
      </c>
      <c r="L549" s="51">
        <f t="shared" si="180"/>
        <v>82.095307574117641</v>
      </c>
      <c r="M549" s="55" t="str">
        <f t="shared" si="191"/>
        <v>0</v>
      </c>
      <c r="N549" s="58">
        <f t="shared" si="181"/>
        <v>1.4022476400000001</v>
      </c>
      <c r="O549" s="59">
        <v>260</v>
      </c>
      <c r="Q549" s="53" t="str">
        <f t="shared" si="192"/>
        <v>1</v>
      </c>
      <c r="R549" s="53">
        <f t="shared" si="182"/>
        <v>1</v>
      </c>
      <c r="S549" s="53" t="str">
        <f t="shared" si="193"/>
        <v>0</v>
      </c>
      <c r="T549" s="53">
        <f t="shared" si="183"/>
        <v>0</v>
      </c>
      <c r="U549" s="53" t="str">
        <f t="shared" si="194"/>
        <v>0</v>
      </c>
      <c r="V549" s="53">
        <f t="shared" si="184"/>
        <v>0</v>
      </c>
      <c r="W549" s="53" t="str">
        <f t="shared" si="195"/>
        <v>0</v>
      </c>
      <c r="X549" s="53">
        <f t="shared" si="185"/>
        <v>0</v>
      </c>
      <c r="Y549" s="53" t="str">
        <f t="shared" si="196"/>
        <v>0</v>
      </c>
      <c r="Z549" s="53">
        <f t="shared" si="186"/>
        <v>0</v>
      </c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92">
        <f>Parâmetros!A539</f>
        <v>44188.375023148146</v>
      </c>
      <c r="B550" s="59">
        <f>Parâmetros!G539*0.04*46.0055</f>
        <v>4.8581808000000004</v>
      </c>
      <c r="C550" s="87">
        <f t="shared" si="197"/>
        <v>4.8581808000000004</v>
      </c>
      <c r="D550" s="91">
        <f t="shared" si="176"/>
        <v>0.97163616000000008</v>
      </c>
      <c r="E550" s="42" t="str">
        <f t="shared" si="187"/>
        <v>1</v>
      </c>
      <c r="F550" s="51">
        <f t="shared" si="177"/>
        <v>-149.26327371999997</v>
      </c>
      <c r="G550" s="42" t="str">
        <f t="shared" si="188"/>
        <v>0</v>
      </c>
      <c r="H550" s="51">
        <f t="shared" si="178"/>
        <v>-33.631636859999986</v>
      </c>
      <c r="I550" s="42" t="str">
        <f t="shared" si="189"/>
        <v>0</v>
      </c>
      <c r="J550" s="51">
        <f t="shared" si="179"/>
        <v>90.263946028641982</v>
      </c>
      <c r="K550" s="42" t="str">
        <f t="shared" si="190"/>
        <v>0</v>
      </c>
      <c r="L550" s="51">
        <f t="shared" si="180"/>
        <v>81.867336790588226</v>
      </c>
      <c r="M550" s="55" t="str">
        <f t="shared" si="191"/>
        <v>0</v>
      </c>
      <c r="N550" s="58">
        <f t="shared" si="181"/>
        <v>0.97163616000000008</v>
      </c>
      <c r="O550" s="59">
        <v>260</v>
      </c>
      <c r="Q550" s="53" t="str">
        <f t="shared" si="192"/>
        <v>1</v>
      </c>
      <c r="R550" s="53">
        <f t="shared" si="182"/>
        <v>1</v>
      </c>
      <c r="S550" s="53" t="str">
        <f t="shared" si="193"/>
        <v>0</v>
      </c>
      <c r="T550" s="53">
        <f t="shared" si="183"/>
        <v>0</v>
      </c>
      <c r="U550" s="53" t="str">
        <f t="shared" si="194"/>
        <v>0</v>
      </c>
      <c r="V550" s="53">
        <f t="shared" si="184"/>
        <v>0</v>
      </c>
      <c r="W550" s="53" t="str">
        <f t="shared" si="195"/>
        <v>0</v>
      </c>
      <c r="X550" s="53">
        <f t="shared" si="185"/>
        <v>0</v>
      </c>
      <c r="Y550" s="53" t="str">
        <f t="shared" si="196"/>
        <v>0</v>
      </c>
      <c r="Z550" s="53">
        <f t="shared" si="186"/>
        <v>0</v>
      </c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92">
        <f>Parâmetros!A540</f>
        <v>44188.416689814818</v>
      </c>
      <c r="B551" s="59">
        <f>Parâmetros!G540*0.04*46.0055</f>
        <v>5.0053983999999998</v>
      </c>
      <c r="C551" s="87">
        <f t="shared" si="197"/>
        <v>5.0053983999999998</v>
      </c>
      <c r="D551" s="91">
        <f t="shared" si="176"/>
        <v>1.0010796799999999</v>
      </c>
      <c r="E551" s="42" t="str">
        <f t="shared" si="187"/>
        <v>1</v>
      </c>
      <c r="F551" s="51">
        <f t="shared" si="177"/>
        <v>-149.11973656000001</v>
      </c>
      <c r="G551" s="42" t="str">
        <f t="shared" si="188"/>
        <v>0</v>
      </c>
      <c r="H551" s="51">
        <f t="shared" si="178"/>
        <v>-33.559868280000003</v>
      </c>
      <c r="I551" s="42" t="str">
        <f t="shared" si="189"/>
        <v>0</v>
      </c>
      <c r="J551" s="51">
        <f t="shared" si="179"/>
        <v>90.278304288395063</v>
      </c>
      <c r="K551" s="42" t="str">
        <f t="shared" si="190"/>
        <v>0</v>
      </c>
      <c r="L551" s="51">
        <f t="shared" si="180"/>
        <v>81.882924536470597</v>
      </c>
      <c r="M551" s="55" t="str">
        <f t="shared" si="191"/>
        <v>0</v>
      </c>
      <c r="N551" s="58">
        <f t="shared" si="181"/>
        <v>1.0010796799999999</v>
      </c>
      <c r="O551" s="59">
        <v>260</v>
      </c>
      <c r="Q551" s="53" t="str">
        <f t="shared" si="192"/>
        <v>1</v>
      </c>
      <c r="R551" s="53">
        <f t="shared" si="182"/>
        <v>1</v>
      </c>
      <c r="S551" s="53" t="str">
        <f t="shared" si="193"/>
        <v>0</v>
      </c>
      <c r="T551" s="53">
        <f t="shared" si="183"/>
        <v>0</v>
      </c>
      <c r="U551" s="53" t="str">
        <f t="shared" si="194"/>
        <v>0</v>
      </c>
      <c r="V551" s="53">
        <f t="shared" si="184"/>
        <v>0</v>
      </c>
      <c r="W551" s="53" t="str">
        <f t="shared" si="195"/>
        <v>0</v>
      </c>
      <c r="X551" s="53">
        <f t="shared" si="185"/>
        <v>0</v>
      </c>
      <c r="Y551" s="53" t="str">
        <f t="shared" si="196"/>
        <v>0</v>
      </c>
      <c r="Z551" s="53">
        <f t="shared" si="186"/>
        <v>0</v>
      </c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92">
        <f>Parâmetros!A541</f>
        <v>44188.458356481482</v>
      </c>
      <c r="B552" s="59">
        <f>Parâmetros!G541*0.04*46.0055</f>
        <v>3.9932773999999998</v>
      </c>
      <c r="C552" s="87">
        <f t="shared" si="197"/>
        <v>3.9932773999999998</v>
      </c>
      <c r="D552" s="91">
        <f t="shared" si="176"/>
        <v>0.79865547999999997</v>
      </c>
      <c r="E552" s="42" t="str">
        <f t="shared" si="187"/>
        <v>1</v>
      </c>
      <c r="F552" s="51">
        <f t="shared" si="177"/>
        <v>-150.10655453499999</v>
      </c>
      <c r="G552" s="42" t="str">
        <f t="shared" si="188"/>
        <v>0</v>
      </c>
      <c r="H552" s="51">
        <f t="shared" si="178"/>
        <v>-34.053277267499993</v>
      </c>
      <c r="I552" s="42" t="str">
        <f t="shared" si="189"/>
        <v>0</v>
      </c>
      <c r="J552" s="51">
        <f t="shared" si="179"/>
        <v>90.179591252592587</v>
      </c>
      <c r="K552" s="42" t="str">
        <f t="shared" si="190"/>
        <v>0</v>
      </c>
      <c r="L552" s="51">
        <f t="shared" si="180"/>
        <v>81.775758783529398</v>
      </c>
      <c r="M552" s="55" t="str">
        <f t="shared" si="191"/>
        <v>0</v>
      </c>
      <c r="N552" s="58">
        <f t="shared" si="181"/>
        <v>0.79865547999999997</v>
      </c>
      <c r="O552" s="59">
        <v>260</v>
      </c>
      <c r="Q552" s="53" t="str">
        <f t="shared" si="192"/>
        <v>1</v>
      </c>
      <c r="R552" s="53">
        <f t="shared" si="182"/>
        <v>1</v>
      </c>
      <c r="S552" s="53" t="str">
        <f t="shared" si="193"/>
        <v>0</v>
      </c>
      <c r="T552" s="53">
        <f t="shared" si="183"/>
        <v>0</v>
      </c>
      <c r="U552" s="53" t="str">
        <f t="shared" si="194"/>
        <v>0</v>
      </c>
      <c r="V552" s="53">
        <f t="shared" si="184"/>
        <v>0</v>
      </c>
      <c r="W552" s="53" t="str">
        <f t="shared" si="195"/>
        <v>0</v>
      </c>
      <c r="X552" s="53">
        <f t="shared" si="185"/>
        <v>0</v>
      </c>
      <c r="Y552" s="53" t="str">
        <f t="shared" si="196"/>
        <v>0</v>
      </c>
      <c r="Z552" s="53">
        <f t="shared" si="186"/>
        <v>0</v>
      </c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92">
        <f>Parâmetros!A542</f>
        <v>44188.500023148146</v>
      </c>
      <c r="B553" s="59">
        <f>Parâmetros!G542*0.04*46.0055</f>
        <v>3.4964179999999998</v>
      </c>
      <c r="C553" s="87">
        <f t="shared" si="197"/>
        <v>3.4964179999999998</v>
      </c>
      <c r="D553" s="91">
        <f t="shared" si="176"/>
        <v>0.69928360000000001</v>
      </c>
      <c r="E553" s="42" t="str">
        <f t="shared" si="187"/>
        <v>1</v>
      </c>
      <c r="F553" s="51">
        <f t="shared" si="177"/>
        <v>-150.59099244999999</v>
      </c>
      <c r="G553" s="42" t="str">
        <f t="shared" si="188"/>
        <v>0</v>
      </c>
      <c r="H553" s="51">
        <f t="shared" si="178"/>
        <v>-34.295496224999994</v>
      </c>
      <c r="I553" s="42" t="str">
        <f t="shared" si="189"/>
        <v>0</v>
      </c>
      <c r="J553" s="51">
        <f t="shared" si="179"/>
        <v>90.13113212592593</v>
      </c>
      <c r="K553" s="42" t="str">
        <f t="shared" si="190"/>
        <v>0</v>
      </c>
      <c r="L553" s="51">
        <f t="shared" si="180"/>
        <v>81.723150141176461</v>
      </c>
      <c r="M553" s="55" t="str">
        <f t="shared" si="191"/>
        <v>0</v>
      </c>
      <c r="N553" s="58">
        <f t="shared" si="181"/>
        <v>0.69928360000000001</v>
      </c>
      <c r="O553" s="59">
        <v>260</v>
      </c>
      <c r="Q553" s="53" t="str">
        <f t="shared" si="192"/>
        <v>1</v>
      </c>
      <c r="R553" s="53">
        <f t="shared" si="182"/>
        <v>1</v>
      </c>
      <c r="S553" s="53" t="str">
        <f t="shared" si="193"/>
        <v>0</v>
      </c>
      <c r="T553" s="53">
        <f t="shared" si="183"/>
        <v>0</v>
      </c>
      <c r="U553" s="53" t="str">
        <f t="shared" si="194"/>
        <v>0</v>
      </c>
      <c r="V553" s="53">
        <f t="shared" si="184"/>
        <v>0</v>
      </c>
      <c r="W553" s="53" t="str">
        <f t="shared" si="195"/>
        <v>0</v>
      </c>
      <c r="X553" s="53">
        <f t="shared" si="185"/>
        <v>0</v>
      </c>
      <c r="Y553" s="53" t="str">
        <f t="shared" si="196"/>
        <v>0</v>
      </c>
      <c r="Z553" s="53">
        <f t="shared" si="186"/>
        <v>0</v>
      </c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92">
        <f>Parâmetros!A543</f>
        <v>44188.541689814818</v>
      </c>
      <c r="B554" s="59">
        <f>Parâmetros!G543*0.04*46.0055</f>
        <v>2.9259498000000002</v>
      </c>
      <c r="C554" s="87">
        <f t="shared" si="197"/>
        <v>2.9259498000000002</v>
      </c>
      <c r="D554" s="91">
        <f t="shared" si="176"/>
        <v>0.58518996000000001</v>
      </c>
      <c r="E554" s="42" t="str">
        <f t="shared" si="187"/>
        <v>1</v>
      </c>
      <c r="F554" s="51">
        <f t="shared" si="177"/>
        <v>-151.14719894499999</v>
      </c>
      <c r="G554" s="42" t="str">
        <f t="shared" si="188"/>
        <v>0</v>
      </c>
      <c r="H554" s="51">
        <f t="shared" si="178"/>
        <v>-34.573599472499993</v>
      </c>
      <c r="I554" s="42" t="str">
        <f t="shared" si="189"/>
        <v>0</v>
      </c>
      <c r="J554" s="51">
        <f t="shared" si="179"/>
        <v>90.075493869382711</v>
      </c>
      <c r="K554" s="42" t="str">
        <f t="shared" si="190"/>
        <v>0</v>
      </c>
      <c r="L554" s="51">
        <f t="shared" si="180"/>
        <v>81.662747625882346</v>
      </c>
      <c r="M554" s="55" t="str">
        <f t="shared" si="191"/>
        <v>0</v>
      </c>
      <c r="N554" s="58">
        <f t="shared" si="181"/>
        <v>0.58518996000000001</v>
      </c>
      <c r="O554" s="59">
        <v>260</v>
      </c>
      <c r="Q554" s="53" t="str">
        <f t="shared" si="192"/>
        <v>1</v>
      </c>
      <c r="R554" s="53">
        <f t="shared" si="182"/>
        <v>1</v>
      </c>
      <c r="S554" s="53" t="str">
        <f t="shared" si="193"/>
        <v>0</v>
      </c>
      <c r="T554" s="53">
        <f t="shared" si="183"/>
        <v>0</v>
      </c>
      <c r="U554" s="53" t="str">
        <f t="shared" si="194"/>
        <v>0</v>
      </c>
      <c r="V554" s="53">
        <f t="shared" si="184"/>
        <v>0</v>
      </c>
      <c r="W554" s="53" t="str">
        <f t="shared" si="195"/>
        <v>0</v>
      </c>
      <c r="X554" s="53">
        <f t="shared" si="185"/>
        <v>0</v>
      </c>
      <c r="Y554" s="53" t="str">
        <f t="shared" si="196"/>
        <v>0</v>
      </c>
      <c r="Z554" s="53">
        <f t="shared" si="186"/>
        <v>0</v>
      </c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92">
        <f>Parâmetros!A544</f>
        <v>44188.583356481482</v>
      </c>
      <c r="B555" s="59">
        <f>Parâmetros!G544*0.04*46.0055</f>
        <v>3.4228092000000001</v>
      </c>
      <c r="C555" s="87">
        <f t="shared" si="197"/>
        <v>3.4228092000000001</v>
      </c>
      <c r="D555" s="91">
        <f t="shared" si="176"/>
        <v>0.68456183999999998</v>
      </c>
      <c r="E555" s="42" t="str">
        <f t="shared" si="187"/>
        <v>1</v>
      </c>
      <c r="F555" s="51">
        <f t="shared" si="177"/>
        <v>-150.66276102999998</v>
      </c>
      <c r="G555" s="42" t="str">
        <f t="shared" si="188"/>
        <v>0</v>
      </c>
      <c r="H555" s="51">
        <f t="shared" si="178"/>
        <v>-34.331380514999992</v>
      </c>
      <c r="I555" s="42" t="str">
        <f t="shared" si="189"/>
        <v>0</v>
      </c>
      <c r="J555" s="51">
        <f t="shared" si="179"/>
        <v>90.123952996049383</v>
      </c>
      <c r="K555" s="42" t="str">
        <f t="shared" si="190"/>
        <v>0</v>
      </c>
      <c r="L555" s="51">
        <f t="shared" si="180"/>
        <v>81.715356268235297</v>
      </c>
      <c r="M555" s="55" t="str">
        <f t="shared" si="191"/>
        <v>0</v>
      </c>
      <c r="N555" s="58">
        <f t="shared" si="181"/>
        <v>0.68456183999999998</v>
      </c>
      <c r="O555" s="59">
        <v>260</v>
      </c>
      <c r="Q555" s="53" t="str">
        <f t="shared" si="192"/>
        <v>1</v>
      </c>
      <c r="R555" s="53">
        <f t="shared" si="182"/>
        <v>1</v>
      </c>
      <c r="S555" s="53" t="str">
        <f t="shared" si="193"/>
        <v>0</v>
      </c>
      <c r="T555" s="53">
        <f t="shared" si="183"/>
        <v>0</v>
      </c>
      <c r="U555" s="53" t="str">
        <f t="shared" si="194"/>
        <v>0</v>
      </c>
      <c r="V555" s="53">
        <f t="shared" si="184"/>
        <v>0</v>
      </c>
      <c r="W555" s="53" t="str">
        <f t="shared" si="195"/>
        <v>0</v>
      </c>
      <c r="X555" s="53">
        <f t="shared" si="185"/>
        <v>0</v>
      </c>
      <c r="Y555" s="53" t="str">
        <f t="shared" si="196"/>
        <v>0</v>
      </c>
      <c r="Z555" s="53">
        <f t="shared" si="186"/>
        <v>0</v>
      </c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92">
        <f>Parâmetros!A545</f>
        <v>44188.625023148146</v>
      </c>
      <c r="B556" s="59">
        <f>Parâmetros!G545*0.04*46.0055</f>
        <v>4.0116796000000008</v>
      </c>
      <c r="C556" s="87">
        <f t="shared" si="197"/>
        <v>4.0116796000000008</v>
      </c>
      <c r="D556" s="91">
        <f t="shared" si="176"/>
        <v>0.8023359200000002</v>
      </c>
      <c r="E556" s="42" t="str">
        <f t="shared" si="187"/>
        <v>1</v>
      </c>
      <c r="F556" s="51">
        <f t="shared" si="177"/>
        <v>-150.08861238999998</v>
      </c>
      <c r="G556" s="42" t="str">
        <f t="shared" si="188"/>
        <v>0</v>
      </c>
      <c r="H556" s="51">
        <f t="shared" si="178"/>
        <v>-34.04430619499999</v>
      </c>
      <c r="I556" s="42" t="str">
        <f t="shared" si="189"/>
        <v>0</v>
      </c>
      <c r="J556" s="51">
        <f t="shared" si="179"/>
        <v>90.18138603506172</v>
      </c>
      <c r="K556" s="42" t="str">
        <f t="shared" si="190"/>
        <v>0</v>
      </c>
      <c r="L556" s="51">
        <f t="shared" si="180"/>
        <v>81.77770725176471</v>
      </c>
      <c r="M556" s="55" t="str">
        <f t="shared" si="191"/>
        <v>0</v>
      </c>
      <c r="N556" s="58">
        <f t="shared" si="181"/>
        <v>0.8023359200000002</v>
      </c>
      <c r="O556" s="59">
        <v>260</v>
      </c>
      <c r="Q556" s="53" t="str">
        <f t="shared" si="192"/>
        <v>1</v>
      </c>
      <c r="R556" s="53">
        <f t="shared" si="182"/>
        <v>1</v>
      </c>
      <c r="S556" s="53" t="str">
        <f t="shared" si="193"/>
        <v>0</v>
      </c>
      <c r="T556" s="53">
        <f t="shared" si="183"/>
        <v>0</v>
      </c>
      <c r="U556" s="53" t="str">
        <f t="shared" si="194"/>
        <v>0</v>
      </c>
      <c r="V556" s="53">
        <f t="shared" si="184"/>
        <v>0</v>
      </c>
      <c r="W556" s="53" t="str">
        <f t="shared" si="195"/>
        <v>0</v>
      </c>
      <c r="X556" s="53">
        <f t="shared" si="185"/>
        <v>0</v>
      </c>
      <c r="Y556" s="53" t="str">
        <f t="shared" si="196"/>
        <v>0</v>
      </c>
      <c r="Z556" s="53">
        <f t="shared" si="186"/>
        <v>0</v>
      </c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92">
        <f>Parâmetros!A546</f>
        <v>44188.666689814818</v>
      </c>
      <c r="B557" s="59">
        <f>Parâmetros!G546*0.04*46.0055</f>
        <v>4.3245170000000002</v>
      </c>
      <c r="C557" s="87">
        <f t="shared" si="197"/>
        <v>4.3245170000000002</v>
      </c>
      <c r="D557" s="91">
        <f t="shared" si="176"/>
        <v>0.86490339999999999</v>
      </c>
      <c r="E557" s="42" t="str">
        <f t="shared" si="187"/>
        <v>1</v>
      </c>
      <c r="F557" s="51">
        <f t="shared" si="177"/>
        <v>-149.78359592499999</v>
      </c>
      <c r="G557" s="42" t="str">
        <f t="shared" si="188"/>
        <v>0</v>
      </c>
      <c r="H557" s="51">
        <f t="shared" si="178"/>
        <v>-33.891797962499993</v>
      </c>
      <c r="I557" s="42" t="str">
        <f t="shared" si="189"/>
        <v>0</v>
      </c>
      <c r="J557" s="51">
        <f t="shared" si="179"/>
        <v>90.211897337037044</v>
      </c>
      <c r="K557" s="42" t="str">
        <f t="shared" si="190"/>
        <v>0</v>
      </c>
      <c r="L557" s="51">
        <f t="shared" si="180"/>
        <v>81.810831211764722</v>
      </c>
      <c r="M557" s="55" t="str">
        <f t="shared" si="191"/>
        <v>0</v>
      </c>
      <c r="N557" s="58">
        <f t="shared" si="181"/>
        <v>0.86490339999999999</v>
      </c>
      <c r="O557" s="59">
        <v>260</v>
      </c>
      <c r="Q557" s="53" t="str">
        <f t="shared" si="192"/>
        <v>1</v>
      </c>
      <c r="R557" s="53">
        <f t="shared" si="182"/>
        <v>1</v>
      </c>
      <c r="S557" s="53" t="str">
        <f t="shared" si="193"/>
        <v>0</v>
      </c>
      <c r="T557" s="53">
        <f t="shared" si="183"/>
        <v>0</v>
      </c>
      <c r="U557" s="53" t="str">
        <f t="shared" si="194"/>
        <v>0</v>
      </c>
      <c r="V557" s="53">
        <f t="shared" si="184"/>
        <v>0</v>
      </c>
      <c r="W557" s="53" t="str">
        <f t="shared" si="195"/>
        <v>0</v>
      </c>
      <c r="X557" s="53">
        <f t="shared" si="185"/>
        <v>0</v>
      </c>
      <c r="Y557" s="53" t="str">
        <f t="shared" si="196"/>
        <v>0</v>
      </c>
      <c r="Z557" s="53">
        <f t="shared" si="186"/>
        <v>0</v>
      </c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92">
        <f>Parâmetros!A547</f>
        <v>44188.708356481482</v>
      </c>
      <c r="B558" s="59">
        <f>Parâmetros!G547*0.04*46.0055</f>
        <v>6.1463348</v>
      </c>
      <c r="C558" s="87">
        <f t="shared" si="197"/>
        <v>6.1463348</v>
      </c>
      <c r="D558" s="91">
        <f t="shared" si="176"/>
        <v>1.2292669599999999</v>
      </c>
      <c r="E558" s="42" t="str">
        <f t="shared" si="187"/>
        <v>1</v>
      </c>
      <c r="F558" s="51">
        <f t="shared" si="177"/>
        <v>-148.00732356999998</v>
      </c>
      <c r="G558" s="42" t="str">
        <f t="shared" si="188"/>
        <v>0</v>
      </c>
      <c r="H558" s="51">
        <f t="shared" si="178"/>
        <v>-33.003661784999991</v>
      </c>
      <c r="I558" s="42" t="str">
        <f t="shared" si="189"/>
        <v>0</v>
      </c>
      <c r="J558" s="51">
        <f t="shared" si="179"/>
        <v>90.389580801481486</v>
      </c>
      <c r="K558" s="42" t="str">
        <f t="shared" si="190"/>
        <v>0</v>
      </c>
      <c r="L558" s="51">
        <f t="shared" si="180"/>
        <v>82.003729567058812</v>
      </c>
      <c r="M558" s="55" t="str">
        <f t="shared" si="191"/>
        <v>0</v>
      </c>
      <c r="N558" s="58">
        <f t="shared" si="181"/>
        <v>1.2292669599999999</v>
      </c>
      <c r="O558" s="59">
        <v>260</v>
      </c>
      <c r="Q558" s="53" t="str">
        <f t="shared" si="192"/>
        <v>1</v>
      </c>
      <c r="R558" s="53">
        <f t="shared" si="182"/>
        <v>1</v>
      </c>
      <c r="S558" s="53" t="str">
        <f t="shared" si="193"/>
        <v>0</v>
      </c>
      <c r="T558" s="53">
        <f t="shared" si="183"/>
        <v>0</v>
      </c>
      <c r="U558" s="53" t="str">
        <f t="shared" si="194"/>
        <v>0</v>
      </c>
      <c r="V558" s="53">
        <f t="shared" si="184"/>
        <v>0</v>
      </c>
      <c r="W558" s="53" t="str">
        <f t="shared" si="195"/>
        <v>0</v>
      </c>
      <c r="X558" s="53">
        <f t="shared" si="185"/>
        <v>0</v>
      </c>
      <c r="Y558" s="53" t="str">
        <f t="shared" si="196"/>
        <v>0</v>
      </c>
      <c r="Z558" s="53">
        <f t="shared" si="186"/>
        <v>0</v>
      </c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92">
        <f>Parâmetros!A548</f>
        <v>44188.750023148146</v>
      </c>
      <c r="B559" s="59">
        <f>Parâmetros!G548*0.04*46.0055</f>
        <v>11.777407999999999</v>
      </c>
      <c r="C559" s="87">
        <f t="shared" si="197"/>
        <v>11.777407999999999</v>
      </c>
      <c r="D559" s="91">
        <f t="shared" si="176"/>
        <v>2.3554815999999996</v>
      </c>
      <c r="E559" s="42" t="str">
        <f t="shared" si="187"/>
        <v>1</v>
      </c>
      <c r="F559" s="51">
        <f t="shared" si="177"/>
        <v>-142.51702719999997</v>
      </c>
      <c r="G559" s="42" t="str">
        <f t="shared" si="188"/>
        <v>0</v>
      </c>
      <c r="H559" s="51">
        <f t="shared" si="178"/>
        <v>-30.258513599999986</v>
      </c>
      <c r="I559" s="42" t="str">
        <f t="shared" si="189"/>
        <v>0</v>
      </c>
      <c r="J559" s="51">
        <f t="shared" si="179"/>
        <v>90.938784237037027</v>
      </c>
      <c r="K559" s="42" t="str">
        <f t="shared" si="190"/>
        <v>0</v>
      </c>
      <c r="L559" s="51">
        <f t="shared" si="180"/>
        <v>82.59996084705881</v>
      </c>
      <c r="M559" s="55" t="str">
        <f t="shared" si="191"/>
        <v>0</v>
      </c>
      <c r="N559" s="58">
        <f t="shared" si="181"/>
        <v>2.3554815999999996</v>
      </c>
      <c r="O559" s="59">
        <v>260</v>
      </c>
      <c r="Q559" s="53" t="str">
        <f t="shared" si="192"/>
        <v>1</v>
      </c>
      <c r="R559" s="53">
        <f t="shared" si="182"/>
        <v>1</v>
      </c>
      <c r="S559" s="53" t="str">
        <f t="shared" si="193"/>
        <v>0</v>
      </c>
      <c r="T559" s="53">
        <f t="shared" si="183"/>
        <v>0</v>
      </c>
      <c r="U559" s="53" t="str">
        <f t="shared" si="194"/>
        <v>0</v>
      </c>
      <c r="V559" s="53">
        <f t="shared" si="184"/>
        <v>0</v>
      </c>
      <c r="W559" s="53" t="str">
        <f t="shared" si="195"/>
        <v>0</v>
      </c>
      <c r="X559" s="53">
        <f t="shared" si="185"/>
        <v>0</v>
      </c>
      <c r="Y559" s="53" t="str">
        <f t="shared" si="196"/>
        <v>0</v>
      </c>
      <c r="Z559" s="53">
        <f t="shared" si="186"/>
        <v>0</v>
      </c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92">
        <f>Parâmetros!A549</f>
        <v>44188.791689814818</v>
      </c>
      <c r="B560" s="59">
        <f>Parâmetros!G549*0.04*46.0055</f>
        <v>14.298509399999999</v>
      </c>
      <c r="C560" s="87">
        <f t="shared" si="197"/>
        <v>14.298509399999999</v>
      </c>
      <c r="D560" s="91">
        <f t="shared" si="176"/>
        <v>2.8597018799999994</v>
      </c>
      <c r="E560" s="42" t="str">
        <f t="shared" si="187"/>
        <v>1</v>
      </c>
      <c r="F560" s="51">
        <f t="shared" si="177"/>
        <v>-140.05895333499998</v>
      </c>
      <c r="G560" s="42" t="str">
        <f t="shared" si="188"/>
        <v>0</v>
      </c>
      <c r="H560" s="51">
        <f t="shared" si="178"/>
        <v>-29.029476667499992</v>
      </c>
      <c r="I560" s="42" t="str">
        <f t="shared" si="189"/>
        <v>0</v>
      </c>
      <c r="J560" s="51">
        <f t="shared" si="179"/>
        <v>91.184669435308649</v>
      </c>
      <c r="K560" s="42" t="str">
        <f t="shared" si="190"/>
        <v>0</v>
      </c>
      <c r="L560" s="51">
        <f t="shared" si="180"/>
        <v>82.866900995294131</v>
      </c>
      <c r="M560" s="55" t="str">
        <f t="shared" si="191"/>
        <v>0</v>
      </c>
      <c r="N560" s="58">
        <f t="shared" si="181"/>
        <v>2.8597018799999994</v>
      </c>
      <c r="O560" s="59">
        <v>260</v>
      </c>
      <c r="Q560" s="53" t="str">
        <f t="shared" si="192"/>
        <v>1</v>
      </c>
      <c r="R560" s="53">
        <f t="shared" si="182"/>
        <v>1</v>
      </c>
      <c r="S560" s="53" t="str">
        <f t="shared" si="193"/>
        <v>0</v>
      </c>
      <c r="T560" s="53">
        <f t="shared" si="183"/>
        <v>0</v>
      </c>
      <c r="U560" s="53" t="str">
        <f t="shared" si="194"/>
        <v>0</v>
      </c>
      <c r="V560" s="53">
        <f t="shared" si="184"/>
        <v>0</v>
      </c>
      <c r="W560" s="53" t="str">
        <f t="shared" si="195"/>
        <v>0</v>
      </c>
      <c r="X560" s="53">
        <f t="shared" si="185"/>
        <v>0</v>
      </c>
      <c r="Y560" s="53" t="str">
        <f t="shared" si="196"/>
        <v>0</v>
      </c>
      <c r="Z560" s="53">
        <f t="shared" si="186"/>
        <v>0</v>
      </c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92">
        <f>Parâmetros!A550</f>
        <v>44188.833356481482</v>
      </c>
      <c r="B561" s="59">
        <f>Parâmetros!G550*0.04*46.0055</f>
        <v>10.2500254</v>
      </c>
      <c r="C561" s="87">
        <f t="shared" si="197"/>
        <v>10.2500254</v>
      </c>
      <c r="D561" s="91">
        <f t="shared" si="176"/>
        <v>2.05000508</v>
      </c>
      <c r="E561" s="42" t="str">
        <f t="shared" si="187"/>
        <v>1</v>
      </c>
      <c r="F561" s="51">
        <f t="shared" si="177"/>
        <v>-144.00622523500002</v>
      </c>
      <c r="G561" s="42" t="str">
        <f t="shared" si="188"/>
        <v>0</v>
      </c>
      <c r="H561" s="51">
        <f t="shared" si="178"/>
        <v>-31.003112617500008</v>
      </c>
      <c r="I561" s="42" t="str">
        <f t="shared" si="189"/>
        <v>0</v>
      </c>
      <c r="J561" s="51">
        <f t="shared" si="179"/>
        <v>90.789817292098775</v>
      </c>
      <c r="K561" s="42" t="str">
        <f t="shared" si="190"/>
        <v>0</v>
      </c>
      <c r="L561" s="51">
        <f t="shared" si="180"/>
        <v>82.438237983529405</v>
      </c>
      <c r="M561" s="55" t="str">
        <f t="shared" si="191"/>
        <v>0</v>
      </c>
      <c r="N561" s="58">
        <f t="shared" si="181"/>
        <v>2.05000508</v>
      </c>
      <c r="O561" s="59">
        <v>260</v>
      </c>
      <c r="Q561" s="53" t="str">
        <f t="shared" si="192"/>
        <v>1</v>
      </c>
      <c r="R561" s="53">
        <f t="shared" si="182"/>
        <v>1</v>
      </c>
      <c r="S561" s="53" t="str">
        <f t="shared" si="193"/>
        <v>0</v>
      </c>
      <c r="T561" s="53">
        <f t="shared" si="183"/>
        <v>0</v>
      </c>
      <c r="U561" s="53" t="str">
        <f t="shared" si="194"/>
        <v>0</v>
      </c>
      <c r="V561" s="53">
        <f t="shared" si="184"/>
        <v>0</v>
      </c>
      <c r="W561" s="53" t="str">
        <f t="shared" si="195"/>
        <v>0</v>
      </c>
      <c r="X561" s="53">
        <f t="shared" si="185"/>
        <v>0</v>
      </c>
      <c r="Y561" s="53" t="str">
        <f t="shared" si="196"/>
        <v>0</v>
      </c>
      <c r="Z561" s="53">
        <f t="shared" si="186"/>
        <v>0</v>
      </c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92">
        <f>Parâmetros!A551</f>
        <v>44188.875023148146</v>
      </c>
      <c r="B562" s="59">
        <f>Parâmetros!G551*0.04*46.0055</f>
        <v>5.8150952</v>
      </c>
      <c r="C562" s="87">
        <f t="shared" si="197"/>
        <v>5.8150952</v>
      </c>
      <c r="D562" s="91">
        <f t="shared" si="176"/>
        <v>1.16301904</v>
      </c>
      <c r="E562" s="42" t="str">
        <f t="shared" si="187"/>
        <v>1</v>
      </c>
      <c r="F562" s="51">
        <f t="shared" si="177"/>
        <v>-148.33028217999998</v>
      </c>
      <c r="G562" s="42" t="str">
        <f t="shared" si="188"/>
        <v>0</v>
      </c>
      <c r="H562" s="51">
        <f t="shared" si="178"/>
        <v>-33.165141089999992</v>
      </c>
      <c r="I562" s="42" t="str">
        <f t="shared" si="189"/>
        <v>0</v>
      </c>
      <c r="J562" s="51">
        <f t="shared" si="179"/>
        <v>90.357274717037029</v>
      </c>
      <c r="K562" s="42" t="str">
        <f t="shared" si="190"/>
        <v>0</v>
      </c>
      <c r="L562" s="51">
        <f t="shared" si="180"/>
        <v>81.968657138823545</v>
      </c>
      <c r="M562" s="55" t="str">
        <f t="shared" si="191"/>
        <v>0</v>
      </c>
      <c r="N562" s="58">
        <f t="shared" si="181"/>
        <v>1.16301904</v>
      </c>
      <c r="O562" s="59">
        <v>260</v>
      </c>
      <c r="Q562" s="53" t="str">
        <f t="shared" si="192"/>
        <v>1</v>
      </c>
      <c r="R562" s="53">
        <f t="shared" si="182"/>
        <v>1</v>
      </c>
      <c r="S562" s="53" t="str">
        <f t="shared" si="193"/>
        <v>0</v>
      </c>
      <c r="T562" s="53">
        <f t="shared" si="183"/>
        <v>0</v>
      </c>
      <c r="U562" s="53" t="str">
        <f t="shared" si="194"/>
        <v>0</v>
      </c>
      <c r="V562" s="53">
        <f t="shared" si="184"/>
        <v>0</v>
      </c>
      <c r="W562" s="53" t="str">
        <f t="shared" si="195"/>
        <v>0</v>
      </c>
      <c r="X562" s="53">
        <f t="shared" si="185"/>
        <v>0</v>
      </c>
      <c r="Y562" s="53" t="str">
        <f t="shared" si="196"/>
        <v>0</v>
      </c>
      <c r="Z562" s="53">
        <f t="shared" si="186"/>
        <v>0</v>
      </c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92">
        <f>Parâmetros!A552</f>
        <v>44188.916689814818</v>
      </c>
      <c r="B563" s="59">
        <f>Parâmetros!G552*0.04*46.0055</f>
        <v>5.1526159999999992</v>
      </c>
      <c r="C563" s="87">
        <f t="shared" si="197"/>
        <v>5.1526159999999992</v>
      </c>
      <c r="D563" s="91">
        <f t="shared" si="176"/>
        <v>1.0305232</v>
      </c>
      <c r="E563" s="42" t="str">
        <f t="shared" si="187"/>
        <v>1</v>
      </c>
      <c r="F563" s="51">
        <f t="shared" si="177"/>
        <v>-148.97619940000001</v>
      </c>
      <c r="G563" s="42" t="str">
        <f t="shared" si="188"/>
        <v>0</v>
      </c>
      <c r="H563" s="51">
        <f t="shared" si="178"/>
        <v>-33.488099700000006</v>
      </c>
      <c r="I563" s="42" t="str">
        <f t="shared" si="189"/>
        <v>0</v>
      </c>
      <c r="J563" s="51">
        <f t="shared" si="179"/>
        <v>90.292662548148144</v>
      </c>
      <c r="K563" s="42" t="str">
        <f t="shared" si="190"/>
        <v>0</v>
      </c>
      <c r="L563" s="51">
        <f t="shared" si="180"/>
        <v>81.898512282352939</v>
      </c>
      <c r="M563" s="55" t="str">
        <f t="shared" si="191"/>
        <v>0</v>
      </c>
      <c r="N563" s="58">
        <f t="shared" si="181"/>
        <v>1.0305232</v>
      </c>
      <c r="O563" s="59">
        <v>260</v>
      </c>
      <c r="Q563" s="53" t="str">
        <f t="shared" si="192"/>
        <v>1</v>
      </c>
      <c r="R563" s="53">
        <f t="shared" si="182"/>
        <v>1</v>
      </c>
      <c r="S563" s="53" t="str">
        <f t="shared" si="193"/>
        <v>0</v>
      </c>
      <c r="T563" s="53">
        <f t="shared" si="183"/>
        <v>0</v>
      </c>
      <c r="U563" s="53" t="str">
        <f t="shared" si="194"/>
        <v>0</v>
      </c>
      <c r="V563" s="53">
        <f t="shared" si="184"/>
        <v>0</v>
      </c>
      <c r="W563" s="53" t="str">
        <f t="shared" si="195"/>
        <v>0</v>
      </c>
      <c r="X563" s="53">
        <f t="shared" si="185"/>
        <v>0</v>
      </c>
      <c r="Y563" s="53" t="str">
        <f t="shared" si="196"/>
        <v>0</v>
      </c>
      <c r="Z563" s="53">
        <f t="shared" si="186"/>
        <v>0</v>
      </c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92">
        <f>Parâmetros!A553</f>
        <v>44188.958356481482</v>
      </c>
      <c r="B564" s="59">
        <f>Parâmetros!G553*0.04*46.0055</f>
        <v>3.2571894000000001</v>
      </c>
      <c r="C564" s="87">
        <f t="shared" si="197"/>
        <v>3.2571894000000001</v>
      </c>
      <c r="D564" s="91">
        <f t="shared" si="176"/>
        <v>0.65143788000000002</v>
      </c>
      <c r="E564" s="42" t="str">
        <f t="shared" si="187"/>
        <v>1</v>
      </c>
      <c r="F564" s="51">
        <f t="shared" si="177"/>
        <v>-150.82424033500001</v>
      </c>
      <c r="G564" s="42" t="str">
        <f t="shared" si="188"/>
        <v>0</v>
      </c>
      <c r="H564" s="51">
        <f t="shared" si="178"/>
        <v>-34.412120167500007</v>
      </c>
      <c r="I564" s="42" t="str">
        <f t="shared" si="189"/>
        <v>0</v>
      </c>
      <c r="J564" s="51">
        <f t="shared" si="179"/>
        <v>90.107799953827168</v>
      </c>
      <c r="K564" s="42" t="str">
        <f t="shared" si="190"/>
        <v>0</v>
      </c>
      <c r="L564" s="51">
        <f t="shared" si="180"/>
        <v>81.697820054117642</v>
      </c>
      <c r="M564" s="55" t="str">
        <f t="shared" si="191"/>
        <v>0</v>
      </c>
      <c r="N564" s="58">
        <f t="shared" si="181"/>
        <v>0.65143788000000002</v>
      </c>
      <c r="O564" s="59">
        <v>260</v>
      </c>
      <c r="Q564" s="53" t="str">
        <f t="shared" si="192"/>
        <v>1</v>
      </c>
      <c r="R564" s="53">
        <f t="shared" si="182"/>
        <v>1</v>
      </c>
      <c r="S564" s="53" t="str">
        <f t="shared" si="193"/>
        <v>0</v>
      </c>
      <c r="T564" s="53">
        <f t="shared" si="183"/>
        <v>0</v>
      </c>
      <c r="U564" s="53" t="str">
        <f t="shared" si="194"/>
        <v>0</v>
      </c>
      <c r="V564" s="53">
        <f t="shared" si="184"/>
        <v>0</v>
      </c>
      <c r="W564" s="53" t="str">
        <f t="shared" si="195"/>
        <v>0</v>
      </c>
      <c r="X564" s="53">
        <f t="shared" si="185"/>
        <v>0</v>
      </c>
      <c r="Y564" s="53" t="str">
        <f t="shared" si="196"/>
        <v>0</v>
      </c>
      <c r="Z564" s="53">
        <f t="shared" si="186"/>
        <v>0</v>
      </c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92">
        <f>Parâmetros!A554</f>
        <v>44189.000023148146</v>
      </c>
      <c r="B565" s="59">
        <f>Parâmetros!G554*0.04*46.0055</f>
        <v>3.5884289999999996</v>
      </c>
      <c r="C565" s="87">
        <f t="shared" si="197"/>
        <v>3.5884289999999996</v>
      </c>
      <c r="D565" s="91">
        <f t="shared" si="176"/>
        <v>0.71768579999999993</v>
      </c>
      <c r="E565" s="42" t="str">
        <f t="shared" si="187"/>
        <v>1</v>
      </c>
      <c r="F565" s="51">
        <f t="shared" si="177"/>
        <v>-150.50128172500001</v>
      </c>
      <c r="G565" s="42" t="str">
        <f t="shared" si="188"/>
        <v>0</v>
      </c>
      <c r="H565" s="51">
        <f t="shared" si="178"/>
        <v>-34.250640862500006</v>
      </c>
      <c r="I565" s="42" t="str">
        <f t="shared" si="189"/>
        <v>0</v>
      </c>
      <c r="J565" s="51">
        <f t="shared" si="179"/>
        <v>90.140106038271611</v>
      </c>
      <c r="K565" s="42" t="str">
        <f t="shared" si="190"/>
        <v>0</v>
      </c>
      <c r="L565" s="51">
        <f t="shared" si="180"/>
        <v>81.732892482352938</v>
      </c>
      <c r="M565" s="55" t="str">
        <f t="shared" si="191"/>
        <v>0</v>
      </c>
      <c r="N565" s="58">
        <f t="shared" si="181"/>
        <v>0.71768579999999993</v>
      </c>
      <c r="O565" s="59">
        <v>260</v>
      </c>
      <c r="Q565" s="53" t="str">
        <f t="shared" si="192"/>
        <v>1</v>
      </c>
      <c r="R565" s="53">
        <f t="shared" si="182"/>
        <v>1</v>
      </c>
      <c r="S565" s="53" t="str">
        <f t="shared" si="193"/>
        <v>0</v>
      </c>
      <c r="T565" s="53">
        <f t="shared" si="183"/>
        <v>0</v>
      </c>
      <c r="U565" s="53" t="str">
        <f t="shared" si="194"/>
        <v>0</v>
      </c>
      <c r="V565" s="53">
        <f t="shared" si="184"/>
        <v>0</v>
      </c>
      <c r="W565" s="53" t="str">
        <f t="shared" si="195"/>
        <v>0</v>
      </c>
      <c r="X565" s="53">
        <f t="shared" si="185"/>
        <v>0</v>
      </c>
      <c r="Y565" s="53" t="str">
        <f t="shared" si="196"/>
        <v>0</v>
      </c>
      <c r="Z565" s="53">
        <f t="shared" si="186"/>
        <v>0</v>
      </c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92">
        <f>Parâmetros!A555</f>
        <v>44189.041689814818</v>
      </c>
      <c r="B566" s="59">
        <f>Parâmetros!G555*0.04*46.0055</f>
        <v>3.0547651999999998</v>
      </c>
      <c r="C566" s="87">
        <f t="shared" si="197"/>
        <v>3.0547651999999998</v>
      </c>
      <c r="D566" s="91">
        <f t="shared" si="176"/>
        <v>0.61095303999999995</v>
      </c>
      <c r="E566" s="42" t="str">
        <f t="shared" si="187"/>
        <v>1</v>
      </c>
      <c r="F566" s="51">
        <f t="shared" si="177"/>
        <v>-151.02160393</v>
      </c>
      <c r="G566" s="42" t="str">
        <f t="shared" si="188"/>
        <v>0</v>
      </c>
      <c r="H566" s="51">
        <f t="shared" si="178"/>
        <v>-34.510801964999999</v>
      </c>
      <c r="I566" s="42" t="str">
        <f t="shared" si="189"/>
        <v>0</v>
      </c>
      <c r="J566" s="51">
        <f t="shared" si="179"/>
        <v>90.088057346666673</v>
      </c>
      <c r="K566" s="42" t="str">
        <f t="shared" si="190"/>
        <v>0</v>
      </c>
      <c r="L566" s="51">
        <f t="shared" si="180"/>
        <v>81.676386903529405</v>
      </c>
      <c r="M566" s="55" t="str">
        <f t="shared" si="191"/>
        <v>0</v>
      </c>
      <c r="N566" s="58">
        <f t="shared" si="181"/>
        <v>0.61095303999999995</v>
      </c>
      <c r="O566" s="59">
        <v>260</v>
      </c>
      <c r="Q566" s="53" t="str">
        <f t="shared" si="192"/>
        <v>1</v>
      </c>
      <c r="R566" s="53">
        <f t="shared" si="182"/>
        <v>1</v>
      </c>
      <c r="S566" s="53" t="str">
        <f t="shared" si="193"/>
        <v>0</v>
      </c>
      <c r="T566" s="53">
        <f t="shared" si="183"/>
        <v>0</v>
      </c>
      <c r="U566" s="53" t="str">
        <f t="shared" si="194"/>
        <v>0</v>
      </c>
      <c r="V566" s="53">
        <f t="shared" si="184"/>
        <v>0</v>
      </c>
      <c r="W566" s="53" t="str">
        <f t="shared" si="195"/>
        <v>0</v>
      </c>
      <c r="X566" s="53">
        <f t="shared" si="185"/>
        <v>0</v>
      </c>
      <c r="Y566" s="53" t="str">
        <f t="shared" si="196"/>
        <v>0</v>
      </c>
      <c r="Z566" s="53">
        <f t="shared" si="186"/>
        <v>0</v>
      </c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92">
        <f>Parâmetros!A556</f>
        <v>44189.083356481482</v>
      </c>
      <c r="B567" s="59">
        <f>Parâmetros!G556*0.04*46.0055</f>
        <v>1.9690354000000001</v>
      </c>
      <c r="C567" s="87">
        <f t="shared" si="197"/>
        <v>1.9690354000000001</v>
      </c>
      <c r="D567" s="91">
        <f t="shared" si="176"/>
        <v>0.39380707999999998</v>
      </c>
      <c r="E567" s="42" t="str">
        <f t="shared" si="187"/>
        <v>1</v>
      </c>
      <c r="F567" s="51">
        <f t="shared" si="177"/>
        <v>-152.080190485</v>
      </c>
      <c r="G567" s="42" t="str">
        <f t="shared" si="188"/>
        <v>0</v>
      </c>
      <c r="H567" s="51">
        <f t="shared" si="178"/>
        <v>-35.040095242500001</v>
      </c>
      <c r="I567" s="42" t="str">
        <f t="shared" si="189"/>
        <v>0</v>
      </c>
      <c r="J567" s="51">
        <f t="shared" si="179"/>
        <v>89.98216518098765</v>
      </c>
      <c r="K567" s="42" t="str">
        <f t="shared" si="190"/>
        <v>0</v>
      </c>
      <c r="L567" s="51">
        <f t="shared" si="180"/>
        <v>81.561427277647041</v>
      </c>
      <c r="M567" s="55" t="str">
        <f t="shared" si="191"/>
        <v>0</v>
      </c>
      <c r="N567" s="58">
        <f t="shared" si="181"/>
        <v>0.39380707999999998</v>
      </c>
      <c r="O567" s="59">
        <v>260</v>
      </c>
      <c r="Q567" s="53" t="str">
        <f t="shared" si="192"/>
        <v>1</v>
      </c>
      <c r="R567" s="53">
        <f t="shared" si="182"/>
        <v>1</v>
      </c>
      <c r="S567" s="53" t="str">
        <f t="shared" si="193"/>
        <v>0</v>
      </c>
      <c r="T567" s="53">
        <f t="shared" si="183"/>
        <v>0</v>
      </c>
      <c r="U567" s="53" t="str">
        <f t="shared" si="194"/>
        <v>0</v>
      </c>
      <c r="V567" s="53">
        <f t="shared" si="184"/>
        <v>0</v>
      </c>
      <c r="W567" s="53" t="str">
        <f t="shared" si="195"/>
        <v>0</v>
      </c>
      <c r="X567" s="53">
        <f t="shared" si="185"/>
        <v>0</v>
      </c>
      <c r="Y567" s="53" t="str">
        <f t="shared" si="196"/>
        <v>0</v>
      </c>
      <c r="Z567" s="53">
        <f t="shared" si="186"/>
        <v>0</v>
      </c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92">
        <f>Parâmetros!A557</f>
        <v>44189.125023148146</v>
      </c>
      <c r="B568" s="59">
        <f>Parâmetros!G557*0.04*46.0055</f>
        <v>1.2513496</v>
      </c>
      <c r="C568" s="87">
        <f t="shared" si="197"/>
        <v>1.2513496</v>
      </c>
      <c r="D568" s="91">
        <f t="shared" si="176"/>
        <v>0.25026991999999998</v>
      </c>
      <c r="E568" s="42" t="str">
        <f t="shared" si="187"/>
        <v>1</v>
      </c>
      <c r="F568" s="51">
        <f t="shared" si="177"/>
        <v>-152.77993413999999</v>
      </c>
      <c r="G568" s="42" t="str">
        <f t="shared" si="188"/>
        <v>0</v>
      </c>
      <c r="H568" s="51">
        <f t="shared" si="178"/>
        <v>-35.389967069999997</v>
      </c>
      <c r="I568" s="42" t="str">
        <f t="shared" si="189"/>
        <v>0</v>
      </c>
      <c r="J568" s="51">
        <f t="shared" si="179"/>
        <v>89.912168664691364</v>
      </c>
      <c r="K568" s="42" t="str">
        <f t="shared" si="190"/>
        <v>0</v>
      </c>
      <c r="L568" s="51">
        <f t="shared" si="180"/>
        <v>81.48543701647057</v>
      </c>
      <c r="M568" s="55" t="str">
        <f t="shared" si="191"/>
        <v>0</v>
      </c>
      <c r="N568" s="58">
        <f t="shared" si="181"/>
        <v>0.25026991999999998</v>
      </c>
      <c r="O568" s="59">
        <v>260</v>
      </c>
      <c r="Q568" s="53" t="str">
        <f t="shared" si="192"/>
        <v>1</v>
      </c>
      <c r="R568" s="53">
        <f t="shared" si="182"/>
        <v>1</v>
      </c>
      <c r="S568" s="53" t="str">
        <f t="shared" si="193"/>
        <v>0</v>
      </c>
      <c r="T568" s="53">
        <f t="shared" si="183"/>
        <v>0</v>
      </c>
      <c r="U568" s="53" t="str">
        <f t="shared" si="194"/>
        <v>0</v>
      </c>
      <c r="V568" s="53">
        <f t="shared" si="184"/>
        <v>0</v>
      </c>
      <c r="W568" s="53" t="str">
        <f t="shared" si="195"/>
        <v>0</v>
      </c>
      <c r="X568" s="53">
        <f t="shared" si="185"/>
        <v>0</v>
      </c>
      <c r="Y568" s="53" t="str">
        <f t="shared" si="196"/>
        <v>0</v>
      </c>
      <c r="Z568" s="53">
        <f t="shared" si="186"/>
        <v>0</v>
      </c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92">
        <f>Parâmetros!A558</f>
        <v>44189.166689814818</v>
      </c>
      <c r="B569" s="59">
        <f>Parâmetros!G558*0.04*46.0055</f>
        <v>0.92010999999999998</v>
      </c>
      <c r="C569" s="87">
        <f t="shared" si="197"/>
        <v>0.92010999999999998</v>
      </c>
      <c r="D569" s="91">
        <f t="shared" si="176"/>
        <v>0.18402200000000002</v>
      </c>
      <c r="E569" s="42" t="str">
        <f t="shared" si="187"/>
        <v>1</v>
      </c>
      <c r="F569" s="51">
        <f t="shared" si="177"/>
        <v>-153.10289275</v>
      </c>
      <c r="G569" s="42" t="str">
        <f t="shared" si="188"/>
        <v>0</v>
      </c>
      <c r="H569" s="51">
        <f t="shared" si="178"/>
        <v>-35.551446374999998</v>
      </c>
      <c r="I569" s="42" t="str">
        <f t="shared" si="189"/>
        <v>0</v>
      </c>
      <c r="J569" s="51">
        <f t="shared" si="179"/>
        <v>89.879862580246922</v>
      </c>
      <c r="K569" s="42" t="str">
        <f t="shared" si="190"/>
        <v>0</v>
      </c>
      <c r="L569" s="51">
        <f t="shared" si="180"/>
        <v>81.450364588235303</v>
      </c>
      <c r="M569" s="55" t="str">
        <f t="shared" si="191"/>
        <v>0</v>
      </c>
      <c r="N569" s="58">
        <f t="shared" si="181"/>
        <v>0.18402200000000002</v>
      </c>
      <c r="O569" s="59">
        <v>260</v>
      </c>
      <c r="Q569" s="53" t="str">
        <f t="shared" si="192"/>
        <v>1</v>
      </c>
      <c r="R569" s="53">
        <f t="shared" si="182"/>
        <v>1</v>
      </c>
      <c r="S569" s="53" t="str">
        <f t="shared" si="193"/>
        <v>0</v>
      </c>
      <c r="T569" s="53">
        <f t="shared" si="183"/>
        <v>0</v>
      </c>
      <c r="U569" s="53" t="str">
        <f t="shared" si="194"/>
        <v>0</v>
      </c>
      <c r="V569" s="53">
        <f t="shared" si="184"/>
        <v>0</v>
      </c>
      <c r="W569" s="53" t="str">
        <f t="shared" si="195"/>
        <v>0</v>
      </c>
      <c r="X569" s="53">
        <f t="shared" si="185"/>
        <v>0</v>
      </c>
      <c r="Y569" s="53" t="str">
        <f t="shared" si="196"/>
        <v>0</v>
      </c>
      <c r="Z569" s="53">
        <f t="shared" si="186"/>
        <v>0</v>
      </c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92">
        <f>Parâmetros!A559</f>
        <v>44189.208356481482</v>
      </c>
      <c r="B570" s="59">
        <f>Parâmetros!G559*0.04*46.0055</f>
        <v>1.2329474</v>
      </c>
      <c r="C570" s="87">
        <f t="shared" si="197"/>
        <v>1.2329474</v>
      </c>
      <c r="D570" s="91">
        <f t="shared" si="176"/>
        <v>0.24658948</v>
      </c>
      <c r="E570" s="42" t="str">
        <f t="shared" si="187"/>
        <v>1</v>
      </c>
      <c r="F570" s="51">
        <f t="shared" si="177"/>
        <v>-152.797876285</v>
      </c>
      <c r="G570" s="42" t="str">
        <f t="shared" si="188"/>
        <v>0</v>
      </c>
      <c r="H570" s="51">
        <f t="shared" si="178"/>
        <v>-35.3989381425</v>
      </c>
      <c r="I570" s="42" t="str">
        <f t="shared" si="189"/>
        <v>0</v>
      </c>
      <c r="J570" s="51">
        <f t="shared" si="179"/>
        <v>89.910373882222217</v>
      </c>
      <c r="K570" s="42" t="str">
        <f t="shared" si="190"/>
        <v>0</v>
      </c>
      <c r="L570" s="51">
        <f t="shared" si="180"/>
        <v>81.483488548235314</v>
      </c>
      <c r="M570" s="55" t="str">
        <f t="shared" si="191"/>
        <v>0</v>
      </c>
      <c r="N570" s="58">
        <f t="shared" si="181"/>
        <v>0.24658948</v>
      </c>
      <c r="O570" s="59">
        <v>260</v>
      </c>
      <c r="Q570" s="53" t="str">
        <f t="shared" si="192"/>
        <v>1</v>
      </c>
      <c r="R570" s="53">
        <f t="shared" si="182"/>
        <v>1</v>
      </c>
      <c r="S570" s="53" t="str">
        <f t="shared" si="193"/>
        <v>0</v>
      </c>
      <c r="T570" s="53">
        <f t="shared" si="183"/>
        <v>0</v>
      </c>
      <c r="U570" s="53" t="str">
        <f t="shared" si="194"/>
        <v>0</v>
      </c>
      <c r="V570" s="53">
        <f t="shared" si="184"/>
        <v>0</v>
      </c>
      <c r="W570" s="53" t="str">
        <f t="shared" si="195"/>
        <v>0</v>
      </c>
      <c r="X570" s="53">
        <f t="shared" si="185"/>
        <v>0</v>
      </c>
      <c r="Y570" s="53" t="str">
        <f t="shared" si="196"/>
        <v>0</v>
      </c>
      <c r="Z570" s="53">
        <f t="shared" si="186"/>
        <v>0</v>
      </c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92">
        <f>Parâmetros!A560</f>
        <v>44189.250023148146</v>
      </c>
      <c r="B571" s="59">
        <f>Parâmetros!G560*0.04*46.0055</f>
        <v>2.9259498000000002</v>
      </c>
      <c r="C571" s="87">
        <f t="shared" si="197"/>
        <v>2.9259498000000002</v>
      </c>
      <c r="D571" s="91">
        <f t="shared" si="176"/>
        <v>0.58518996000000001</v>
      </c>
      <c r="E571" s="42" t="str">
        <f t="shared" si="187"/>
        <v>1</v>
      </c>
      <c r="F571" s="51">
        <f t="shared" si="177"/>
        <v>-151.14719894499999</v>
      </c>
      <c r="G571" s="42" t="str">
        <f t="shared" si="188"/>
        <v>0</v>
      </c>
      <c r="H571" s="51">
        <f t="shared" si="178"/>
        <v>-34.573599472499993</v>
      </c>
      <c r="I571" s="42" t="str">
        <f t="shared" si="189"/>
        <v>0</v>
      </c>
      <c r="J571" s="51">
        <f t="shared" si="179"/>
        <v>90.075493869382711</v>
      </c>
      <c r="K571" s="42" t="str">
        <f t="shared" si="190"/>
        <v>0</v>
      </c>
      <c r="L571" s="51">
        <f t="shared" si="180"/>
        <v>81.662747625882346</v>
      </c>
      <c r="M571" s="55" t="str">
        <f t="shared" si="191"/>
        <v>0</v>
      </c>
      <c r="N571" s="58">
        <f t="shared" si="181"/>
        <v>0.58518996000000001</v>
      </c>
      <c r="O571" s="59">
        <v>260</v>
      </c>
      <c r="Q571" s="53" t="str">
        <f t="shared" si="192"/>
        <v>1</v>
      </c>
      <c r="R571" s="53">
        <f t="shared" si="182"/>
        <v>1</v>
      </c>
      <c r="S571" s="53" t="str">
        <f t="shared" si="193"/>
        <v>0</v>
      </c>
      <c r="T571" s="53">
        <f t="shared" si="183"/>
        <v>0</v>
      </c>
      <c r="U571" s="53" t="str">
        <f t="shared" si="194"/>
        <v>0</v>
      </c>
      <c r="V571" s="53">
        <f t="shared" si="184"/>
        <v>0</v>
      </c>
      <c r="W571" s="53" t="str">
        <f t="shared" si="195"/>
        <v>0</v>
      </c>
      <c r="X571" s="53">
        <f t="shared" si="185"/>
        <v>0</v>
      </c>
      <c r="Y571" s="53" t="str">
        <f t="shared" si="196"/>
        <v>0</v>
      </c>
      <c r="Z571" s="53">
        <f t="shared" si="186"/>
        <v>0</v>
      </c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92">
        <f>Parâmetros!A561</f>
        <v>44189.291689814818</v>
      </c>
      <c r="B572" s="59">
        <f>Parâmetros!G561*0.04*46.0055</f>
        <v>4.8029741999999995</v>
      </c>
      <c r="C572" s="87">
        <f t="shared" si="197"/>
        <v>4.8029741999999995</v>
      </c>
      <c r="D572" s="91">
        <f t="shared" si="176"/>
        <v>0.96059483999999984</v>
      </c>
      <c r="E572" s="42" t="str">
        <f t="shared" si="187"/>
        <v>1</v>
      </c>
      <c r="F572" s="51">
        <f t="shared" si="177"/>
        <v>-149.31710015499999</v>
      </c>
      <c r="G572" s="42" t="str">
        <f t="shared" si="188"/>
        <v>0</v>
      </c>
      <c r="H572" s="51">
        <f t="shared" si="178"/>
        <v>-33.658550077499996</v>
      </c>
      <c r="I572" s="42" t="str">
        <f t="shared" si="189"/>
        <v>0</v>
      </c>
      <c r="J572" s="51">
        <f t="shared" si="179"/>
        <v>90.258561681234568</v>
      </c>
      <c r="K572" s="42" t="str">
        <f t="shared" si="190"/>
        <v>0</v>
      </c>
      <c r="L572" s="51">
        <f t="shared" si="180"/>
        <v>81.86149138588236</v>
      </c>
      <c r="M572" s="55" t="str">
        <f t="shared" si="191"/>
        <v>0</v>
      </c>
      <c r="N572" s="58">
        <f t="shared" si="181"/>
        <v>0.96059483999999984</v>
      </c>
      <c r="O572" s="59">
        <v>260</v>
      </c>
      <c r="Q572" s="53" t="str">
        <f t="shared" si="192"/>
        <v>1</v>
      </c>
      <c r="R572" s="53">
        <f t="shared" si="182"/>
        <v>1</v>
      </c>
      <c r="S572" s="53" t="str">
        <f t="shared" si="193"/>
        <v>0</v>
      </c>
      <c r="T572" s="53">
        <f t="shared" si="183"/>
        <v>0</v>
      </c>
      <c r="U572" s="53" t="str">
        <f t="shared" si="194"/>
        <v>0</v>
      </c>
      <c r="V572" s="53">
        <f t="shared" si="184"/>
        <v>0</v>
      </c>
      <c r="W572" s="53" t="str">
        <f t="shared" si="195"/>
        <v>0</v>
      </c>
      <c r="X572" s="53">
        <f t="shared" si="185"/>
        <v>0</v>
      </c>
      <c r="Y572" s="53" t="str">
        <f t="shared" si="196"/>
        <v>0</v>
      </c>
      <c r="Z572" s="53">
        <f t="shared" si="186"/>
        <v>0</v>
      </c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92">
        <f>Parâmetros!A562</f>
        <v>44189.333356481482</v>
      </c>
      <c r="B573" s="59">
        <f>Parâmetros!G562*0.04*46.0055</f>
        <v>5.5206599999999995</v>
      </c>
      <c r="C573" s="87">
        <f t="shared" si="197"/>
        <v>5.5206599999999995</v>
      </c>
      <c r="D573" s="91">
        <f t="shared" si="176"/>
        <v>1.1041319999999999</v>
      </c>
      <c r="E573" s="42" t="str">
        <f t="shared" si="187"/>
        <v>1</v>
      </c>
      <c r="F573" s="51">
        <f t="shared" si="177"/>
        <v>-148.6173565</v>
      </c>
      <c r="G573" s="42" t="str">
        <f t="shared" si="188"/>
        <v>0</v>
      </c>
      <c r="H573" s="51">
        <f t="shared" si="178"/>
        <v>-33.30867825</v>
      </c>
      <c r="I573" s="42" t="str">
        <f t="shared" si="189"/>
        <v>0</v>
      </c>
      <c r="J573" s="51">
        <f t="shared" si="179"/>
        <v>90.328558197530867</v>
      </c>
      <c r="K573" s="42" t="str">
        <f t="shared" si="190"/>
        <v>0</v>
      </c>
      <c r="L573" s="51">
        <f t="shared" si="180"/>
        <v>81.937481647058817</v>
      </c>
      <c r="M573" s="55" t="str">
        <f t="shared" si="191"/>
        <v>0</v>
      </c>
      <c r="N573" s="58">
        <f t="shared" si="181"/>
        <v>1.1041319999999999</v>
      </c>
      <c r="O573" s="59">
        <v>260</v>
      </c>
      <c r="Q573" s="53" t="str">
        <f t="shared" si="192"/>
        <v>1</v>
      </c>
      <c r="R573" s="53">
        <f t="shared" si="182"/>
        <v>1</v>
      </c>
      <c r="S573" s="53" t="str">
        <f t="shared" si="193"/>
        <v>0</v>
      </c>
      <c r="T573" s="53">
        <f t="shared" si="183"/>
        <v>0</v>
      </c>
      <c r="U573" s="53" t="str">
        <f t="shared" si="194"/>
        <v>0</v>
      </c>
      <c r="V573" s="53">
        <f t="shared" si="184"/>
        <v>0</v>
      </c>
      <c r="W573" s="53" t="str">
        <f t="shared" si="195"/>
        <v>0</v>
      </c>
      <c r="X573" s="53">
        <f t="shared" si="185"/>
        <v>0</v>
      </c>
      <c r="Y573" s="53" t="str">
        <f t="shared" si="196"/>
        <v>0</v>
      </c>
      <c r="Z573" s="53">
        <f t="shared" si="186"/>
        <v>0</v>
      </c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92">
        <f>Parâmetros!A563</f>
        <v>44189.375023148146</v>
      </c>
      <c r="B574" s="59">
        <f>Parâmetros!G563*0.04*46.0055</f>
        <v>3.4964179999999998</v>
      </c>
      <c r="C574" s="87">
        <f t="shared" si="197"/>
        <v>3.4964179999999998</v>
      </c>
      <c r="D574" s="91">
        <f t="shared" si="176"/>
        <v>0.69928360000000001</v>
      </c>
      <c r="E574" s="42" t="str">
        <f t="shared" si="187"/>
        <v>1</v>
      </c>
      <c r="F574" s="51">
        <f t="shared" si="177"/>
        <v>-150.59099244999999</v>
      </c>
      <c r="G574" s="42" t="str">
        <f t="shared" si="188"/>
        <v>0</v>
      </c>
      <c r="H574" s="51">
        <f t="shared" si="178"/>
        <v>-34.295496224999994</v>
      </c>
      <c r="I574" s="42" t="str">
        <f t="shared" si="189"/>
        <v>0</v>
      </c>
      <c r="J574" s="51">
        <f t="shared" si="179"/>
        <v>90.13113212592593</v>
      </c>
      <c r="K574" s="42" t="str">
        <f t="shared" si="190"/>
        <v>0</v>
      </c>
      <c r="L574" s="51">
        <f t="shared" si="180"/>
        <v>81.723150141176461</v>
      </c>
      <c r="M574" s="55" t="str">
        <f t="shared" si="191"/>
        <v>0</v>
      </c>
      <c r="N574" s="58">
        <f t="shared" si="181"/>
        <v>0.69928360000000001</v>
      </c>
      <c r="O574" s="59">
        <v>260</v>
      </c>
      <c r="Q574" s="53" t="str">
        <f t="shared" si="192"/>
        <v>1</v>
      </c>
      <c r="R574" s="53">
        <f t="shared" si="182"/>
        <v>1</v>
      </c>
      <c r="S574" s="53" t="str">
        <f t="shared" si="193"/>
        <v>0</v>
      </c>
      <c r="T574" s="53">
        <f t="shared" si="183"/>
        <v>0</v>
      </c>
      <c r="U574" s="53" t="str">
        <f t="shared" si="194"/>
        <v>0</v>
      </c>
      <c r="V574" s="53">
        <f t="shared" si="184"/>
        <v>0</v>
      </c>
      <c r="W574" s="53" t="str">
        <f t="shared" si="195"/>
        <v>0</v>
      </c>
      <c r="X574" s="53">
        <f t="shared" si="185"/>
        <v>0</v>
      </c>
      <c r="Y574" s="53" t="str">
        <f t="shared" si="196"/>
        <v>0</v>
      </c>
      <c r="Z574" s="53">
        <f t="shared" si="186"/>
        <v>0</v>
      </c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92">
        <f>Parâmetros!A564</f>
        <v>44189.416689814818</v>
      </c>
      <c r="B575" s="59">
        <f>Parâmetros!G564*0.04*46.0055</f>
        <v>3.3123960000000001</v>
      </c>
      <c r="C575" s="87">
        <f t="shared" si="197"/>
        <v>3.3123960000000001</v>
      </c>
      <c r="D575" s="91">
        <f t="shared" si="176"/>
        <v>0.66247920000000005</v>
      </c>
      <c r="E575" s="42" t="str">
        <f t="shared" si="187"/>
        <v>1</v>
      </c>
      <c r="F575" s="51">
        <f t="shared" si="177"/>
        <v>-150.77041389999999</v>
      </c>
      <c r="G575" s="42" t="str">
        <f t="shared" si="188"/>
        <v>0</v>
      </c>
      <c r="H575" s="51">
        <f t="shared" si="178"/>
        <v>-34.385206949999997</v>
      </c>
      <c r="I575" s="42" t="str">
        <f t="shared" si="189"/>
        <v>0</v>
      </c>
      <c r="J575" s="51">
        <f t="shared" si="179"/>
        <v>90.113184301234568</v>
      </c>
      <c r="K575" s="42" t="str">
        <f t="shared" si="190"/>
        <v>0</v>
      </c>
      <c r="L575" s="51">
        <f t="shared" si="180"/>
        <v>81.703665458823536</v>
      </c>
      <c r="M575" s="55" t="str">
        <f t="shared" si="191"/>
        <v>0</v>
      </c>
      <c r="N575" s="58">
        <f t="shared" si="181"/>
        <v>0.66247920000000005</v>
      </c>
      <c r="O575" s="59">
        <v>260</v>
      </c>
      <c r="Q575" s="53" t="str">
        <f t="shared" si="192"/>
        <v>1</v>
      </c>
      <c r="R575" s="53">
        <f t="shared" si="182"/>
        <v>1</v>
      </c>
      <c r="S575" s="53" t="str">
        <f t="shared" si="193"/>
        <v>0</v>
      </c>
      <c r="T575" s="53">
        <f t="shared" si="183"/>
        <v>0</v>
      </c>
      <c r="U575" s="53" t="str">
        <f t="shared" si="194"/>
        <v>0</v>
      </c>
      <c r="V575" s="53">
        <f t="shared" si="184"/>
        <v>0</v>
      </c>
      <c r="W575" s="53" t="str">
        <f t="shared" si="195"/>
        <v>0</v>
      </c>
      <c r="X575" s="53">
        <f t="shared" si="185"/>
        <v>0</v>
      </c>
      <c r="Y575" s="53" t="str">
        <f t="shared" si="196"/>
        <v>0</v>
      </c>
      <c r="Z575" s="53">
        <f t="shared" si="186"/>
        <v>0</v>
      </c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92">
        <f>Parâmetros!A565</f>
        <v>44189.458356481482</v>
      </c>
      <c r="B576" s="59">
        <f>Parâmetros!G565*0.04*46.0055</f>
        <v>3.1835805999999995</v>
      </c>
      <c r="C576" s="87">
        <f t="shared" si="197"/>
        <v>3.1835805999999995</v>
      </c>
      <c r="D576" s="91">
        <f t="shared" si="176"/>
        <v>0.63671611999999989</v>
      </c>
      <c r="E576" s="42" t="str">
        <f t="shared" si="187"/>
        <v>1</v>
      </c>
      <c r="F576" s="51">
        <f t="shared" si="177"/>
        <v>-150.89600891499998</v>
      </c>
      <c r="G576" s="42" t="str">
        <f t="shared" si="188"/>
        <v>0</v>
      </c>
      <c r="H576" s="51">
        <f t="shared" si="178"/>
        <v>-34.448004457499991</v>
      </c>
      <c r="I576" s="42" t="str">
        <f t="shared" si="189"/>
        <v>0</v>
      </c>
      <c r="J576" s="51">
        <f t="shared" si="179"/>
        <v>90.100620823950621</v>
      </c>
      <c r="K576" s="42" t="str">
        <f t="shared" si="190"/>
        <v>0</v>
      </c>
      <c r="L576" s="51">
        <f t="shared" si="180"/>
        <v>81.690026181176449</v>
      </c>
      <c r="M576" s="55" t="str">
        <f t="shared" si="191"/>
        <v>0</v>
      </c>
      <c r="N576" s="58">
        <f t="shared" si="181"/>
        <v>0.63671611999999989</v>
      </c>
      <c r="O576" s="59">
        <v>260</v>
      </c>
      <c r="Q576" s="53" t="str">
        <f t="shared" si="192"/>
        <v>1</v>
      </c>
      <c r="R576" s="53">
        <f t="shared" si="182"/>
        <v>1</v>
      </c>
      <c r="S576" s="53" t="str">
        <f t="shared" si="193"/>
        <v>0</v>
      </c>
      <c r="T576" s="53">
        <f t="shared" si="183"/>
        <v>0</v>
      </c>
      <c r="U576" s="53" t="str">
        <f t="shared" si="194"/>
        <v>0</v>
      </c>
      <c r="V576" s="53">
        <f t="shared" si="184"/>
        <v>0</v>
      </c>
      <c r="W576" s="53" t="str">
        <f t="shared" si="195"/>
        <v>0</v>
      </c>
      <c r="X576" s="53">
        <f t="shared" si="185"/>
        <v>0</v>
      </c>
      <c r="Y576" s="53" t="str">
        <f t="shared" si="196"/>
        <v>0</v>
      </c>
      <c r="Z576" s="53">
        <f t="shared" si="186"/>
        <v>0</v>
      </c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92">
        <f>Parâmetros!A566</f>
        <v>44189.500023148146</v>
      </c>
      <c r="B577" s="59">
        <f>Parâmetros!G566*0.04*46.0055</f>
        <v>2.7419278</v>
      </c>
      <c r="C577" s="87">
        <f t="shared" si="197"/>
        <v>2.7419278</v>
      </c>
      <c r="D577" s="91">
        <f t="shared" si="176"/>
        <v>0.54838556000000005</v>
      </c>
      <c r="E577" s="42" t="str">
        <f t="shared" si="187"/>
        <v>1</v>
      </c>
      <c r="F577" s="51">
        <f t="shared" si="177"/>
        <v>-151.32662039499999</v>
      </c>
      <c r="G577" s="42" t="str">
        <f t="shared" si="188"/>
        <v>0</v>
      </c>
      <c r="H577" s="51">
        <f t="shared" si="178"/>
        <v>-34.663310197499996</v>
      </c>
      <c r="I577" s="42" t="str">
        <f t="shared" si="189"/>
        <v>0</v>
      </c>
      <c r="J577" s="51">
        <f t="shared" si="179"/>
        <v>90.05754604469135</v>
      </c>
      <c r="K577" s="42" t="str">
        <f t="shared" si="190"/>
        <v>0</v>
      </c>
      <c r="L577" s="51">
        <f t="shared" si="180"/>
        <v>81.643262943529422</v>
      </c>
      <c r="M577" s="55" t="str">
        <f t="shared" si="191"/>
        <v>0</v>
      </c>
      <c r="N577" s="58">
        <f t="shared" si="181"/>
        <v>0.54838556000000005</v>
      </c>
      <c r="O577" s="59">
        <v>260</v>
      </c>
      <c r="Q577" s="53" t="str">
        <f t="shared" si="192"/>
        <v>1</v>
      </c>
      <c r="R577" s="53">
        <f t="shared" si="182"/>
        <v>1</v>
      </c>
      <c r="S577" s="53" t="str">
        <f t="shared" si="193"/>
        <v>0</v>
      </c>
      <c r="T577" s="53">
        <f t="shared" si="183"/>
        <v>0</v>
      </c>
      <c r="U577" s="53" t="str">
        <f t="shared" si="194"/>
        <v>0</v>
      </c>
      <c r="V577" s="53">
        <f t="shared" si="184"/>
        <v>0</v>
      </c>
      <c r="W577" s="53" t="str">
        <f t="shared" si="195"/>
        <v>0</v>
      </c>
      <c r="X577" s="53">
        <f t="shared" si="185"/>
        <v>0</v>
      </c>
      <c r="Y577" s="53" t="str">
        <f t="shared" si="196"/>
        <v>0</v>
      </c>
      <c r="Z577" s="53">
        <f t="shared" si="186"/>
        <v>0</v>
      </c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92">
        <f>Parâmetros!A567</f>
        <v>44189.541689814818</v>
      </c>
      <c r="B578" s="59">
        <f>Parâmetros!G567*0.04*46.0055</f>
        <v>2.8891454000000003</v>
      </c>
      <c r="C578" s="87">
        <f t="shared" si="197"/>
        <v>2.8891454000000003</v>
      </c>
      <c r="D578" s="91">
        <f t="shared" si="176"/>
        <v>0.57782908000000011</v>
      </c>
      <c r="E578" s="42" t="str">
        <f t="shared" si="187"/>
        <v>1</v>
      </c>
      <c r="F578" s="51">
        <f t="shared" si="177"/>
        <v>-151.183083235</v>
      </c>
      <c r="G578" s="42" t="str">
        <f t="shared" si="188"/>
        <v>0</v>
      </c>
      <c r="H578" s="51">
        <f t="shared" si="178"/>
        <v>-34.591541617499999</v>
      </c>
      <c r="I578" s="42" t="str">
        <f t="shared" si="189"/>
        <v>0</v>
      </c>
      <c r="J578" s="51">
        <f t="shared" si="179"/>
        <v>90.071904304444445</v>
      </c>
      <c r="K578" s="42" t="str">
        <f t="shared" si="190"/>
        <v>0</v>
      </c>
      <c r="L578" s="51">
        <f t="shared" si="180"/>
        <v>81.658850689411764</v>
      </c>
      <c r="M578" s="55" t="str">
        <f t="shared" si="191"/>
        <v>0</v>
      </c>
      <c r="N578" s="58">
        <f t="shared" si="181"/>
        <v>0.57782908000000011</v>
      </c>
      <c r="O578" s="59">
        <v>260</v>
      </c>
      <c r="Q578" s="53" t="str">
        <f t="shared" si="192"/>
        <v>1</v>
      </c>
      <c r="R578" s="53">
        <f t="shared" si="182"/>
        <v>1</v>
      </c>
      <c r="S578" s="53" t="str">
        <f t="shared" si="193"/>
        <v>0</v>
      </c>
      <c r="T578" s="53">
        <f t="shared" si="183"/>
        <v>0</v>
      </c>
      <c r="U578" s="53" t="str">
        <f t="shared" si="194"/>
        <v>0</v>
      </c>
      <c r="V578" s="53">
        <f t="shared" si="184"/>
        <v>0</v>
      </c>
      <c r="W578" s="53" t="str">
        <f t="shared" si="195"/>
        <v>0</v>
      </c>
      <c r="X578" s="53">
        <f t="shared" si="185"/>
        <v>0</v>
      </c>
      <c r="Y578" s="53" t="str">
        <f t="shared" si="196"/>
        <v>0</v>
      </c>
      <c r="Z578" s="53">
        <f t="shared" si="186"/>
        <v>0</v>
      </c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92">
        <f>Parâmetros!A568</f>
        <v>44189.583356481482</v>
      </c>
      <c r="B579" s="59">
        <f>Parâmetros!G568*0.04*46.0055</f>
        <v>2.0610464000000004</v>
      </c>
      <c r="C579" s="87">
        <f t="shared" si="197"/>
        <v>2.0610464000000004</v>
      </c>
      <c r="D579" s="91">
        <f t="shared" si="176"/>
        <v>0.41220928000000012</v>
      </c>
      <c r="E579" s="42" t="str">
        <f t="shared" si="187"/>
        <v>1</v>
      </c>
      <c r="F579" s="51">
        <f t="shared" si="177"/>
        <v>-151.99047976</v>
      </c>
      <c r="G579" s="42" t="str">
        <f t="shared" si="188"/>
        <v>0</v>
      </c>
      <c r="H579" s="51">
        <f t="shared" si="178"/>
        <v>-34.99523988</v>
      </c>
      <c r="I579" s="42" t="str">
        <f t="shared" si="189"/>
        <v>0</v>
      </c>
      <c r="J579" s="51">
        <f t="shared" si="179"/>
        <v>89.991139093333331</v>
      </c>
      <c r="K579" s="42" t="str">
        <f t="shared" si="190"/>
        <v>0</v>
      </c>
      <c r="L579" s="51">
        <f t="shared" si="180"/>
        <v>81.571169618823518</v>
      </c>
      <c r="M579" s="55" t="str">
        <f t="shared" si="191"/>
        <v>0</v>
      </c>
      <c r="N579" s="58">
        <f t="shared" si="181"/>
        <v>0.41220928000000012</v>
      </c>
      <c r="O579" s="59">
        <v>260</v>
      </c>
      <c r="Q579" s="53" t="str">
        <f t="shared" si="192"/>
        <v>1</v>
      </c>
      <c r="R579" s="53">
        <f t="shared" si="182"/>
        <v>1</v>
      </c>
      <c r="S579" s="53" t="str">
        <f t="shared" si="193"/>
        <v>0</v>
      </c>
      <c r="T579" s="53">
        <f t="shared" si="183"/>
        <v>0</v>
      </c>
      <c r="U579" s="53" t="str">
        <f t="shared" si="194"/>
        <v>0</v>
      </c>
      <c r="V579" s="53">
        <f t="shared" si="184"/>
        <v>0</v>
      </c>
      <c r="W579" s="53" t="str">
        <f t="shared" si="195"/>
        <v>0</v>
      </c>
      <c r="X579" s="53">
        <f t="shared" si="185"/>
        <v>0</v>
      </c>
      <c r="Y579" s="53" t="str">
        <f t="shared" si="196"/>
        <v>0</v>
      </c>
      <c r="Z579" s="53">
        <f t="shared" si="186"/>
        <v>0</v>
      </c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92">
        <f>Parâmetros!A569</f>
        <v>44189.625023148146</v>
      </c>
      <c r="B580" s="59">
        <f>Parâmetros!G569*0.04*46.0055</f>
        <v>2.1346551999999996</v>
      </c>
      <c r="C580" s="87">
        <f t="shared" si="197"/>
        <v>2.1346551999999996</v>
      </c>
      <c r="D580" s="91">
        <f t="shared" si="176"/>
        <v>0.42693103999999993</v>
      </c>
      <c r="E580" s="42" t="str">
        <f t="shared" si="187"/>
        <v>1</v>
      </c>
      <c r="F580" s="51">
        <f t="shared" si="177"/>
        <v>-151.91871118</v>
      </c>
      <c r="G580" s="42" t="str">
        <f t="shared" si="188"/>
        <v>0</v>
      </c>
      <c r="H580" s="51">
        <f t="shared" si="178"/>
        <v>-34.959355590000001</v>
      </c>
      <c r="I580" s="42" t="str">
        <f t="shared" si="189"/>
        <v>0</v>
      </c>
      <c r="J580" s="51">
        <f t="shared" si="179"/>
        <v>89.998318223209878</v>
      </c>
      <c r="K580" s="42" t="str">
        <f t="shared" si="190"/>
        <v>0</v>
      </c>
      <c r="L580" s="51">
        <f t="shared" si="180"/>
        <v>81.578963491764711</v>
      </c>
      <c r="M580" s="55" t="str">
        <f t="shared" si="191"/>
        <v>0</v>
      </c>
      <c r="N580" s="58">
        <f t="shared" si="181"/>
        <v>0.42693103999999993</v>
      </c>
      <c r="O580" s="59">
        <v>260</v>
      </c>
      <c r="Q580" s="53" t="str">
        <f t="shared" si="192"/>
        <v>1</v>
      </c>
      <c r="R580" s="53">
        <f t="shared" si="182"/>
        <v>1</v>
      </c>
      <c r="S580" s="53" t="str">
        <f t="shared" si="193"/>
        <v>0</v>
      </c>
      <c r="T580" s="53">
        <f t="shared" si="183"/>
        <v>0</v>
      </c>
      <c r="U580" s="53" t="str">
        <f t="shared" si="194"/>
        <v>0</v>
      </c>
      <c r="V580" s="53">
        <f t="shared" si="184"/>
        <v>0</v>
      </c>
      <c r="W580" s="53" t="str">
        <f t="shared" si="195"/>
        <v>0</v>
      </c>
      <c r="X580" s="53">
        <f t="shared" si="185"/>
        <v>0</v>
      </c>
      <c r="Y580" s="53" t="str">
        <f t="shared" si="196"/>
        <v>0</v>
      </c>
      <c r="Z580" s="53">
        <f t="shared" si="186"/>
        <v>0</v>
      </c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92">
        <f>Parâmetros!A570</f>
        <v>44189.666689814818</v>
      </c>
      <c r="B581" s="59">
        <f>Parâmetros!G570*0.04*46.0055</f>
        <v>2.1714595999999999</v>
      </c>
      <c r="C581" s="87">
        <f t="shared" si="197"/>
        <v>2.1714595999999999</v>
      </c>
      <c r="D581" s="91">
        <f t="shared" si="176"/>
        <v>0.43429192</v>
      </c>
      <c r="E581" s="42" t="str">
        <f t="shared" si="187"/>
        <v>1</v>
      </c>
      <c r="F581" s="51">
        <f t="shared" si="177"/>
        <v>-151.88282688999999</v>
      </c>
      <c r="G581" s="42" t="str">
        <f t="shared" si="188"/>
        <v>0</v>
      </c>
      <c r="H581" s="51">
        <f t="shared" si="178"/>
        <v>-34.941413444999995</v>
      </c>
      <c r="I581" s="42" t="str">
        <f t="shared" si="189"/>
        <v>0</v>
      </c>
      <c r="J581" s="51">
        <f t="shared" si="179"/>
        <v>90.001907788148145</v>
      </c>
      <c r="K581" s="42" t="str">
        <f t="shared" si="190"/>
        <v>0</v>
      </c>
      <c r="L581" s="51">
        <f t="shared" si="180"/>
        <v>81.582860428235293</v>
      </c>
      <c r="M581" s="55" t="str">
        <f t="shared" si="191"/>
        <v>0</v>
      </c>
      <c r="N581" s="58">
        <f t="shared" si="181"/>
        <v>0.43429192</v>
      </c>
      <c r="O581" s="59">
        <v>260</v>
      </c>
      <c r="Q581" s="53" t="str">
        <f t="shared" si="192"/>
        <v>1</v>
      </c>
      <c r="R581" s="53">
        <f t="shared" si="182"/>
        <v>1</v>
      </c>
      <c r="S581" s="53" t="str">
        <f t="shared" si="193"/>
        <v>0</v>
      </c>
      <c r="T581" s="53">
        <f t="shared" si="183"/>
        <v>0</v>
      </c>
      <c r="U581" s="53" t="str">
        <f t="shared" si="194"/>
        <v>0</v>
      </c>
      <c r="V581" s="53">
        <f t="shared" si="184"/>
        <v>0</v>
      </c>
      <c r="W581" s="53" t="str">
        <f t="shared" si="195"/>
        <v>0</v>
      </c>
      <c r="X581" s="53">
        <f t="shared" si="185"/>
        <v>0</v>
      </c>
      <c r="Y581" s="53" t="str">
        <f t="shared" si="196"/>
        <v>0</v>
      </c>
      <c r="Z581" s="53">
        <f t="shared" si="186"/>
        <v>0</v>
      </c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92">
        <f>Parâmetros!A571</f>
        <v>44189.708356481482</v>
      </c>
      <c r="B582" s="59">
        <f>Parâmetros!G571*0.04*46.0055</f>
        <v>2.5579057999999999</v>
      </c>
      <c r="C582" s="87">
        <f t="shared" si="197"/>
        <v>2.5579057999999999</v>
      </c>
      <c r="D582" s="91">
        <f t="shared" si="176"/>
        <v>0.51158115999999998</v>
      </c>
      <c r="E582" s="42" t="str">
        <f t="shared" si="187"/>
        <v>1</v>
      </c>
      <c r="F582" s="51">
        <f t="shared" si="177"/>
        <v>-151.506041845</v>
      </c>
      <c r="G582" s="42" t="str">
        <f t="shared" si="188"/>
        <v>0</v>
      </c>
      <c r="H582" s="51">
        <f t="shared" si="178"/>
        <v>-34.753020922499999</v>
      </c>
      <c r="I582" s="42" t="str">
        <f t="shared" si="189"/>
        <v>0</v>
      </c>
      <c r="J582" s="51">
        <f t="shared" si="179"/>
        <v>90.039598220000002</v>
      </c>
      <c r="K582" s="42" t="str">
        <f t="shared" si="190"/>
        <v>0</v>
      </c>
      <c r="L582" s="51">
        <f t="shared" si="180"/>
        <v>81.623778261176469</v>
      </c>
      <c r="M582" s="55" t="str">
        <f t="shared" si="191"/>
        <v>0</v>
      </c>
      <c r="N582" s="58">
        <f t="shared" si="181"/>
        <v>0.51158115999999998</v>
      </c>
      <c r="O582" s="59">
        <v>260</v>
      </c>
      <c r="Q582" s="53" t="str">
        <f t="shared" si="192"/>
        <v>1</v>
      </c>
      <c r="R582" s="53">
        <f t="shared" si="182"/>
        <v>1</v>
      </c>
      <c r="S582" s="53" t="str">
        <f t="shared" si="193"/>
        <v>0</v>
      </c>
      <c r="T582" s="53">
        <f t="shared" si="183"/>
        <v>0</v>
      </c>
      <c r="U582" s="53" t="str">
        <f t="shared" si="194"/>
        <v>0</v>
      </c>
      <c r="V582" s="53">
        <f t="shared" si="184"/>
        <v>0</v>
      </c>
      <c r="W582" s="53" t="str">
        <f t="shared" si="195"/>
        <v>0</v>
      </c>
      <c r="X582" s="53">
        <f t="shared" si="185"/>
        <v>0</v>
      </c>
      <c r="Y582" s="53" t="str">
        <f t="shared" si="196"/>
        <v>0</v>
      </c>
      <c r="Z582" s="53">
        <f t="shared" si="186"/>
        <v>0</v>
      </c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92">
        <f>Parâmetros!A572</f>
        <v>44189.750023148146</v>
      </c>
      <c r="B583" s="59">
        <f>Parâmetros!G572*0.04*46.0055</f>
        <v>3.6252333999999995</v>
      </c>
      <c r="C583" s="87">
        <f t="shared" si="197"/>
        <v>3.6252333999999995</v>
      </c>
      <c r="D583" s="91">
        <f t="shared" si="176"/>
        <v>0.72504667999999994</v>
      </c>
      <c r="E583" s="42" t="str">
        <f t="shared" si="187"/>
        <v>1</v>
      </c>
      <c r="F583" s="51">
        <f t="shared" si="177"/>
        <v>-150.46539743499997</v>
      </c>
      <c r="G583" s="42" t="str">
        <f t="shared" si="188"/>
        <v>0</v>
      </c>
      <c r="H583" s="51">
        <f t="shared" si="178"/>
        <v>-34.232698717499986</v>
      </c>
      <c r="I583" s="42" t="str">
        <f t="shared" si="189"/>
        <v>0</v>
      </c>
      <c r="J583" s="51">
        <f t="shared" si="179"/>
        <v>90.143695603209878</v>
      </c>
      <c r="K583" s="42" t="str">
        <f t="shared" si="190"/>
        <v>0</v>
      </c>
      <c r="L583" s="51">
        <f t="shared" si="180"/>
        <v>81.736789418823534</v>
      </c>
      <c r="M583" s="55" t="str">
        <f t="shared" si="191"/>
        <v>0</v>
      </c>
      <c r="N583" s="58">
        <f t="shared" si="181"/>
        <v>0.72504667999999994</v>
      </c>
      <c r="O583" s="59">
        <v>260</v>
      </c>
      <c r="Q583" s="53" t="str">
        <f t="shared" si="192"/>
        <v>1</v>
      </c>
      <c r="R583" s="53">
        <f t="shared" si="182"/>
        <v>1</v>
      </c>
      <c r="S583" s="53" t="str">
        <f t="shared" si="193"/>
        <v>0</v>
      </c>
      <c r="T583" s="53">
        <f t="shared" si="183"/>
        <v>0</v>
      </c>
      <c r="U583" s="53" t="str">
        <f t="shared" si="194"/>
        <v>0</v>
      </c>
      <c r="V583" s="53">
        <f t="shared" si="184"/>
        <v>0</v>
      </c>
      <c r="W583" s="53" t="str">
        <f t="shared" si="195"/>
        <v>0</v>
      </c>
      <c r="X583" s="53">
        <f t="shared" si="185"/>
        <v>0</v>
      </c>
      <c r="Y583" s="53" t="str">
        <f t="shared" si="196"/>
        <v>0</v>
      </c>
      <c r="Z583" s="53">
        <f t="shared" si="186"/>
        <v>0</v>
      </c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92">
        <f>Parâmetros!A573</f>
        <v>44189.791689814818</v>
      </c>
      <c r="B584" s="59">
        <f>Parâmetros!G573*0.04*46.0055</f>
        <v>5.8518996000000003</v>
      </c>
      <c r="C584" s="87">
        <f t="shared" si="197"/>
        <v>5.8518996000000003</v>
      </c>
      <c r="D584" s="91">
        <f t="shared" si="176"/>
        <v>1.17037992</v>
      </c>
      <c r="E584" s="42" t="str">
        <f t="shared" si="187"/>
        <v>1</v>
      </c>
      <c r="F584" s="51">
        <f t="shared" si="177"/>
        <v>-148.29439789</v>
      </c>
      <c r="G584" s="42" t="str">
        <f t="shared" si="188"/>
        <v>0</v>
      </c>
      <c r="H584" s="51">
        <f t="shared" si="178"/>
        <v>-33.147198945</v>
      </c>
      <c r="I584" s="42" t="str">
        <f t="shared" si="189"/>
        <v>0</v>
      </c>
      <c r="J584" s="51">
        <f t="shared" si="179"/>
        <v>90.36086428197531</v>
      </c>
      <c r="K584" s="42" t="str">
        <f t="shared" si="190"/>
        <v>0</v>
      </c>
      <c r="L584" s="51">
        <f t="shared" si="180"/>
        <v>81.972554075294113</v>
      </c>
      <c r="M584" s="55" t="str">
        <f t="shared" si="191"/>
        <v>0</v>
      </c>
      <c r="N584" s="58">
        <f t="shared" si="181"/>
        <v>1.17037992</v>
      </c>
      <c r="O584" s="59">
        <v>260</v>
      </c>
      <c r="Q584" s="53" t="str">
        <f t="shared" si="192"/>
        <v>1</v>
      </c>
      <c r="R584" s="53">
        <f t="shared" si="182"/>
        <v>1</v>
      </c>
      <c r="S584" s="53" t="str">
        <f t="shared" si="193"/>
        <v>0</v>
      </c>
      <c r="T584" s="53">
        <f t="shared" si="183"/>
        <v>0</v>
      </c>
      <c r="U584" s="53" t="str">
        <f t="shared" si="194"/>
        <v>0</v>
      </c>
      <c r="V584" s="53">
        <f t="shared" si="184"/>
        <v>0</v>
      </c>
      <c r="W584" s="53" t="str">
        <f t="shared" si="195"/>
        <v>0</v>
      </c>
      <c r="X584" s="53">
        <f t="shared" si="185"/>
        <v>0</v>
      </c>
      <c r="Y584" s="53" t="str">
        <f t="shared" si="196"/>
        <v>0</v>
      </c>
      <c r="Z584" s="53">
        <f t="shared" si="186"/>
        <v>0</v>
      </c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92">
        <f>Parâmetros!A574</f>
        <v>44189.833356481482</v>
      </c>
      <c r="B585" s="59">
        <f>Parâmetros!G574*0.04*46.0055</f>
        <v>4.1772993999999999</v>
      </c>
      <c r="C585" s="87">
        <f t="shared" si="197"/>
        <v>4.1772993999999999</v>
      </c>
      <c r="D585" s="91">
        <f t="shared" si="176"/>
        <v>0.83545988000000004</v>
      </c>
      <c r="E585" s="42" t="str">
        <f t="shared" si="187"/>
        <v>1</v>
      </c>
      <c r="F585" s="51">
        <f t="shared" si="177"/>
        <v>-149.92713308499998</v>
      </c>
      <c r="G585" s="42" t="str">
        <f t="shared" si="188"/>
        <v>0</v>
      </c>
      <c r="H585" s="51">
        <f t="shared" si="178"/>
        <v>-33.96356654249999</v>
      </c>
      <c r="I585" s="42" t="str">
        <f t="shared" si="189"/>
        <v>0</v>
      </c>
      <c r="J585" s="51">
        <f t="shared" si="179"/>
        <v>90.197539077283949</v>
      </c>
      <c r="K585" s="42" t="str">
        <f t="shared" si="190"/>
        <v>0</v>
      </c>
      <c r="L585" s="51">
        <f t="shared" si="180"/>
        <v>81.795243465882365</v>
      </c>
      <c r="M585" s="55" t="str">
        <f t="shared" si="191"/>
        <v>0</v>
      </c>
      <c r="N585" s="58">
        <f t="shared" si="181"/>
        <v>0.83545988000000004</v>
      </c>
      <c r="O585" s="59">
        <v>260</v>
      </c>
      <c r="Q585" s="53" t="str">
        <f t="shared" si="192"/>
        <v>1</v>
      </c>
      <c r="R585" s="53">
        <f t="shared" si="182"/>
        <v>1</v>
      </c>
      <c r="S585" s="53" t="str">
        <f t="shared" si="193"/>
        <v>0</v>
      </c>
      <c r="T585" s="53">
        <f t="shared" si="183"/>
        <v>0</v>
      </c>
      <c r="U585" s="53" t="str">
        <f t="shared" si="194"/>
        <v>0</v>
      </c>
      <c r="V585" s="53">
        <f t="shared" si="184"/>
        <v>0</v>
      </c>
      <c r="W585" s="53" t="str">
        <f t="shared" si="195"/>
        <v>0</v>
      </c>
      <c r="X585" s="53">
        <f t="shared" si="185"/>
        <v>0</v>
      </c>
      <c r="Y585" s="53" t="str">
        <f t="shared" si="196"/>
        <v>0</v>
      </c>
      <c r="Z585" s="53">
        <f t="shared" si="186"/>
        <v>0</v>
      </c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92">
        <f>Parâmetros!A575</f>
        <v>44189.875023148146</v>
      </c>
      <c r="B586" s="59">
        <f>Parâmetros!G575*0.04*46.0055</f>
        <v>3.1835805999999995</v>
      </c>
      <c r="C586" s="87">
        <f t="shared" si="197"/>
        <v>3.1835805999999995</v>
      </c>
      <c r="D586" s="91">
        <f t="shared" si="176"/>
        <v>0.63671611999999989</v>
      </c>
      <c r="E586" s="42" t="str">
        <f t="shared" si="187"/>
        <v>1</v>
      </c>
      <c r="F586" s="51">
        <f t="shared" si="177"/>
        <v>-150.89600891499998</v>
      </c>
      <c r="G586" s="42" t="str">
        <f t="shared" si="188"/>
        <v>0</v>
      </c>
      <c r="H586" s="51">
        <f t="shared" si="178"/>
        <v>-34.448004457499991</v>
      </c>
      <c r="I586" s="42" t="str">
        <f t="shared" si="189"/>
        <v>0</v>
      </c>
      <c r="J586" s="51">
        <f t="shared" si="179"/>
        <v>90.100620823950621</v>
      </c>
      <c r="K586" s="42" t="str">
        <f t="shared" si="190"/>
        <v>0</v>
      </c>
      <c r="L586" s="51">
        <f t="shared" si="180"/>
        <v>81.690026181176449</v>
      </c>
      <c r="M586" s="55" t="str">
        <f t="shared" si="191"/>
        <v>0</v>
      </c>
      <c r="N586" s="58">
        <f t="shared" si="181"/>
        <v>0.63671611999999989</v>
      </c>
      <c r="O586" s="59">
        <v>260</v>
      </c>
      <c r="Q586" s="53" t="str">
        <f t="shared" si="192"/>
        <v>1</v>
      </c>
      <c r="R586" s="53">
        <f t="shared" si="182"/>
        <v>1</v>
      </c>
      <c r="S586" s="53" t="str">
        <f t="shared" si="193"/>
        <v>0</v>
      </c>
      <c r="T586" s="53">
        <f t="shared" si="183"/>
        <v>0</v>
      </c>
      <c r="U586" s="53" t="str">
        <f t="shared" si="194"/>
        <v>0</v>
      </c>
      <c r="V586" s="53">
        <f t="shared" si="184"/>
        <v>0</v>
      </c>
      <c r="W586" s="53" t="str">
        <f t="shared" si="195"/>
        <v>0</v>
      </c>
      <c r="X586" s="53">
        <f t="shared" si="185"/>
        <v>0</v>
      </c>
      <c r="Y586" s="53" t="str">
        <f t="shared" si="196"/>
        <v>0</v>
      </c>
      <c r="Z586" s="53">
        <f t="shared" si="186"/>
        <v>0</v>
      </c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92">
        <f>Parâmetros!A576</f>
        <v>44189.916689814818</v>
      </c>
      <c r="B587" s="59">
        <f>Parâmetros!G576*0.04*46.0055</f>
        <v>2.9627542</v>
      </c>
      <c r="C587" s="87">
        <f t="shared" si="197"/>
        <v>2.9627542</v>
      </c>
      <c r="D587" s="91">
        <f t="shared" si="176"/>
        <v>0.59255084000000002</v>
      </c>
      <c r="E587" s="42" t="str">
        <f t="shared" si="187"/>
        <v>1</v>
      </c>
      <c r="F587" s="51">
        <f t="shared" si="177"/>
        <v>-151.111314655</v>
      </c>
      <c r="G587" s="42" t="str">
        <f t="shared" si="188"/>
        <v>0</v>
      </c>
      <c r="H587" s="51">
        <f t="shared" si="178"/>
        <v>-34.555657327500001</v>
      </c>
      <c r="I587" s="42" t="str">
        <f t="shared" si="189"/>
        <v>0</v>
      </c>
      <c r="J587" s="51">
        <f t="shared" si="179"/>
        <v>90.079083434320978</v>
      </c>
      <c r="K587" s="42" t="str">
        <f t="shared" si="190"/>
        <v>0</v>
      </c>
      <c r="L587" s="51">
        <f t="shared" si="180"/>
        <v>81.666644562352957</v>
      </c>
      <c r="M587" s="55" t="str">
        <f t="shared" si="191"/>
        <v>0</v>
      </c>
      <c r="N587" s="58">
        <f t="shared" si="181"/>
        <v>0.59255084000000002</v>
      </c>
      <c r="O587" s="59">
        <v>260</v>
      </c>
      <c r="Q587" s="53" t="str">
        <f t="shared" si="192"/>
        <v>1</v>
      </c>
      <c r="R587" s="53">
        <f t="shared" si="182"/>
        <v>1</v>
      </c>
      <c r="S587" s="53" t="str">
        <f t="shared" si="193"/>
        <v>0</v>
      </c>
      <c r="T587" s="53">
        <f t="shared" si="183"/>
        <v>0</v>
      </c>
      <c r="U587" s="53" t="str">
        <f t="shared" si="194"/>
        <v>0</v>
      </c>
      <c r="V587" s="53">
        <f t="shared" si="184"/>
        <v>0</v>
      </c>
      <c r="W587" s="53" t="str">
        <f t="shared" si="195"/>
        <v>0</v>
      </c>
      <c r="X587" s="53">
        <f t="shared" si="185"/>
        <v>0</v>
      </c>
      <c r="Y587" s="53" t="str">
        <f t="shared" si="196"/>
        <v>0</v>
      </c>
      <c r="Z587" s="53">
        <f t="shared" si="186"/>
        <v>0</v>
      </c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92">
        <f>Parâmetros!A577</f>
        <v>44189.958356481482</v>
      </c>
      <c r="B588" s="59">
        <f>Parâmetros!G577*0.04*46.0055</f>
        <v>2.5763079999999996</v>
      </c>
      <c r="C588" s="87">
        <f t="shared" si="197"/>
        <v>2.5763079999999996</v>
      </c>
      <c r="D588" s="91">
        <f t="shared" si="176"/>
        <v>0.51526159999999999</v>
      </c>
      <c r="E588" s="42" t="str">
        <f t="shared" si="187"/>
        <v>1</v>
      </c>
      <c r="F588" s="51">
        <f t="shared" si="177"/>
        <v>-151.48809969999999</v>
      </c>
      <c r="G588" s="42" t="str">
        <f t="shared" si="188"/>
        <v>0</v>
      </c>
      <c r="H588" s="51">
        <f t="shared" si="178"/>
        <v>-34.744049849999996</v>
      </c>
      <c r="I588" s="42" t="str">
        <f t="shared" si="189"/>
        <v>0</v>
      </c>
      <c r="J588" s="51">
        <f t="shared" si="179"/>
        <v>90.041393002469135</v>
      </c>
      <c r="K588" s="42" t="str">
        <f t="shared" si="190"/>
        <v>0</v>
      </c>
      <c r="L588" s="51">
        <f t="shared" si="180"/>
        <v>81.625726729411753</v>
      </c>
      <c r="M588" s="55" t="str">
        <f t="shared" si="191"/>
        <v>0</v>
      </c>
      <c r="N588" s="58">
        <f t="shared" si="181"/>
        <v>0.51526159999999999</v>
      </c>
      <c r="O588" s="59">
        <v>260</v>
      </c>
      <c r="Q588" s="53" t="str">
        <f t="shared" si="192"/>
        <v>1</v>
      </c>
      <c r="R588" s="53">
        <f t="shared" si="182"/>
        <v>1</v>
      </c>
      <c r="S588" s="53" t="str">
        <f t="shared" si="193"/>
        <v>0</v>
      </c>
      <c r="T588" s="53">
        <f t="shared" si="183"/>
        <v>0</v>
      </c>
      <c r="U588" s="53" t="str">
        <f t="shared" si="194"/>
        <v>0</v>
      </c>
      <c r="V588" s="53">
        <f t="shared" si="184"/>
        <v>0</v>
      </c>
      <c r="W588" s="53" t="str">
        <f t="shared" si="195"/>
        <v>0</v>
      </c>
      <c r="X588" s="53">
        <f t="shared" si="185"/>
        <v>0</v>
      </c>
      <c r="Y588" s="53" t="str">
        <f t="shared" si="196"/>
        <v>0</v>
      </c>
      <c r="Z588" s="53">
        <f t="shared" si="186"/>
        <v>0</v>
      </c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92">
        <f>Parâmetros!A578</f>
        <v>44190.000023148146</v>
      </c>
      <c r="B589" s="59">
        <f>Parâmetros!G578*0.04*46.0055</f>
        <v>2.6867212</v>
      </c>
      <c r="C589" s="87">
        <f t="shared" si="197"/>
        <v>2.6867212</v>
      </c>
      <c r="D589" s="91">
        <f t="shared" ref="D589:D652" si="198">(((C589-$B$4)/($B$5-$B$4))*($B$7-$B$6))+$B$6</f>
        <v>0.53734424000000003</v>
      </c>
      <c r="E589" s="42" t="str">
        <f t="shared" si="187"/>
        <v>1</v>
      </c>
      <c r="F589" s="51">
        <f t="shared" ref="F589:F652" si="199">(((C589-$C$4)/($C$5-$C$4))*($C$7-$C$6))+$C$6</f>
        <v>-151.38044683000001</v>
      </c>
      <c r="G589" s="42" t="str">
        <f t="shared" si="188"/>
        <v>0</v>
      </c>
      <c r="H589" s="51">
        <f t="shared" ref="H589:H652" si="200">(((C589-$D$4)/($D$5-$D$4))*($D$7-$D$6))+$D$6</f>
        <v>-34.690223415000006</v>
      </c>
      <c r="I589" s="42" t="str">
        <f t="shared" si="189"/>
        <v>0</v>
      </c>
      <c r="J589" s="51">
        <f t="shared" ref="J589:J652" si="201">(((C589-$E$4)/($E$5-$E$4))*($E$7-$E$6))+$E$6</f>
        <v>90.05216169728395</v>
      </c>
      <c r="K589" s="42" t="str">
        <f t="shared" si="190"/>
        <v>0</v>
      </c>
      <c r="L589" s="51">
        <f t="shared" ref="L589:L652" si="202">(((C589-$F$4)/($F$5-$F$4))*($F$7-$F$6))+$F$6</f>
        <v>81.637417538823513</v>
      </c>
      <c r="M589" s="55" t="str">
        <f t="shared" si="191"/>
        <v>0</v>
      </c>
      <c r="N589" s="58">
        <f t="shared" ref="N589:N652" si="203">(D589*E589)+(F589*G589)+(H589*I589)+(J589*K589)+(L589*M589)</f>
        <v>0.53734424000000003</v>
      </c>
      <c r="O589" s="59">
        <v>260</v>
      </c>
      <c r="Q589" s="53" t="str">
        <f t="shared" si="192"/>
        <v>1</v>
      </c>
      <c r="R589" s="53">
        <f t="shared" ref="R589:R652" si="204">Q589*1</f>
        <v>1</v>
      </c>
      <c r="S589" s="53" t="str">
        <f t="shared" si="193"/>
        <v>0</v>
      </c>
      <c r="T589" s="53">
        <f t="shared" ref="T589:T652" si="205">S589*1</f>
        <v>0</v>
      </c>
      <c r="U589" s="53" t="str">
        <f t="shared" si="194"/>
        <v>0</v>
      </c>
      <c r="V589" s="53">
        <f t="shared" ref="V589:V652" si="206">U589*1</f>
        <v>0</v>
      </c>
      <c r="W589" s="53" t="str">
        <f t="shared" si="195"/>
        <v>0</v>
      </c>
      <c r="X589" s="53">
        <f t="shared" ref="X589:X652" si="207">W589*1</f>
        <v>0</v>
      </c>
      <c r="Y589" s="53" t="str">
        <f t="shared" si="196"/>
        <v>0</v>
      </c>
      <c r="Z589" s="53">
        <f t="shared" ref="Z589:Z652" si="208">Y589*1</f>
        <v>0</v>
      </c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92">
        <f>Parâmetros!A579</f>
        <v>44190.041689814818</v>
      </c>
      <c r="B590" s="59">
        <f>Parâmetros!G579*0.04*46.0055</f>
        <v>2.7787321999999999</v>
      </c>
      <c r="C590" s="87">
        <f t="shared" si="197"/>
        <v>2.7787321999999999</v>
      </c>
      <c r="D590" s="91">
        <f t="shared" si="198"/>
        <v>0.55574643999999995</v>
      </c>
      <c r="E590" s="42" t="str">
        <f t="shared" ref="E590:E653" si="209">IF(AND(D590&lt;=40,D590&gt;=0),"1","0")</f>
        <v>1</v>
      </c>
      <c r="F590" s="51">
        <f t="shared" si="199"/>
        <v>-151.29073610500001</v>
      </c>
      <c r="G590" s="42" t="str">
        <f t="shared" ref="G590:G653" si="210">IF(AND(F590&lt;=80,F590&gt;41),"1","0")</f>
        <v>0</v>
      </c>
      <c r="H590" s="51">
        <f t="shared" si="200"/>
        <v>-34.645368052500004</v>
      </c>
      <c r="I590" s="42" t="str">
        <f t="shared" ref="I590:I653" si="211">IF(AND(H590&lt;=120,H590&gt;81),"1","0")</f>
        <v>0</v>
      </c>
      <c r="J590" s="51">
        <f t="shared" si="201"/>
        <v>90.06113560962963</v>
      </c>
      <c r="K590" s="42" t="str">
        <f t="shared" ref="K590:K653" si="212">IF(AND(J590&lt;=200,J590&gt;121),"1","0")</f>
        <v>0</v>
      </c>
      <c r="L590" s="51">
        <f t="shared" si="202"/>
        <v>81.64715987999999</v>
      </c>
      <c r="M590" s="55" t="str">
        <f t="shared" ref="M590:M653" si="213">IF(AND(L590&lt;999,L590&gt;201),"1","0")</f>
        <v>0</v>
      </c>
      <c r="N590" s="58">
        <f t="shared" si="203"/>
        <v>0.55574643999999995</v>
      </c>
      <c r="O590" s="59">
        <v>260</v>
      </c>
      <c r="Q590" s="53" t="str">
        <f t="shared" ref="Q590:Q653" si="214">IF(AND(N590&lt;40.5,N590&gt;=0),"1","0")</f>
        <v>1</v>
      </c>
      <c r="R590" s="53">
        <f t="shared" si="204"/>
        <v>1</v>
      </c>
      <c r="S590" s="53" t="str">
        <f t="shared" ref="S590:S653" si="215">IF(AND(N590&lt;80.5,N590&gt;=40.5),"1","0")</f>
        <v>0</v>
      </c>
      <c r="T590" s="53">
        <f t="shared" si="205"/>
        <v>0</v>
      </c>
      <c r="U590" s="53" t="str">
        <f t="shared" ref="U590:U653" si="216">IF(AND(N590&lt;120.5,N590&gt;=80.5),"1","0")</f>
        <v>0</v>
      </c>
      <c r="V590" s="53">
        <f t="shared" si="206"/>
        <v>0</v>
      </c>
      <c r="W590" s="53" t="str">
        <f t="shared" ref="W590:W653" si="217">IF(AND(N590&lt;200.5,N590&gt;=120.5),"1","0")</f>
        <v>0</v>
      </c>
      <c r="X590" s="53">
        <f t="shared" si="207"/>
        <v>0</v>
      </c>
      <c r="Y590" s="53" t="str">
        <f t="shared" ref="Y590:Y653" si="218">IF(AND(N590&lt;999,N590&gt;=200.5),"1","0")</f>
        <v>0</v>
      </c>
      <c r="Z590" s="53">
        <f t="shared" si="208"/>
        <v>0</v>
      </c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92">
        <f>Parâmetros!A580</f>
        <v>44190.083356481482</v>
      </c>
      <c r="B591" s="59">
        <f>Parâmetros!G580*0.04*46.0055</f>
        <v>1.6746002</v>
      </c>
      <c r="C591" s="87">
        <f t="shared" ref="C591:C654" si="219">B591</f>
        <v>1.6746002</v>
      </c>
      <c r="D591" s="91">
        <f t="shared" si="198"/>
        <v>0.33492003999999997</v>
      </c>
      <c r="E591" s="42" t="str">
        <f t="shared" si="209"/>
        <v>1</v>
      </c>
      <c r="F591" s="51">
        <f t="shared" si="199"/>
        <v>-152.36726480499999</v>
      </c>
      <c r="G591" s="42" t="str">
        <f t="shared" si="210"/>
        <v>0</v>
      </c>
      <c r="H591" s="51">
        <f t="shared" si="200"/>
        <v>-35.183632402499995</v>
      </c>
      <c r="I591" s="42" t="str">
        <f t="shared" si="211"/>
        <v>0</v>
      </c>
      <c r="J591" s="51">
        <f t="shared" si="201"/>
        <v>89.953448661481474</v>
      </c>
      <c r="K591" s="42" t="str">
        <f t="shared" si="212"/>
        <v>0</v>
      </c>
      <c r="L591" s="51">
        <f t="shared" si="202"/>
        <v>81.530251785882342</v>
      </c>
      <c r="M591" s="55" t="str">
        <f t="shared" si="213"/>
        <v>0</v>
      </c>
      <c r="N591" s="58">
        <f t="shared" si="203"/>
        <v>0.33492003999999997</v>
      </c>
      <c r="O591" s="59">
        <v>260</v>
      </c>
      <c r="Q591" s="53" t="str">
        <f t="shared" si="214"/>
        <v>1</v>
      </c>
      <c r="R591" s="53">
        <f t="shared" si="204"/>
        <v>1</v>
      </c>
      <c r="S591" s="53" t="str">
        <f t="shared" si="215"/>
        <v>0</v>
      </c>
      <c r="T591" s="53">
        <f t="shared" si="205"/>
        <v>0</v>
      </c>
      <c r="U591" s="53" t="str">
        <f t="shared" si="216"/>
        <v>0</v>
      </c>
      <c r="V591" s="53">
        <f t="shared" si="206"/>
        <v>0</v>
      </c>
      <c r="W591" s="53" t="str">
        <f t="shared" si="217"/>
        <v>0</v>
      </c>
      <c r="X591" s="53">
        <f t="shared" si="207"/>
        <v>0</v>
      </c>
      <c r="Y591" s="53" t="str">
        <f t="shared" si="218"/>
        <v>0</v>
      </c>
      <c r="Z591" s="53">
        <f t="shared" si="208"/>
        <v>0</v>
      </c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92">
        <f>Parâmetros!A581</f>
        <v>44190.125023148146</v>
      </c>
      <c r="B592" s="59">
        <f>Parâmetros!G581*0.04*46.0055</f>
        <v>1.5273825999999999</v>
      </c>
      <c r="C592" s="87">
        <f t="shared" si="219"/>
        <v>1.5273825999999999</v>
      </c>
      <c r="D592" s="91">
        <f t="shared" si="198"/>
        <v>0.30547651999999997</v>
      </c>
      <c r="E592" s="42" t="str">
        <f t="shared" si="209"/>
        <v>1</v>
      </c>
      <c r="F592" s="51">
        <f t="shared" si="199"/>
        <v>-152.51080196500001</v>
      </c>
      <c r="G592" s="42" t="str">
        <f t="shared" si="210"/>
        <v>0</v>
      </c>
      <c r="H592" s="51">
        <f t="shared" si="200"/>
        <v>-35.255400982500007</v>
      </c>
      <c r="I592" s="42" t="str">
        <f t="shared" si="211"/>
        <v>0</v>
      </c>
      <c r="J592" s="51">
        <f t="shared" si="201"/>
        <v>89.939090401728393</v>
      </c>
      <c r="K592" s="42" t="str">
        <f t="shared" si="212"/>
        <v>0</v>
      </c>
      <c r="L592" s="51">
        <f t="shared" si="202"/>
        <v>81.514664040000014</v>
      </c>
      <c r="M592" s="55" t="str">
        <f t="shared" si="213"/>
        <v>0</v>
      </c>
      <c r="N592" s="58">
        <f t="shared" si="203"/>
        <v>0.30547651999999997</v>
      </c>
      <c r="O592" s="59">
        <v>260</v>
      </c>
      <c r="Q592" s="53" t="str">
        <f t="shared" si="214"/>
        <v>1</v>
      </c>
      <c r="R592" s="53">
        <f t="shared" si="204"/>
        <v>1</v>
      </c>
      <c r="S592" s="53" t="str">
        <f t="shared" si="215"/>
        <v>0</v>
      </c>
      <c r="T592" s="53">
        <f t="shared" si="205"/>
        <v>0</v>
      </c>
      <c r="U592" s="53" t="str">
        <f t="shared" si="216"/>
        <v>0</v>
      </c>
      <c r="V592" s="53">
        <f t="shared" si="206"/>
        <v>0</v>
      </c>
      <c r="W592" s="53" t="str">
        <f t="shared" si="217"/>
        <v>0</v>
      </c>
      <c r="X592" s="53">
        <f t="shared" si="207"/>
        <v>0</v>
      </c>
      <c r="Y592" s="53" t="str">
        <f t="shared" si="218"/>
        <v>0</v>
      </c>
      <c r="Z592" s="53">
        <f t="shared" si="208"/>
        <v>0</v>
      </c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92">
        <f>Parâmetros!A582</f>
        <v>44190.166689814818</v>
      </c>
      <c r="B593" s="59">
        <f>Parâmetros!G582*0.04*46.0055</f>
        <v>0.97793891350000006</v>
      </c>
      <c r="C593" s="87">
        <f t="shared" ref="C593" si="220">B593</f>
        <v>0.97793891350000006</v>
      </c>
      <c r="D593" s="91">
        <f t="shared" ref="D593" si="221">(((C593-$B$4)/($B$5-$B$4))*($B$7-$B$6))+$B$6</f>
        <v>0.19558778269999999</v>
      </c>
      <c r="E593" s="42" t="str">
        <f t="shared" ref="E593" si="222">IF(AND(D593&lt;=40,D593&gt;=0),"1","0")</f>
        <v>1</v>
      </c>
      <c r="F593" s="51">
        <f t="shared" ref="F593" si="223">(((C593-$C$4)/($C$5-$C$4))*($C$7-$C$6))+$C$6</f>
        <v>-153.04650955933749</v>
      </c>
      <c r="G593" s="42" t="str">
        <f t="shared" ref="G593" si="224">IF(AND(F593&lt;=80,F593&gt;41),"1","0")</f>
        <v>0</v>
      </c>
      <c r="H593" s="51">
        <f t="shared" ref="H593" si="225">(((C593-$D$4)/($D$5-$D$4))*($D$7-$D$6))+$D$6</f>
        <v>-35.523254779668747</v>
      </c>
      <c r="I593" s="42" t="str">
        <f t="shared" ref="I593" si="226">IF(AND(H593&lt;=120,H593&gt;81),"1","0")</f>
        <v>0</v>
      </c>
      <c r="J593" s="51">
        <f t="shared" ref="J593" si="227">(((C593-$E$4)/($E$5-$E$4))*($E$7-$E$6))+$E$6</f>
        <v>89.885502684156165</v>
      </c>
      <c r="K593" s="42" t="str">
        <f t="shared" ref="K593" si="228">IF(AND(J593&lt;=200,J593&gt;121),"1","0")</f>
        <v>0</v>
      </c>
      <c r="L593" s="51">
        <f t="shared" ref="L593" si="229">(((C593-$F$4)/($F$5-$F$4))*($F$7-$F$6))+$F$6</f>
        <v>81.456487649664723</v>
      </c>
      <c r="M593" s="55" t="str">
        <f t="shared" ref="M593" si="230">IF(AND(L593&lt;999,L593&gt;201),"1","0")</f>
        <v>0</v>
      </c>
      <c r="N593" s="58">
        <f t="shared" ref="N593" si="231">(D593*E593)+(F593*G593)+(H593*I593)+(J593*K593)+(L593*M593)</f>
        <v>0.19558778269999999</v>
      </c>
      <c r="O593" s="59">
        <v>260</v>
      </c>
      <c r="Q593" s="53" t="str">
        <f t="shared" si="214"/>
        <v>1</v>
      </c>
      <c r="R593" s="53">
        <f t="shared" si="204"/>
        <v>1</v>
      </c>
      <c r="S593" s="53" t="str">
        <f t="shared" si="215"/>
        <v>0</v>
      </c>
      <c r="T593" s="53">
        <f t="shared" si="205"/>
        <v>0</v>
      </c>
      <c r="U593" s="53" t="str">
        <f t="shared" si="216"/>
        <v>0</v>
      </c>
      <c r="V593" s="53">
        <f t="shared" si="206"/>
        <v>0</v>
      </c>
      <c r="W593" s="53" t="str">
        <f t="shared" si="217"/>
        <v>0</v>
      </c>
      <c r="X593" s="53">
        <f t="shared" si="207"/>
        <v>0</v>
      </c>
      <c r="Y593" s="53" t="str">
        <f t="shared" si="218"/>
        <v>0</v>
      </c>
      <c r="Z593" s="53">
        <f t="shared" si="208"/>
        <v>0</v>
      </c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92">
        <f>Parâmetros!A583</f>
        <v>44190.208356481482</v>
      </c>
      <c r="B594" s="59">
        <f>Parâmetros!G583*0.04*46.0055</f>
        <v>1.06092915506</v>
      </c>
      <c r="C594" s="87">
        <f t="shared" si="219"/>
        <v>1.06092915506</v>
      </c>
      <c r="D594" s="91">
        <f t="shared" si="198"/>
        <v>0.212185831012</v>
      </c>
      <c r="E594" s="42" t="str">
        <f t="shared" si="209"/>
        <v>1</v>
      </c>
      <c r="F594" s="51">
        <f t="shared" si="199"/>
        <v>-152.9655940738165</v>
      </c>
      <c r="G594" s="42" t="str">
        <f t="shared" si="210"/>
        <v>0</v>
      </c>
      <c r="H594" s="51">
        <f t="shared" si="200"/>
        <v>-35.482797036908252</v>
      </c>
      <c r="I594" s="42" t="str">
        <f t="shared" si="211"/>
        <v>0</v>
      </c>
      <c r="J594" s="51">
        <f t="shared" si="201"/>
        <v>89.893596794135476</v>
      </c>
      <c r="K594" s="42" t="str">
        <f t="shared" si="212"/>
        <v>0</v>
      </c>
      <c r="L594" s="51">
        <f t="shared" si="202"/>
        <v>81.465274851712223</v>
      </c>
      <c r="M594" s="55" t="str">
        <f t="shared" si="213"/>
        <v>0</v>
      </c>
      <c r="N594" s="58">
        <f t="shared" si="203"/>
        <v>0.212185831012</v>
      </c>
      <c r="O594" s="59">
        <v>260</v>
      </c>
      <c r="Q594" s="53" t="str">
        <f t="shared" si="214"/>
        <v>1</v>
      </c>
      <c r="R594" s="53">
        <f t="shared" si="204"/>
        <v>1</v>
      </c>
      <c r="S594" s="53" t="str">
        <f t="shared" si="215"/>
        <v>0</v>
      </c>
      <c r="T594" s="53">
        <f t="shared" si="205"/>
        <v>0</v>
      </c>
      <c r="U594" s="53" t="str">
        <f t="shared" si="216"/>
        <v>0</v>
      </c>
      <c r="V594" s="53">
        <f t="shared" si="206"/>
        <v>0</v>
      </c>
      <c r="W594" s="53" t="str">
        <f t="shared" si="217"/>
        <v>0</v>
      </c>
      <c r="X594" s="53">
        <f t="shared" si="207"/>
        <v>0</v>
      </c>
      <c r="Y594" s="53" t="str">
        <f t="shared" si="218"/>
        <v>0</v>
      </c>
      <c r="Z594" s="53">
        <f t="shared" si="208"/>
        <v>0</v>
      </c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92">
        <f>Parâmetros!A584</f>
        <v>44190.250023148146</v>
      </c>
      <c r="B595" s="59">
        <f>Parâmetros!G584*0.04*46.0055</f>
        <v>1.0186372190199999</v>
      </c>
      <c r="C595" s="87">
        <f t="shared" si="219"/>
        <v>1.0186372190199999</v>
      </c>
      <c r="D595" s="91">
        <f t="shared" si="198"/>
        <v>0.20372744380399999</v>
      </c>
      <c r="E595" s="42" t="str">
        <f t="shared" si="209"/>
        <v>1</v>
      </c>
      <c r="F595" s="51">
        <f t="shared" si="199"/>
        <v>-153.00682871145551</v>
      </c>
      <c r="G595" s="42" t="str">
        <f t="shared" si="210"/>
        <v>0</v>
      </c>
      <c r="H595" s="51">
        <f t="shared" si="200"/>
        <v>-35.503414355727756</v>
      </c>
      <c r="I595" s="42" t="str">
        <f t="shared" si="211"/>
        <v>0</v>
      </c>
      <c r="J595" s="51">
        <f t="shared" si="201"/>
        <v>89.889472025064919</v>
      </c>
      <c r="K595" s="42" t="str">
        <f t="shared" si="212"/>
        <v>0</v>
      </c>
      <c r="L595" s="51">
        <f t="shared" si="202"/>
        <v>81.460796882013881</v>
      </c>
      <c r="M595" s="55" t="str">
        <f t="shared" si="213"/>
        <v>0</v>
      </c>
      <c r="N595" s="58">
        <f t="shared" si="203"/>
        <v>0.20372744380399999</v>
      </c>
      <c r="O595" s="59">
        <v>260</v>
      </c>
      <c r="Q595" s="53" t="str">
        <f t="shared" si="214"/>
        <v>1</v>
      </c>
      <c r="R595" s="53">
        <f t="shared" si="204"/>
        <v>1</v>
      </c>
      <c r="S595" s="53" t="str">
        <f t="shared" si="215"/>
        <v>0</v>
      </c>
      <c r="T595" s="53">
        <f t="shared" si="205"/>
        <v>0</v>
      </c>
      <c r="U595" s="53" t="str">
        <f t="shared" si="216"/>
        <v>0</v>
      </c>
      <c r="V595" s="53">
        <f t="shared" si="206"/>
        <v>0</v>
      </c>
      <c r="W595" s="53" t="str">
        <f t="shared" si="217"/>
        <v>0</v>
      </c>
      <c r="X595" s="53">
        <f t="shared" si="207"/>
        <v>0</v>
      </c>
      <c r="Y595" s="53" t="str">
        <f t="shared" si="218"/>
        <v>0</v>
      </c>
      <c r="Z595" s="53">
        <f t="shared" si="208"/>
        <v>0</v>
      </c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92">
        <f>Parâmetros!A585</f>
        <v>44190.291689814818</v>
      </c>
      <c r="B596" s="59">
        <f>Parâmetros!G585*0.04*46.0055</f>
        <v>1.2370566112599999</v>
      </c>
      <c r="C596" s="87">
        <f t="shared" si="219"/>
        <v>1.2370566112599999</v>
      </c>
      <c r="D596" s="91">
        <f t="shared" si="198"/>
        <v>0.24741132225199997</v>
      </c>
      <c r="E596" s="42" t="str">
        <f t="shared" si="209"/>
        <v>1</v>
      </c>
      <c r="F596" s="51">
        <f t="shared" si="199"/>
        <v>-152.79386980402151</v>
      </c>
      <c r="G596" s="42" t="str">
        <f t="shared" si="210"/>
        <v>0</v>
      </c>
      <c r="H596" s="51">
        <f t="shared" si="200"/>
        <v>-35.396934902010756</v>
      </c>
      <c r="I596" s="42" t="str">
        <f t="shared" si="211"/>
        <v>0</v>
      </c>
      <c r="J596" s="51">
        <f t="shared" si="201"/>
        <v>89.910774657147584</v>
      </c>
      <c r="K596" s="42" t="str">
        <f t="shared" si="212"/>
        <v>0</v>
      </c>
      <c r="L596" s="51">
        <f t="shared" si="202"/>
        <v>81.483923641192234</v>
      </c>
      <c r="M596" s="55" t="str">
        <f t="shared" si="213"/>
        <v>0</v>
      </c>
      <c r="N596" s="58">
        <f t="shared" si="203"/>
        <v>0.24741132225199997</v>
      </c>
      <c r="O596" s="59">
        <v>260</v>
      </c>
      <c r="Q596" s="53" t="str">
        <f t="shared" si="214"/>
        <v>1</v>
      </c>
      <c r="R596" s="53">
        <f t="shared" si="204"/>
        <v>1</v>
      </c>
      <c r="S596" s="53" t="str">
        <f t="shared" si="215"/>
        <v>0</v>
      </c>
      <c r="T596" s="53">
        <f t="shared" si="205"/>
        <v>0</v>
      </c>
      <c r="U596" s="53" t="str">
        <f t="shared" si="216"/>
        <v>0</v>
      </c>
      <c r="V596" s="53">
        <f t="shared" si="206"/>
        <v>0</v>
      </c>
      <c r="W596" s="53" t="str">
        <f t="shared" si="217"/>
        <v>0</v>
      </c>
      <c r="X596" s="53">
        <f t="shared" si="207"/>
        <v>0</v>
      </c>
      <c r="Y596" s="53" t="str">
        <f t="shared" si="218"/>
        <v>0</v>
      </c>
      <c r="Z596" s="53">
        <f t="shared" si="208"/>
        <v>0</v>
      </c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92">
        <f>Parâmetros!A586</f>
        <v>44190.333356481482</v>
      </c>
      <c r="B597" s="59">
        <f>Parâmetros!G586*0.04*46.0055</f>
        <v>0.99070451964000006</v>
      </c>
      <c r="C597" s="87">
        <f t="shared" si="219"/>
        <v>0.99070451964000006</v>
      </c>
      <c r="D597" s="91">
        <f t="shared" si="198"/>
        <v>0.19814090392799999</v>
      </c>
      <c r="E597" s="42" t="str">
        <f t="shared" si="209"/>
        <v>1</v>
      </c>
      <c r="F597" s="51">
        <f t="shared" si="199"/>
        <v>-153.03406309335099</v>
      </c>
      <c r="G597" s="42" t="str">
        <f t="shared" si="210"/>
        <v>0</v>
      </c>
      <c r="H597" s="51">
        <f t="shared" si="200"/>
        <v>-35.517031546675497</v>
      </c>
      <c r="I597" s="42" t="str">
        <f t="shared" si="211"/>
        <v>0</v>
      </c>
      <c r="J597" s="51">
        <f t="shared" si="201"/>
        <v>89.886747724755011</v>
      </c>
      <c r="K597" s="42" t="str">
        <f t="shared" si="212"/>
        <v>0</v>
      </c>
      <c r="L597" s="51">
        <f t="shared" si="202"/>
        <v>81.457839302079549</v>
      </c>
      <c r="M597" s="55" t="str">
        <f t="shared" si="213"/>
        <v>0</v>
      </c>
      <c r="N597" s="58">
        <f t="shared" si="203"/>
        <v>0.19814090392799999</v>
      </c>
      <c r="O597" s="59">
        <v>260</v>
      </c>
      <c r="Q597" s="53" t="str">
        <f t="shared" si="214"/>
        <v>1</v>
      </c>
      <c r="R597" s="53">
        <f t="shared" si="204"/>
        <v>1</v>
      </c>
      <c r="S597" s="53" t="str">
        <f t="shared" si="215"/>
        <v>0</v>
      </c>
      <c r="T597" s="53">
        <f t="shared" si="205"/>
        <v>0</v>
      </c>
      <c r="U597" s="53" t="str">
        <f t="shared" si="216"/>
        <v>0</v>
      </c>
      <c r="V597" s="53">
        <f t="shared" si="206"/>
        <v>0</v>
      </c>
      <c r="W597" s="53" t="str">
        <f t="shared" si="217"/>
        <v>0</v>
      </c>
      <c r="X597" s="53">
        <f t="shared" si="207"/>
        <v>0</v>
      </c>
      <c r="Y597" s="53" t="str">
        <f t="shared" si="218"/>
        <v>0</v>
      </c>
      <c r="Z597" s="53">
        <f t="shared" si="208"/>
        <v>0</v>
      </c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92">
        <f>Parâmetros!A587</f>
        <v>44190.375023148146</v>
      </c>
      <c r="B598" s="59">
        <f>Parâmetros!G587*0.04*46.0055</f>
        <v>0.84439230787999997</v>
      </c>
      <c r="C598" s="87">
        <f t="shared" si="219"/>
        <v>0.84439230787999997</v>
      </c>
      <c r="D598" s="91">
        <f t="shared" si="198"/>
        <v>0.16887846157600001</v>
      </c>
      <c r="E598" s="42" t="str">
        <f t="shared" si="209"/>
        <v>1</v>
      </c>
      <c r="F598" s="51">
        <f t="shared" si="199"/>
        <v>-153.17671749981699</v>
      </c>
      <c r="G598" s="42" t="str">
        <f t="shared" si="210"/>
        <v>0</v>
      </c>
      <c r="H598" s="51">
        <f t="shared" si="200"/>
        <v>-35.588358749908494</v>
      </c>
      <c r="I598" s="42" t="str">
        <f t="shared" si="211"/>
        <v>0</v>
      </c>
      <c r="J598" s="51">
        <f t="shared" si="201"/>
        <v>89.872477768299404</v>
      </c>
      <c r="K598" s="42" t="str">
        <f t="shared" si="212"/>
        <v>0</v>
      </c>
      <c r="L598" s="51">
        <f t="shared" si="202"/>
        <v>81.442347420834352</v>
      </c>
      <c r="M598" s="55" t="str">
        <f t="shared" si="213"/>
        <v>0</v>
      </c>
      <c r="N598" s="58">
        <f t="shared" si="203"/>
        <v>0.16887846157600001</v>
      </c>
      <c r="O598" s="59">
        <v>260</v>
      </c>
      <c r="Q598" s="53" t="str">
        <f t="shared" si="214"/>
        <v>1</v>
      </c>
      <c r="R598" s="53">
        <f t="shared" si="204"/>
        <v>1</v>
      </c>
      <c r="S598" s="53" t="str">
        <f t="shared" si="215"/>
        <v>0</v>
      </c>
      <c r="T598" s="53">
        <f t="shared" si="205"/>
        <v>0</v>
      </c>
      <c r="U598" s="53" t="str">
        <f t="shared" si="216"/>
        <v>0</v>
      </c>
      <c r="V598" s="53">
        <f t="shared" si="206"/>
        <v>0</v>
      </c>
      <c r="W598" s="53" t="str">
        <f t="shared" si="217"/>
        <v>0</v>
      </c>
      <c r="X598" s="53">
        <f t="shared" si="207"/>
        <v>0</v>
      </c>
      <c r="Y598" s="53" t="str">
        <f t="shared" si="218"/>
        <v>0</v>
      </c>
      <c r="Z598" s="53">
        <f t="shared" si="208"/>
        <v>0</v>
      </c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92">
        <f>Parâmetros!A588</f>
        <v>44190.416689814818</v>
      </c>
      <c r="B599" s="59">
        <f>Parâmetros!G588*0.04*46.0055</f>
        <v>0.79898487937999996</v>
      </c>
      <c r="C599" s="87">
        <f t="shared" si="219"/>
        <v>0.79898487937999996</v>
      </c>
      <c r="D599" s="91">
        <f t="shared" si="198"/>
        <v>0.15979697587599997</v>
      </c>
      <c r="E599" s="42" t="str">
        <f t="shared" si="209"/>
        <v>1</v>
      </c>
      <c r="F599" s="51">
        <f t="shared" si="199"/>
        <v>-153.2209897426045</v>
      </c>
      <c r="G599" s="42" t="str">
        <f t="shared" si="210"/>
        <v>0</v>
      </c>
      <c r="H599" s="51">
        <f t="shared" si="200"/>
        <v>-35.610494871302251</v>
      </c>
      <c r="I599" s="42" t="str">
        <f t="shared" si="211"/>
        <v>0</v>
      </c>
      <c r="J599" s="51">
        <f t="shared" si="201"/>
        <v>89.868049142556814</v>
      </c>
      <c r="K599" s="42" t="str">
        <f t="shared" si="212"/>
        <v>0</v>
      </c>
      <c r="L599" s="51">
        <f t="shared" si="202"/>
        <v>81.437539575463759</v>
      </c>
      <c r="M599" s="55" t="str">
        <f t="shared" si="213"/>
        <v>0</v>
      </c>
      <c r="N599" s="58">
        <f t="shared" si="203"/>
        <v>0.15979697587599997</v>
      </c>
      <c r="O599" s="59">
        <v>260</v>
      </c>
      <c r="Q599" s="53" t="str">
        <f t="shared" si="214"/>
        <v>1</v>
      </c>
      <c r="R599" s="53">
        <f t="shared" si="204"/>
        <v>1</v>
      </c>
      <c r="S599" s="53" t="str">
        <f t="shared" si="215"/>
        <v>0</v>
      </c>
      <c r="T599" s="53">
        <f t="shared" si="205"/>
        <v>0</v>
      </c>
      <c r="U599" s="53" t="str">
        <f t="shared" si="216"/>
        <v>0</v>
      </c>
      <c r="V599" s="53">
        <f t="shared" si="206"/>
        <v>0</v>
      </c>
      <c r="W599" s="53" t="str">
        <f t="shared" si="217"/>
        <v>0</v>
      </c>
      <c r="X599" s="53">
        <f t="shared" si="207"/>
        <v>0</v>
      </c>
      <c r="Y599" s="53" t="str">
        <f t="shared" si="218"/>
        <v>0</v>
      </c>
      <c r="Z599" s="53">
        <f t="shared" si="208"/>
        <v>0</v>
      </c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92">
        <f>Parâmetros!A589</f>
        <v>44190.458356481482</v>
      </c>
      <c r="B600" s="59">
        <f>Parâmetros!G589*0.04*46.0055</f>
        <v>0.71266567983999995</v>
      </c>
      <c r="C600" s="87">
        <f t="shared" si="219"/>
        <v>0.71266567983999995</v>
      </c>
      <c r="D600" s="91">
        <f t="shared" si="198"/>
        <v>0.14253313596799999</v>
      </c>
      <c r="E600" s="42" t="str">
        <f t="shared" si="209"/>
        <v>1</v>
      </c>
      <c r="F600" s="51">
        <f t="shared" si="199"/>
        <v>-153.30515096215601</v>
      </c>
      <c r="G600" s="42" t="str">
        <f t="shared" si="210"/>
        <v>0</v>
      </c>
      <c r="H600" s="51">
        <f t="shared" si="200"/>
        <v>-35.652575481078003</v>
      </c>
      <c r="I600" s="42" t="str">
        <f t="shared" si="211"/>
        <v>0</v>
      </c>
      <c r="J600" s="51">
        <f t="shared" si="201"/>
        <v>89.859630356428838</v>
      </c>
      <c r="K600" s="42" t="str">
        <f t="shared" si="212"/>
        <v>0</v>
      </c>
      <c r="L600" s="51">
        <f t="shared" si="202"/>
        <v>81.42839989551247</v>
      </c>
      <c r="M600" s="55" t="str">
        <f t="shared" si="213"/>
        <v>0</v>
      </c>
      <c r="N600" s="58">
        <f t="shared" si="203"/>
        <v>0.14253313596799999</v>
      </c>
      <c r="O600" s="59">
        <v>260</v>
      </c>
      <c r="Q600" s="53" t="str">
        <f t="shared" si="214"/>
        <v>1</v>
      </c>
      <c r="R600" s="53">
        <f t="shared" si="204"/>
        <v>1</v>
      </c>
      <c r="S600" s="53" t="str">
        <f t="shared" si="215"/>
        <v>0</v>
      </c>
      <c r="T600" s="53">
        <f t="shared" si="205"/>
        <v>0</v>
      </c>
      <c r="U600" s="53" t="str">
        <f t="shared" si="216"/>
        <v>0</v>
      </c>
      <c r="V600" s="53">
        <f t="shared" si="206"/>
        <v>0</v>
      </c>
      <c r="W600" s="53" t="str">
        <f t="shared" si="217"/>
        <v>0</v>
      </c>
      <c r="X600" s="53">
        <f t="shared" si="207"/>
        <v>0</v>
      </c>
      <c r="Y600" s="53" t="str">
        <f t="shared" si="218"/>
        <v>0</v>
      </c>
      <c r="Z600" s="53">
        <f t="shared" si="208"/>
        <v>0</v>
      </c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92">
        <f>Parâmetros!A590</f>
        <v>44190.500023148146</v>
      </c>
      <c r="B601" s="59">
        <f>Parâmetros!G590*0.04*46.0055</f>
        <v>0.63810548609999995</v>
      </c>
      <c r="C601" s="87">
        <f t="shared" si="219"/>
        <v>0.63810548609999995</v>
      </c>
      <c r="D601" s="91">
        <f t="shared" si="198"/>
        <v>0.12762109721999998</v>
      </c>
      <c r="E601" s="42" t="str">
        <f t="shared" si="209"/>
        <v>1</v>
      </c>
      <c r="F601" s="51">
        <f t="shared" si="199"/>
        <v>-153.37784715105249</v>
      </c>
      <c r="G601" s="42" t="str">
        <f t="shared" si="210"/>
        <v>0</v>
      </c>
      <c r="H601" s="51">
        <f t="shared" si="200"/>
        <v>-35.688923575526246</v>
      </c>
      <c r="I601" s="42" t="str">
        <f t="shared" si="211"/>
        <v>0</v>
      </c>
      <c r="J601" s="51">
        <f t="shared" si="201"/>
        <v>89.852358436298644</v>
      </c>
      <c r="K601" s="42" t="str">
        <f t="shared" si="212"/>
        <v>0</v>
      </c>
      <c r="L601" s="51">
        <f t="shared" si="202"/>
        <v>81.420505286763529</v>
      </c>
      <c r="M601" s="55" t="str">
        <f t="shared" si="213"/>
        <v>0</v>
      </c>
      <c r="N601" s="58">
        <f t="shared" si="203"/>
        <v>0.12762109721999998</v>
      </c>
      <c r="O601" s="59">
        <v>260</v>
      </c>
      <c r="Q601" s="53" t="str">
        <f t="shared" si="214"/>
        <v>1</v>
      </c>
      <c r="R601" s="53">
        <f t="shared" si="204"/>
        <v>1</v>
      </c>
      <c r="S601" s="53" t="str">
        <f t="shared" si="215"/>
        <v>0</v>
      </c>
      <c r="T601" s="53">
        <f t="shared" si="205"/>
        <v>0</v>
      </c>
      <c r="U601" s="53" t="str">
        <f t="shared" si="216"/>
        <v>0</v>
      </c>
      <c r="V601" s="53">
        <f t="shared" si="206"/>
        <v>0</v>
      </c>
      <c r="W601" s="53" t="str">
        <f t="shared" si="217"/>
        <v>0</v>
      </c>
      <c r="X601" s="53">
        <f t="shared" si="207"/>
        <v>0</v>
      </c>
      <c r="Y601" s="53" t="str">
        <f t="shared" si="218"/>
        <v>0</v>
      </c>
      <c r="Z601" s="53">
        <f t="shared" si="208"/>
        <v>0</v>
      </c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92">
        <f>Parâmetros!A591</f>
        <v>44190.541689814818</v>
      </c>
      <c r="B602" s="59">
        <f>Parâmetros!G591*0.04*46.0055</f>
        <v>0.89139152667999988</v>
      </c>
      <c r="C602" s="87">
        <f t="shared" si="219"/>
        <v>0.89139152667999988</v>
      </c>
      <c r="D602" s="91">
        <f t="shared" si="198"/>
        <v>0.17827830533599998</v>
      </c>
      <c r="E602" s="42" t="str">
        <f t="shared" si="209"/>
        <v>1</v>
      </c>
      <c r="F602" s="51">
        <f t="shared" si="199"/>
        <v>-153.13089326148699</v>
      </c>
      <c r="G602" s="42" t="str">
        <f t="shared" si="210"/>
        <v>0</v>
      </c>
      <c r="H602" s="51">
        <f t="shared" si="200"/>
        <v>-35.565446630743494</v>
      </c>
      <c r="I602" s="42" t="str">
        <f t="shared" si="211"/>
        <v>0</v>
      </c>
      <c r="J602" s="51">
        <f t="shared" si="201"/>
        <v>89.877061642725579</v>
      </c>
      <c r="K602" s="42" t="str">
        <f t="shared" si="212"/>
        <v>0</v>
      </c>
      <c r="L602" s="51">
        <f t="shared" si="202"/>
        <v>81.44732380870731</v>
      </c>
      <c r="M602" s="55" t="str">
        <f t="shared" si="213"/>
        <v>0</v>
      </c>
      <c r="N602" s="58">
        <f t="shared" si="203"/>
        <v>0.17827830533599998</v>
      </c>
      <c r="O602" s="59">
        <v>260</v>
      </c>
      <c r="Q602" s="53" t="str">
        <f t="shared" si="214"/>
        <v>1</v>
      </c>
      <c r="R602" s="53">
        <f t="shared" si="204"/>
        <v>1</v>
      </c>
      <c r="S602" s="53" t="str">
        <f t="shared" si="215"/>
        <v>0</v>
      </c>
      <c r="T602" s="53">
        <f t="shared" si="205"/>
        <v>0</v>
      </c>
      <c r="U602" s="53" t="str">
        <f t="shared" si="216"/>
        <v>0</v>
      </c>
      <c r="V602" s="53">
        <f t="shared" si="206"/>
        <v>0</v>
      </c>
      <c r="W602" s="53" t="str">
        <f t="shared" si="217"/>
        <v>0</v>
      </c>
      <c r="X602" s="53">
        <f t="shared" si="207"/>
        <v>0</v>
      </c>
      <c r="Y602" s="53" t="str">
        <f t="shared" si="218"/>
        <v>0</v>
      </c>
      <c r="Z602" s="53">
        <f t="shared" si="208"/>
        <v>0</v>
      </c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92">
        <f>Parâmetros!A592</f>
        <v>44190.583356481482</v>
      </c>
      <c r="B603" s="59">
        <f>Parâmetros!G592*0.04*46.0055</f>
        <v>0.81190874443999994</v>
      </c>
      <c r="C603" s="87">
        <f t="shared" si="219"/>
        <v>0.81190874443999994</v>
      </c>
      <c r="D603" s="91">
        <f t="shared" si="198"/>
        <v>0.162381748888</v>
      </c>
      <c r="E603" s="42" t="str">
        <f t="shared" si="209"/>
        <v>1</v>
      </c>
      <c r="F603" s="51">
        <f t="shared" si="199"/>
        <v>-153.20838897417102</v>
      </c>
      <c r="G603" s="42" t="str">
        <f t="shared" si="210"/>
        <v>0</v>
      </c>
      <c r="H603" s="51">
        <f t="shared" si="200"/>
        <v>-35.604194487085508</v>
      </c>
      <c r="I603" s="42" t="str">
        <f t="shared" si="211"/>
        <v>0</v>
      </c>
      <c r="J603" s="51">
        <f t="shared" si="201"/>
        <v>89.869309618284888</v>
      </c>
      <c r="K603" s="42" t="str">
        <f t="shared" si="212"/>
        <v>0</v>
      </c>
      <c r="L603" s="51">
        <f t="shared" si="202"/>
        <v>81.438907984705409</v>
      </c>
      <c r="M603" s="55" t="str">
        <f t="shared" si="213"/>
        <v>0</v>
      </c>
      <c r="N603" s="58">
        <f t="shared" si="203"/>
        <v>0.162381748888</v>
      </c>
      <c r="O603" s="59">
        <v>260</v>
      </c>
      <c r="Q603" s="53" t="str">
        <f t="shared" si="214"/>
        <v>1</v>
      </c>
      <c r="R603" s="53">
        <f t="shared" si="204"/>
        <v>1</v>
      </c>
      <c r="S603" s="53" t="str">
        <f t="shared" si="215"/>
        <v>0</v>
      </c>
      <c r="T603" s="53">
        <f t="shared" si="205"/>
        <v>0</v>
      </c>
      <c r="U603" s="53" t="str">
        <f t="shared" si="216"/>
        <v>0</v>
      </c>
      <c r="V603" s="53">
        <f t="shared" si="206"/>
        <v>0</v>
      </c>
      <c r="W603" s="53" t="str">
        <f t="shared" si="217"/>
        <v>0</v>
      </c>
      <c r="X603" s="53">
        <f t="shared" si="207"/>
        <v>0</v>
      </c>
      <c r="Y603" s="53" t="str">
        <f t="shared" si="218"/>
        <v>0</v>
      </c>
      <c r="Z603" s="53">
        <f t="shared" si="208"/>
        <v>0</v>
      </c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92">
        <f>Parâmetros!A593</f>
        <v>44190.625023148146</v>
      </c>
      <c r="B604" s="59">
        <f>Parâmetros!G593*0.04*46.0055</f>
        <v>0.78984082619999996</v>
      </c>
      <c r="C604" s="87">
        <f t="shared" si="219"/>
        <v>0.78984082619999996</v>
      </c>
      <c r="D604" s="91">
        <f t="shared" si="198"/>
        <v>0.15796816523999999</v>
      </c>
      <c r="E604" s="42" t="str">
        <f t="shared" si="209"/>
        <v>1</v>
      </c>
      <c r="F604" s="51">
        <f t="shared" si="199"/>
        <v>-153.229905194455</v>
      </c>
      <c r="G604" s="42" t="str">
        <f t="shared" si="210"/>
        <v>0</v>
      </c>
      <c r="H604" s="51">
        <f t="shared" si="200"/>
        <v>-35.6149525972275</v>
      </c>
      <c r="I604" s="42" t="str">
        <f t="shared" si="211"/>
        <v>0</v>
      </c>
      <c r="J604" s="51">
        <f t="shared" si="201"/>
        <v>89.867157315147907</v>
      </c>
      <c r="K604" s="42" t="str">
        <f t="shared" si="212"/>
        <v>0</v>
      </c>
      <c r="L604" s="51">
        <f t="shared" si="202"/>
        <v>81.436571381597645</v>
      </c>
      <c r="M604" s="55" t="str">
        <f t="shared" si="213"/>
        <v>0</v>
      </c>
      <c r="N604" s="58">
        <f t="shared" si="203"/>
        <v>0.15796816523999999</v>
      </c>
      <c r="O604" s="59">
        <v>260</v>
      </c>
      <c r="Q604" s="53" t="str">
        <f t="shared" si="214"/>
        <v>1</v>
      </c>
      <c r="R604" s="53">
        <f t="shared" si="204"/>
        <v>1</v>
      </c>
      <c r="S604" s="53" t="str">
        <f t="shared" si="215"/>
        <v>0</v>
      </c>
      <c r="T604" s="53">
        <f t="shared" si="205"/>
        <v>0</v>
      </c>
      <c r="U604" s="53" t="str">
        <f t="shared" si="216"/>
        <v>0</v>
      </c>
      <c r="V604" s="53">
        <f t="shared" si="206"/>
        <v>0</v>
      </c>
      <c r="W604" s="53" t="str">
        <f t="shared" si="217"/>
        <v>0</v>
      </c>
      <c r="X604" s="53">
        <f t="shared" si="207"/>
        <v>0</v>
      </c>
      <c r="Y604" s="53" t="str">
        <f t="shared" si="218"/>
        <v>0</v>
      </c>
      <c r="Z604" s="53">
        <f t="shared" si="208"/>
        <v>0</v>
      </c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92">
        <f>Parâmetros!A594</f>
        <v>44190.666689814818</v>
      </c>
      <c r="B605" s="59">
        <f>Parâmetros!G594*0.04*46.0055</f>
        <v>1.1900095467399998</v>
      </c>
      <c r="C605" s="87">
        <f t="shared" si="219"/>
        <v>1.1900095467399998</v>
      </c>
      <c r="D605" s="91">
        <f t="shared" si="198"/>
        <v>0.23800190934799997</v>
      </c>
      <c r="E605" s="42" t="str">
        <f t="shared" si="209"/>
        <v>1</v>
      </c>
      <c r="F605" s="51">
        <f t="shared" si="199"/>
        <v>-152.83974069192851</v>
      </c>
      <c r="G605" s="42" t="str">
        <f t="shared" si="210"/>
        <v>0</v>
      </c>
      <c r="H605" s="51">
        <f t="shared" si="200"/>
        <v>-35.419870345964256</v>
      </c>
      <c r="I605" s="42" t="str">
        <f t="shared" si="211"/>
        <v>0</v>
      </c>
      <c r="J605" s="51">
        <f t="shared" si="201"/>
        <v>89.906186116286989</v>
      </c>
      <c r="K605" s="42" t="str">
        <f t="shared" si="212"/>
        <v>0</v>
      </c>
      <c r="L605" s="51">
        <f t="shared" si="202"/>
        <v>81.478942187301882</v>
      </c>
      <c r="M605" s="55" t="str">
        <f t="shared" si="213"/>
        <v>0</v>
      </c>
      <c r="N605" s="58">
        <f t="shared" si="203"/>
        <v>0.23800190934799997</v>
      </c>
      <c r="O605" s="59">
        <v>260</v>
      </c>
      <c r="Q605" s="53" t="str">
        <f t="shared" si="214"/>
        <v>1</v>
      </c>
      <c r="R605" s="53">
        <f t="shared" si="204"/>
        <v>1</v>
      </c>
      <c r="S605" s="53" t="str">
        <f t="shared" si="215"/>
        <v>0</v>
      </c>
      <c r="T605" s="53">
        <f t="shared" si="205"/>
        <v>0</v>
      </c>
      <c r="U605" s="53" t="str">
        <f t="shared" si="216"/>
        <v>0</v>
      </c>
      <c r="V605" s="53">
        <f t="shared" si="206"/>
        <v>0</v>
      </c>
      <c r="W605" s="53" t="str">
        <f t="shared" si="217"/>
        <v>0</v>
      </c>
      <c r="X605" s="53">
        <f t="shared" si="207"/>
        <v>0</v>
      </c>
      <c r="Y605" s="53" t="str">
        <f t="shared" si="218"/>
        <v>0</v>
      </c>
      <c r="Z605" s="53">
        <f t="shared" si="208"/>
        <v>0</v>
      </c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92">
        <f>Parâmetros!A595</f>
        <v>44190.708356481482</v>
      </c>
      <c r="B606" s="59">
        <f>Parâmetros!G595*0.04*46.0055</f>
        <v>1.5410462334999999</v>
      </c>
      <c r="C606" s="87">
        <f t="shared" si="219"/>
        <v>1.5410462334999999</v>
      </c>
      <c r="D606" s="91">
        <f t="shared" si="198"/>
        <v>0.30820924669999999</v>
      </c>
      <c r="E606" s="42" t="str">
        <f t="shared" si="209"/>
        <v>1</v>
      </c>
      <c r="F606" s="51">
        <f t="shared" si="199"/>
        <v>-152.49747992233748</v>
      </c>
      <c r="G606" s="42" t="str">
        <f t="shared" si="210"/>
        <v>0</v>
      </c>
      <c r="H606" s="51">
        <f t="shared" si="200"/>
        <v>-35.248739961168738</v>
      </c>
      <c r="I606" s="42" t="str">
        <f t="shared" si="211"/>
        <v>0</v>
      </c>
      <c r="J606" s="51">
        <f t="shared" si="201"/>
        <v>89.940423027711731</v>
      </c>
      <c r="K606" s="42" t="str">
        <f t="shared" si="212"/>
        <v>0</v>
      </c>
      <c r="L606" s="51">
        <f t="shared" si="202"/>
        <v>81.516110777664721</v>
      </c>
      <c r="M606" s="55" t="str">
        <f t="shared" si="213"/>
        <v>0</v>
      </c>
      <c r="N606" s="58">
        <f t="shared" si="203"/>
        <v>0.30820924669999999</v>
      </c>
      <c r="O606" s="59">
        <v>260</v>
      </c>
      <c r="Q606" s="53" t="str">
        <f t="shared" si="214"/>
        <v>1</v>
      </c>
      <c r="R606" s="53">
        <f t="shared" si="204"/>
        <v>1</v>
      </c>
      <c r="S606" s="53" t="str">
        <f t="shared" si="215"/>
        <v>0</v>
      </c>
      <c r="T606" s="53">
        <f t="shared" si="205"/>
        <v>0</v>
      </c>
      <c r="U606" s="53" t="str">
        <f t="shared" si="216"/>
        <v>0</v>
      </c>
      <c r="V606" s="53">
        <f t="shared" si="206"/>
        <v>0</v>
      </c>
      <c r="W606" s="53" t="str">
        <f t="shared" si="217"/>
        <v>0</v>
      </c>
      <c r="X606" s="53">
        <f t="shared" si="207"/>
        <v>0</v>
      </c>
      <c r="Y606" s="53" t="str">
        <f t="shared" si="218"/>
        <v>0</v>
      </c>
      <c r="Z606" s="53">
        <f t="shared" si="208"/>
        <v>0</v>
      </c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92">
        <f>Parâmetros!A596</f>
        <v>44190.750023148146</v>
      </c>
      <c r="B607" s="59">
        <f>Parâmetros!G596*0.04*46.0055</f>
        <v>2.2255068614</v>
      </c>
      <c r="C607" s="87">
        <f t="shared" si="219"/>
        <v>2.2255068614</v>
      </c>
      <c r="D607" s="91">
        <f t="shared" si="198"/>
        <v>0.44510137228000002</v>
      </c>
      <c r="E607" s="42" t="str">
        <f t="shared" si="209"/>
        <v>1</v>
      </c>
      <c r="F607" s="51">
        <f t="shared" si="199"/>
        <v>-151.83013081013499</v>
      </c>
      <c r="G607" s="42" t="str">
        <f t="shared" si="210"/>
        <v>0</v>
      </c>
      <c r="H607" s="51">
        <f t="shared" si="200"/>
        <v>-34.915065405067494</v>
      </c>
      <c r="I607" s="42" t="str">
        <f t="shared" si="211"/>
        <v>0</v>
      </c>
      <c r="J607" s="51">
        <f t="shared" si="201"/>
        <v>90.007179064260001</v>
      </c>
      <c r="K607" s="42" t="str">
        <f t="shared" si="212"/>
        <v>0</v>
      </c>
      <c r="L607" s="51">
        <f t="shared" si="202"/>
        <v>81.588583079442344</v>
      </c>
      <c r="M607" s="55" t="str">
        <f t="shared" si="213"/>
        <v>0</v>
      </c>
      <c r="N607" s="58">
        <f t="shared" si="203"/>
        <v>0.44510137228000002</v>
      </c>
      <c r="O607" s="59">
        <v>260</v>
      </c>
      <c r="Q607" s="53" t="str">
        <f t="shared" si="214"/>
        <v>1</v>
      </c>
      <c r="R607" s="53">
        <f t="shared" si="204"/>
        <v>1</v>
      </c>
      <c r="S607" s="53" t="str">
        <f t="shared" si="215"/>
        <v>0</v>
      </c>
      <c r="T607" s="53">
        <f t="shared" si="205"/>
        <v>0</v>
      </c>
      <c r="U607" s="53" t="str">
        <f t="shared" si="216"/>
        <v>0</v>
      </c>
      <c r="V607" s="53">
        <f t="shared" si="206"/>
        <v>0</v>
      </c>
      <c r="W607" s="53" t="str">
        <f t="shared" si="217"/>
        <v>0</v>
      </c>
      <c r="X607" s="53">
        <f t="shared" si="207"/>
        <v>0</v>
      </c>
      <c r="Y607" s="53" t="str">
        <f t="shared" si="218"/>
        <v>0</v>
      </c>
      <c r="Z607" s="53">
        <f t="shared" si="208"/>
        <v>0</v>
      </c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92">
        <f>Parâmetros!A597</f>
        <v>44190.791689814818</v>
      </c>
      <c r="B608" s="59">
        <f>Parâmetros!G597*0.04*46.0055</f>
        <v>4.74154397596</v>
      </c>
      <c r="C608" s="87">
        <f t="shared" si="219"/>
        <v>4.74154397596</v>
      </c>
      <c r="D608" s="91">
        <f t="shared" si="198"/>
        <v>0.94830879519199995</v>
      </c>
      <c r="E608" s="42" t="str">
        <f t="shared" si="209"/>
        <v>1</v>
      </c>
      <c r="F608" s="51">
        <f t="shared" si="199"/>
        <v>-149.37699462343897</v>
      </c>
      <c r="G608" s="42" t="str">
        <f t="shared" si="210"/>
        <v>0</v>
      </c>
      <c r="H608" s="51">
        <f t="shared" si="200"/>
        <v>-33.688497311719487</v>
      </c>
      <c r="I608" s="42" t="str">
        <f t="shared" si="211"/>
        <v>0</v>
      </c>
      <c r="J608" s="51">
        <f t="shared" si="201"/>
        <v>90.252570338396097</v>
      </c>
      <c r="K608" s="42" t="str">
        <f t="shared" si="212"/>
        <v>0</v>
      </c>
      <c r="L608" s="51">
        <f t="shared" si="202"/>
        <v>81.854987009219286</v>
      </c>
      <c r="M608" s="55" t="str">
        <f t="shared" si="213"/>
        <v>0</v>
      </c>
      <c r="N608" s="58">
        <f t="shared" si="203"/>
        <v>0.94830879519199995</v>
      </c>
      <c r="O608" s="59">
        <v>260</v>
      </c>
      <c r="Q608" s="53" t="str">
        <f t="shared" si="214"/>
        <v>1</v>
      </c>
      <c r="R608" s="53">
        <f t="shared" si="204"/>
        <v>1</v>
      </c>
      <c r="S608" s="53" t="str">
        <f t="shared" si="215"/>
        <v>0</v>
      </c>
      <c r="T608" s="53">
        <f t="shared" si="205"/>
        <v>0</v>
      </c>
      <c r="U608" s="53" t="str">
        <f t="shared" si="216"/>
        <v>0</v>
      </c>
      <c r="V608" s="53">
        <f t="shared" si="206"/>
        <v>0</v>
      </c>
      <c r="W608" s="53" t="str">
        <f t="shared" si="217"/>
        <v>0</v>
      </c>
      <c r="X608" s="53">
        <f t="shared" si="207"/>
        <v>0</v>
      </c>
      <c r="Y608" s="53" t="str">
        <f t="shared" si="218"/>
        <v>0</v>
      </c>
      <c r="Z608" s="53">
        <f t="shared" si="208"/>
        <v>0</v>
      </c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92">
        <f>Parâmetros!A598</f>
        <v>44190.833356481482</v>
      </c>
      <c r="B609" s="59">
        <f>Parâmetros!G598*0.04*46.0055</f>
        <v>3.5592596727799997</v>
      </c>
      <c r="C609" s="87">
        <f t="shared" si="219"/>
        <v>3.5592596727799997</v>
      </c>
      <c r="D609" s="91">
        <f t="shared" si="198"/>
        <v>0.71185193455599993</v>
      </c>
      <c r="E609" s="42" t="str">
        <f t="shared" si="209"/>
        <v>1</v>
      </c>
      <c r="F609" s="51">
        <f t="shared" si="199"/>
        <v>-150.52972181903948</v>
      </c>
      <c r="G609" s="42" t="str">
        <f t="shared" si="210"/>
        <v>0</v>
      </c>
      <c r="H609" s="51">
        <f t="shared" si="200"/>
        <v>-34.26486090951974</v>
      </c>
      <c r="I609" s="42" t="str">
        <f t="shared" si="211"/>
        <v>0</v>
      </c>
      <c r="J609" s="51">
        <f t="shared" si="201"/>
        <v>90.13726112857978</v>
      </c>
      <c r="K609" s="42" t="str">
        <f t="shared" si="212"/>
        <v>0</v>
      </c>
      <c r="L609" s="51">
        <f t="shared" si="202"/>
        <v>81.72980396535317</v>
      </c>
      <c r="M609" s="55" t="str">
        <f t="shared" si="213"/>
        <v>0</v>
      </c>
      <c r="N609" s="58">
        <f t="shared" si="203"/>
        <v>0.71185193455599993</v>
      </c>
      <c r="O609" s="59">
        <v>260</v>
      </c>
      <c r="Q609" s="53" t="str">
        <f t="shared" si="214"/>
        <v>1</v>
      </c>
      <c r="R609" s="53">
        <f t="shared" si="204"/>
        <v>1</v>
      </c>
      <c r="S609" s="53" t="str">
        <f t="shared" si="215"/>
        <v>0</v>
      </c>
      <c r="T609" s="53">
        <f t="shared" si="205"/>
        <v>0</v>
      </c>
      <c r="U609" s="53" t="str">
        <f t="shared" si="216"/>
        <v>0</v>
      </c>
      <c r="V609" s="53">
        <f t="shared" si="206"/>
        <v>0</v>
      </c>
      <c r="W609" s="53" t="str">
        <f t="shared" si="217"/>
        <v>0</v>
      </c>
      <c r="X609" s="53">
        <f t="shared" si="207"/>
        <v>0</v>
      </c>
      <c r="Y609" s="53" t="str">
        <f t="shared" si="218"/>
        <v>0</v>
      </c>
      <c r="Z609" s="53">
        <f t="shared" si="208"/>
        <v>0</v>
      </c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92">
        <f>Parâmetros!A599</f>
        <v>44190.875023148146</v>
      </c>
      <c r="B610" s="59">
        <f>Parâmetros!G599*0.04*46.0055</f>
        <v>1.88454353892</v>
      </c>
      <c r="C610" s="87">
        <f t="shared" si="219"/>
        <v>1.88454353892</v>
      </c>
      <c r="D610" s="91">
        <f t="shared" si="198"/>
        <v>0.37690870778399999</v>
      </c>
      <c r="E610" s="42" t="str">
        <f t="shared" si="209"/>
        <v>1</v>
      </c>
      <c r="F610" s="51">
        <f t="shared" si="199"/>
        <v>-152.16257004955298</v>
      </c>
      <c r="G610" s="42" t="str">
        <f t="shared" si="210"/>
        <v>0</v>
      </c>
      <c r="H610" s="51">
        <f t="shared" si="200"/>
        <v>-35.081285024776491</v>
      </c>
      <c r="I610" s="42" t="str">
        <f t="shared" si="211"/>
        <v>0</v>
      </c>
      <c r="J610" s="51">
        <f t="shared" si="201"/>
        <v>89.973924616758865</v>
      </c>
      <c r="K610" s="42" t="str">
        <f t="shared" si="212"/>
        <v>0</v>
      </c>
      <c r="L610" s="51">
        <f t="shared" si="202"/>
        <v>81.552481080591534</v>
      </c>
      <c r="M610" s="55" t="str">
        <f t="shared" si="213"/>
        <v>0</v>
      </c>
      <c r="N610" s="58">
        <f t="shared" si="203"/>
        <v>0.37690870778399999</v>
      </c>
      <c r="O610" s="59">
        <v>260</v>
      </c>
      <c r="Q610" s="53" t="str">
        <f t="shared" si="214"/>
        <v>1</v>
      </c>
      <c r="R610" s="53">
        <f t="shared" si="204"/>
        <v>1</v>
      </c>
      <c r="S610" s="53" t="str">
        <f t="shared" si="215"/>
        <v>0</v>
      </c>
      <c r="T610" s="53">
        <f t="shared" si="205"/>
        <v>0</v>
      </c>
      <c r="U610" s="53" t="str">
        <f t="shared" si="216"/>
        <v>0</v>
      </c>
      <c r="V610" s="53">
        <f t="shared" si="206"/>
        <v>0</v>
      </c>
      <c r="W610" s="53" t="str">
        <f t="shared" si="217"/>
        <v>0</v>
      </c>
      <c r="X610" s="53">
        <f t="shared" si="207"/>
        <v>0</v>
      </c>
      <c r="Y610" s="53" t="str">
        <f t="shared" si="218"/>
        <v>0</v>
      </c>
      <c r="Z610" s="53">
        <f t="shared" si="208"/>
        <v>0</v>
      </c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92">
        <f>Parâmetros!A600</f>
        <v>44190.916689814818</v>
      </c>
      <c r="B611" s="59">
        <f>Parâmetros!G600*0.04*46.0055</f>
        <v>2.0473588436400001</v>
      </c>
      <c r="C611" s="87">
        <f t="shared" si="219"/>
        <v>2.0473588436400001</v>
      </c>
      <c r="D611" s="91">
        <f t="shared" si="198"/>
        <v>0.40947176872800001</v>
      </c>
      <c r="E611" s="42" t="str">
        <f t="shared" si="209"/>
        <v>1</v>
      </c>
      <c r="F611" s="51">
        <f t="shared" si="199"/>
        <v>-152.00382512745099</v>
      </c>
      <c r="G611" s="42" t="str">
        <f t="shared" si="210"/>
        <v>0</v>
      </c>
      <c r="H611" s="51">
        <f t="shared" si="200"/>
        <v>-35.001912563725497</v>
      </c>
      <c r="I611" s="42" t="str">
        <f t="shared" si="211"/>
        <v>0</v>
      </c>
      <c r="J611" s="51">
        <f t="shared" si="201"/>
        <v>89.989804134132783</v>
      </c>
      <c r="K611" s="42" t="str">
        <f t="shared" si="212"/>
        <v>0</v>
      </c>
      <c r="L611" s="51">
        <f t="shared" si="202"/>
        <v>81.569720348150113</v>
      </c>
      <c r="M611" s="55" t="str">
        <f t="shared" si="213"/>
        <v>0</v>
      </c>
      <c r="N611" s="58">
        <f t="shared" si="203"/>
        <v>0.40947176872800001</v>
      </c>
      <c r="O611" s="59">
        <v>260</v>
      </c>
      <c r="Q611" s="53" t="str">
        <f t="shared" si="214"/>
        <v>1</v>
      </c>
      <c r="R611" s="53">
        <f t="shared" si="204"/>
        <v>1</v>
      </c>
      <c r="S611" s="53" t="str">
        <f t="shared" si="215"/>
        <v>0</v>
      </c>
      <c r="T611" s="53">
        <f t="shared" si="205"/>
        <v>0</v>
      </c>
      <c r="U611" s="53" t="str">
        <f t="shared" si="216"/>
        <v>0</v>
      </c>
      <c r="V611" s="53">
        <f t="shared" si="206"/>
        <v>0</v>
      </c>
      <c r="W611" s="53" t="str">
        <f t="shared" si="217"/>
        <v>0</v>
      </c>
      <c r="X611" s="53">
        <f t="shared" si="207"/>
        <v>0</v>
      </c>
      <c r="Y611" s="53" t="str">
        <f t="shared" si="218"/>
        <v>0</v>
      </c>
      <c r="Z611" s="53">
        <f t="shared" si="208"/>
        <v>0</v>
      </c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92">
        <f>Parâmetros!A601</f>
        <v>44190.958356481482</v>
      </c>
      <c r="B612" s="59">
        <f>Parâmetros!G601*0.04*46.0055</f>
        <v>2.5101760138600002</v>
      </c>
      <c r="C612" s="87">
        <f t="shared" si="219"/>
        <v>2.5101760138600002</v>
      </c>
      <c r="D612" s="91">
        <f t="shared" si="198"/>
        <v>0.50203520277200009</v>
      </c>
      <c r="E612" s="42" t="str">
        <f t="shared" si="209"/>
        <v>1</v>
      </c>
      <c r="F612" s="51">
        <f t="shared" si="199"/>
        <v>-151.55257838648652</v>
      </c>
      <c r="G612" s="42" t="str">
        <f t="shared" si="210"/>
        <v>0</v>
      </c>
      <c r="H612" s="51">
        <f t="shared" si="200"/>
        <v>-34.776289193243258</v>
      </c>
      <c r="I612" s="42" t="str">
        <f t="shared" si="211"/>
        <v>0</v>
      </c>
      <c r="J612" s="51">
        <f t="shared" si="201"/>
        <v>90.03494309270981</v>
      </c>
      <c r="K612" s="42" t="str">
        <f t="shared" si="212"/>
        <v>0</v>
      </c>
      <c r="L612" s="51">
        <f t="shared" si="202"/>
        <v>81.618724519114593</v>
      </c>
      <c r="M612" s="55" t="str">
        <f t="shared" si="213"/>
        <v>0</v>
      </c>
      <c r="N612" s="58">
        <f t="shared" si="203"/>
        <v>0.50203520277200009</v>
      </c>
      <c r="O612" s="59">
        <v>260</v>
      </c>
      <c r="Q612" s="53" t="str">
        <f t="shared" si="214"/>
        <v>1</v>
      </c>
      <c r="R612" s="53">
        <f t="shared" si="204"/>
        <v>1</v>
      </c>
      <c r="S612" s="53" t="str">
        <f t="shared" si="215"/>
        <v>0</v>
      </c>
      <c r="T612" s="53">
        <f t="shared" si="205"/>
        <v>0</v>
      </c>
      <c r="U612" s="53" t="str">
        <f t="shared" si="216"/>
        <v>0</v>
      </c>
      <c r="V612" s="53">
        <f t="shared" si="206"/>
        <v>0</v>
      </c>
      <c r="W612" s="53" t="str">
        <f t="shared" si="217"/>
        <v>0</v>
      </c>
      <c r="X612" s="53">
        <f t="shared" si="207"/>
        <v>0</v>
      </c>
      <c r="Y612" s="53" t="str">
        <f t="shared" si="218"/>
        <v>0</v>
      </c>
      <c r="Z612" s="53">
        <f t="shared" si="208"/>
        <v>0</v>
      </c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92">
        <f>Parâmetros!A602</f>
        <v>44191.000023148146</v>
      </c>
      <c r="B613" s="59">
        <f>Parâmetros!G602*0.04*46.0055</f>
        <v>1.1747007565600001</v>
      </c>
      <c r="C613" s="87">
        <f t="shared" si="219"/>
        <v>1.1747007565600001</v>
      </c>
      <c r="D613" s="91">
        <f t="shared" si="198"/>
        <v>0.23494015131200002</v>
      </c>
      <c r="E613" s="42" t="str">
        <f t="shared" si="209"/>
        <v>1</v>
      </c>
      <c r="F613" s="51">
        <f t="shared" si="199"/>
        <v>-152.85466676235399</v>
      </c>
      <c r="G613" s="42" t="str">
        <f t="shared" si="210"/>
        <v>0</v>
      </c>
      <c r="H613" s="51">
        <f t="shared" si="200"/>
        <v>-35.427333381176993</v>
      </c>
      <c r="I613" s="42" t="str">
        <f t="shared" si="211"/>
        <v>0</v>
      </c>
      <c r="J613" s="51">
        <f t="shared" si="201"/>
        <v>89.904693036750913</v>
      </c>
      <c r="K613" s="42" t="str">
        <f t="shared" si="212"/>
        <v>0</v>
      </c>
      <c r="L613" s="51">
        <f t="shared" si="202"/>
        <v>81.477321256576928</v>
      </c>
      <c r="M613" s="55" t="str">
        <f t="shared" si="213"/>
        <v>0</v>
      </c>
      <c r="N613" s="58">
        <f t="shared" si="203"/>
        <v>0.23494015131200002</v>
      </c>
      <c r="O613" s="59">
        <v>260</v>
      </c>
      <c r="Q613" s="53" t="str">
        <f t="shared" si="214"/>
        <v>1</v>
      </c>
      <c r="R613" s="53">
        <f t="shared" si="204"/>
        <v>1</v>
      </c>
      <c r="S613" s="53" t="str">
        <f t="shared" si="215"/>
        <v>0</v>
      </c>
      <c r="T613" s="53">
        <f t="shared" si="205"/>
        <v>0</v>
      </c>
      <c r="U613" s="53" t="str">
        <f t="shared" si="216"/>
        <v>0</v>
      </c>
      <c r="V613" s="53">
        <f t="shared" si="206"/>
        <v>0</v>
      </c>
      <c r="W613" s="53" t="str">
        <f t="shared" si="217"/>
        <v>0</v>
      </c>
      <c r="X613" s="53">
        <f t="shared" si="207"/>
        <v>0</v>
      </c>
      <c r="Y613" s="53" t="str">
        <f t="shared" si="218"/>
        <v>0</v>
      </c>
      <c r="Z613" s="53">
        <f t="shared" si="208"/>
        <v>0</v>
      </c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92">
        <f>Parâmetros!A603</f>
        <v>44191.041701388887</v>
      </c>
      <c r="B614" s="59">
        <f>Parâmetros!G603*0.04*46.0055</f>
        <v>0.81464515157999995</v>
      </c>
      <c r="C614" s="87">
        <f t="shared" si="219"/>
        <v>0.81464515157999995</v>
      </c>
      <c r="D614" s="91">
        <f t="shared" si="198"/>
        <v>0.16292903031599998</v>
      </c>
      <c r="E614" s="42" t="str">
        <f t="shared" si="209"/>
        <v>1</v>
      </c>
      <c r="F614" s="51">
        <f t="shared" si="199"/>
        <v>-153.2057209772095</v>
      </c>
      <c r="G614" s="42" t="str">
        <f t="shared" si="210"/>
        <v>0</v>
      </c>
      <c r="H614" s="51">
        <f t="shared" si="200"/>
        <v>-35.602860488604748</v>
      </c>
      <c r="I614" s="42" t="str">
        <f t="shared" si="211"/>
        <v>0</v>
      </c>
      <c r="J614" s="51">
        <f t="shared" si="201"/>
        <v>89.869576502438051</v>
      </c>
      <c r="K614" s="42" t="str">
        <f t="shared" si="212"/>
        <v>0</v>
      </c>
      <c r="L614" s="51">
        <f t="shared" si="202"/>
        <v>81.43919772193199</v>
      </c>
      <c r="M614" s="55" t="str">
        <f t="shared" si="213"/>
        <v>0</v>
      </c>
      <c r="N614" s="58">
        <f t="shared" si="203"/>
        <v>0.16292903031599998</v>
      </c>
      <c r="O614" s="59">
        <v>260</v>
      </c>
      <c r="Q614" s="53" t="str">
        <f t="shared" si="214"/>
        <v>1</v>
      </c>
      <c r="R614" s="53">
        <f t="shared" si="204"/>
        <v>1</v>
      </c>
      <c r="S614" s="53" t="str">
        <f t="shared" si="215"/>
        <v>0</v>
      </c>
      <c r="T614" s="53">
        <f t="shared" si="205"/>
        <v>0</v>
      </c>
      <c r="U614" s="53" t="str">
        <f t="shared" si="216"/>
        <v>0</v>
      </c>
      <c r="V614" s="53">
        <f t="shared" si="206"/>
        <v>0</v>
      </c>
      <c r="W614" s="53" t="str">
        <f t="shared" si="217"/>
        <v>0</v>
      </c>
      <c r="X614" s="53">
        <f t="shared" si="207"/>
        <v>0</v>
      </c>
      <c r="Y614" s="53" t="str">
        <f t="shared" si="218"/>
        <v>0</v>
      </c>
      <c r="Z614" s="53">
        <f t="shared" si="208"/>
        <v>0</v>
      </c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92">
        <f>Parâmetros!A604</f>
        <v>44191.083368055559</v>
      </c>
      <c r="B615" s="59">
        <f>Parâmetros!G604*0.04*46.0055</f>
        <v>0.44529459538000005</v>
      </c>
      <c r="C615" s="87">
        <f t="shared" si="219"/>
        <v>0.44529459538000005</v>
      </c>
      <c r="D615" s="91">
        <f t="shared" si="198"/>
        <v>8.9058919076000012E-2</v>
      </c>
      <c r="E615" s="42" t="str">
        <f t="shared" si="209"/>
        <v>1</v>
      </c>
      <c r="F615" s="51">
        <f t="shared" si="199"/>
        <v>-153.5658377695045</v>
      </c>
      <c r="G615" s="42" t="str">
        <f t="shared" si="210"/>
        <v>0</v>
      </c>
      <c r="H615" s="51">
        <f t="shared" si="200"/>
        <v>-35.782918884752249</v>
      </c>
      <c r="I615" s="42" t="str">
        <f t="shared" si="211"/>
        <v>0</v>
      </c>
      <c r="J615" s="51">
        <f t="shared" si="201"/>
        <v>89.833553423500021</v>
      </c>
      <c r="K615" s="42" t="str">
        <f t="shared" si="212"/>
        <v>0</v>
      </c>
      <c r="L615" s="51">
        <f t="shared" si="202"/>
        <v>81.400090015981405</v>
      </c>
      <c r="M615" s="55" t="str">
        <f t="shared" si="213"/>
        <v>0</v>
      </c>
      <c r="N615" s="58">
        <f t="shared" si="203"/>
        <v>8.9058919076000012E-2</v>
      </c>
      <c r="O615" s="59">
        <v>260</v>
      </c>
      <c r="Q615" s="53" t="str">
        <f t="shared" si="214"/>
        <v>1</v>
      </c>
      <c r="R615" s="53">
        <f t="shared" si="204"/>
        <v>1</v>
      </c>
      <c r="S615" s="53" t="str">
        <f t="shared" si="215"/>
        <v>0</v>
      </c>
      <c r="T615" s="53">
        <f t="shared" si="205"/>
        <v>0</v>
      </c>
      <c r="U615" s="53" t="str">
        <f t="shared" si="216"/>
        <v>0</v>
      </c>
      <c r="V615" s="53">
        <f t="shared" si="206"/>
        <v>0</v>
      </c>
      <c r="W615" s="53" t="str">
        <f t="shared" si="217"/>
        <v>0</v>
      </c>
      <c r="X615" s="53">
        <f t="shared" si="207"/>
        <v>0</v>
      </c>
      <c r="Y615" s="53" t="str">
        <f t="shared" si="218"/>
        <v>0</v>
      </c>
      <c r="Z615" s="53">
        <f t="shared" si="208"/>
        <v>0</v>
      </c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92">
        <f>Parâmetros!A605</f>
        <v>44191.125034722223</v>
      </c>
      <c r="B616" s="59">
        <f>Parâmetros!G605*0.04*46.0055</f>
        <v>0.46090702185999993</v>
      </c>
      <c r="C616" s="87">
        <f t="shared" si="219"/>
        <v>0.46090702185999993</v>
      </c>
      <c r="D616" s="91">
        <f t="shared" si="198"/>
        <v>9.2181404371999981E-2</v>
      </c>
      <c r="E616" s="42" t="str">
        <f t="shared" si="209"/>
        <v>1</v>
      </c>
      <c r="F616" s="51">
        <f t="shared" si="199"/>
        <v>-153.55061565368649</v>
      </c>
      <c r="G616" s="42" t="str">
        <f t="shared" si="210"/>
        <v>0</v>
      </c>
      <c r="H616" s="51">
        <f t="shared" si="200"/>
        <v>-35.775307826843246</v>
      </c>
      <c r="I616" s="42" t="str">
        <f t="shared" si="211"/>
        <v>0</v>
      </c>
      <c r="J616" s="51">
        <f t="shared" si="201"/>
        <v>89.835076116946837</v>
      </c>
      <c r="K616" s="42" t="str">
        <f t="shared" si="212"/>
        <v>0</v>
      </c>
      <c r="L616" s="51">
        <f t="shared" si="202"/>
        <v>81.401743096432241</v>
      </c>
      <c r="M616" s="55" t="str">
        <f t="shared" si="213"/>
        <v>0</v>
      </c>
      <c r="N616" s="58">
        <f t="shared" si="203"/>
        <v>9.2181404371999981E-2</v>
      </c>
      <c r="O616" s="59">
        <v>260</v>
      </c>
      <c r="Q616" s="53" t="str">
        <f t="shared" si="214"/>
        <v>1</v>
      </c>
      <c r="R616" s="53">
        <f t="shared" si="204"/>
        <v>1</v>
      </c>
      <c r="S616" s="53" t="str">
        <f t="shared" si="215"/>
        <v>0</v>
      </c>
      <c r="T616" s="53">
        <f t="shared" si="205"/>
        <v>0</v>
      </c>
      <c r="U616" s="53" t="str">
        <f t="shared" si="216"/>
        <v>0</v>
      </c>
      <c r="V616" s="53">
        <f t="shared" si="206"/>
        <v>0</v>
      </c>
      <c r="W616" s="53" t="str">
        <f t="shared" si="217"/>
        <v>0</v>
      </c>
      <c r="X616" s="53">
        <f t="shared" si="207"/>
        <v>0</v>
      </c>
      <c r="Y616" s="53" t="str">
        <f t="shared" si="218"/>
        <v>0</v>
      </c>
      <c r="Z616" s="53">
        <f t="shared" si="208"/>
        <v>0</v>
      </c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92">
        <f>Parâmetros!A606</f>
        <v>44191.166701388887</v>
      </c>
      <c r="B617" s="59">
        <f>Parâmetros!G606*0.04*46.0055</f>
        <v>0.35952378140000002</v>
      </c>
      <c r="C617" s="87">
        <f t="shared" si="219"/>
        <v>0.35952378140000002</v>
      </c>
      <c r="D617" s="91">
        <f t="shared" si="198"/>
        <v>7.1904756279999996E-2</v>
      </c>
      <c r="E617" s="42" t="str">
        <f t="shared" si="209"/>
        <v>1</v>
      </c>
      <c r="F617" s="51">
        <f t="shared" si="199"/>
        <v>-153.64946431313501</v>
      </c>
      <c r="G617" s="42" t="str">
        <f t="shared" si="210"/>
        <v>0</v>
      </c>
      <c r="H617" s="51">
        <f t="shared" si="200"/>
        <v>-35.824732156567507</v>
      </c>
      <c r="I617" s="42" t="str">
        <f t="shared" si="211"/>
        <v>0</v>
      </c>
      <c r="J617" s="51">
        <f t="shared" si="201"/>
        <v>89.825188121889624</v>
      </c>
      <c r="K617" s="42" t="str">
        <f t="shared" si="212"/>
        <v>0</v>
      </c>
      <c r="L617" s="51">
        <f t="shared" si="202"/>
        <v>81.391008400383527</v>
      </c>
      <c r="M617" s="55" t="str">
        <f t="shared" si="213"/>
        <v>0</v>
      </c>
      <c r="N617" s="58">
        <f t="shared" si="203"/>
        <v>7.1904756279999996E-2</v>
      </c>
      <c r="O617" s="59">
        <v>260</v>
      </c>
      <c r="Q617" s="53" t="str">
        <f t="shared" si="214"/>
        <v>1</v>
      </c>
      <c r="R617" s="53">
        <f t="shared" si="204"/>
        <v>1</v>
      </c>
      <c r="S617" s="53" t="str">
        <f t="shared" si="215"/>
        <v>0</v>
      </c>
      <c r="T617" s="53">
        <f t="shared" si="205"/>
        <v>0</v>
      </c>
      <c r="U617" s="53" t="str">
        <f t="shared" si="216"/>
        <v>0</v>
      </c>
      <c r="V617" s="53">
        <f t="shared" si="206"/>
        <v>0</v>
      </c>
      <c r="W617" s="53" t="str">
        <f t="shared" si="217"/>
        <v>0</v>
      </c>
      <c r="X617" s="53">
        <f t="shared" si="207"/>
        <v>0</v>
      </c>
      <c r="Y617" s="53" t="str">
        <f t="shared" si="218"/>
        <v>0</v>
      </c>
      <c r="Z617" s="53">
        <f t="shared" si="208"/>
        <v>0</v>
      </c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92">
        <f>Parâmetros!A607</f>
        <v>44191.208368055559</v>
      </c>
      <c r="B618" s="59">
        <f>Parâmetros!G607*0.04*46.0055</f>
        <v>1.2212693638799998</v>
      </c>
      <c r="C618" s="87">
        <f t="shared" si="219"/>
        <v>1.2212693638799998</v>
      </c>
      <c r="D618" s="91">
        <f t="shared" si="198"/>
        <v>0.24425387277599997</v>
      </c>
      <c r="E618" s="42" t="str">
        <f t="shared" si="209"/>
        <v>1</v>
      </c>
      <c r="F618" s="51">
        <f t="shared" si="199"/>
        <v>-152.809262370217</v>
      </c>
      <c r="G618" s="42" t="str">
        <f t="shared" si="210"/>
        <v>0</v>
      </c>
      <c r="H618" s="51">
        <f t="shared" si="200"/>
        <v>-35.404631185108499</v>
      </c>
      <c r="I618" s="42" t="str">
        <f t="shared" si="211"/>
        <v>0</v>
      </c>
      <c r="J618" s="51">
        <f t="shared" si="201"/>
        <v>89.909234913267312</v>
      </c>
      <c r="K618" s="42" t="str">
        <f t="shared" si="212"/>
        <v>0</v>
      </c>
      <c r="L618" s="51">
        <f t="shared" si="202"/>
        <v>81.482252050293184</v>
      </c>
      <c r="M618" s="55" t="str">
        <f t="shared" si="213"/>
        <v>0</v>
      </c>
      <c r="N618" s="58">
        <f t="shared" si="203"/>
        <v>0.24425387277599997</v>
      </c>
      <c r="O618" s="59">
        <v>260</v>
      </c>
      <c r="Q618" s="53" t="str">
        <f t="shared" si="214"/>
        <v>1</v>
      </c>
      <c r="R618" s="53">
        <f t="shared" si="204"/>
        <v>1</v>
      </c>
      <c r="S618" s="53" t="str">
        <f t="shared" si="215"/>
        <v>0</v>
      </c>
      <c r="T618" s="53">
        <f t="shared" si="205"/>
        <v>0</v>
      </c>
      <c r="U618" s="53" t="str">
        <f t="shared" si="216"/>
        <v>0</v>
      </c>
      <c r="V618" s="53">
        <f t="shared" si="206"/>
        <v>0</v>
      </c>
      <c r="W618" s="53" t="str">
        <f t="shared" si="217"/>
        <v>0</v>
      </c>
      <c r="X618" s="53">
        <f t="shared" si="207"/>
        <v>0</v>
      </c>
      <c r="Y618" s="53" t="str">
        <f t="shared" si="218"/>
        <v>0</v>
      </c>
      <c r="Z618" s="53">
        <f t="shared" si="208"/>
        <v>0</v>
      </c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92">
        <f>Parâmetros!A608</f>
        <v>44191.250034722223</v>
      </c>
      <c r="B619" s="59">
        <f>Parâmetros!G608*0.04*46.0055</f>
        <v>3.8819716932999997</v>
      </c>
      <c r="C619" s="87">
        <f t="shared" si="219"/>
        <v>3.8819716932999997</v>
      </c>
      <c r="D619" s="91">
        <f t="shared" si="198"/>
        <v>0.77639433865999985</v>
      </c>
      <c r="E619" s="42" t="str">
        <f t="shared" si="209"/>
        <v>1</v>
      </c>
      <c r="F619" s="51">
        <f t="shared" si="199"/>
        <v>-150.2150775990325</v>
      </c>
      <c r="G619" s="42" t="str">
        <f t="shared" si="210"/>
        <v>0</v>
      </c>
      <c r="H619" s="51">
        <f t="shared" si="200"/>
        <v>-34.107538799516249</v>
      </c>
      <c r="I619" s="42" t="str">
        <f t="shared" si="211"/>
        <v>0</v>
      </c>
      <c r="J619" s="51">
        <f t="shared" si="201"/>
        <v>90.168735510828029</v>
      </c>
      <c r="K619" s="42" t="str">
        <f t="shared" si="212"/>
        <v>0</v>
      </c>
      <c r="L619" s="51">
        <f t="shared" si="202"/>
        <v>81.763973473408257</v>
      </c>
      <c r="M619" s="55" t="str">
        <f t="shared" si="213"/>
        <v>0</v>
      </c>
      <c r="N619" s="58">
        <f t="shared" si="203"/>
        <v>0.77639433865999985</v>
      </c>
      <c r="O619" s="59">
        <v>260</v>
      </c>
      <c r="Q619" s="53" t="str">
        <f t="shared" si="214"/>
        <v>1</v>
      </c>
      <c r="R619" s="53">
        <f t="shared" si="204"/>
        <v>1</v>
      </c>
      <c r="S619" s="53" t="str">
        <f t="shared" si="215"/>
        <v>0</v>
      </c>
      <c r="T619" s="53">
        <f t="shared" si="205"/>
        <v>0</v>
      </c>
      <c r="U619" s="53" t="str">
        <f t="shared" si="216"/>
        <v>0</v>
      </c>
      <c r="V619" s="53">
        <f t="shared" si="206"/>
        <v>0</v>
      </c>
      <c r="W619" s="53" t="str">
        <f t="shared" si="217"/>
        <v>0</v>
      </c>
      <c r="X619" s="53">
        <f t="shared" si="207"/>
        <v>0</v>
      </c>
      <c r="Y619" s="53" t="str">
        <f t="shared" si="218"/>
        <v>0</v>
      </c>
      <c r="Z619" s="53">
        <f t="shared" si="208"/>
        <v>0</v>
      </c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92">
        <f>Parâmetros!A609</f>
        <v>44191.291701388887</v>
      </c>
      <c r="B620" s="59">
        <f>Parâmetros!G609*0.04*46.0055</f>
        <v>14.405816308640002</v>
      </c>
      <c r="C620" s="87">
        <f t="shared" si="219"/>
        <v>14.405816308640002</v>
      </c>
      <c r="D620" s="91">
        <f t="shared" si="198"/>
        <v>2.8811632617280001</v>
      </c>
      <c r="E620" s="42" t="str">
        <f t="shared" si="209"/>
        <v>1</v>
      </c>
      <c r="F620" s="51">
        <f t="shared" si="199"/>
        <v>-139.95432909907601</v>
      </c>
      <c r="G620" s="42" t="str">
        <f t="shared" si="210"/>
        <v>0</v>
      </c>
      <c r="H620" s="51">
        <f t="shared" si="200"/>
        <v>-28.977164549538003</v>
      </c>
      <c r="I620" s="42" t="str">
        <f t="shared" si="211"/>
        <v>0</v>
      </c>
      <c r="J620" s="51">
        <f t="shared" si="201"/>
        <v>91.195135170842661</v>
      </c>
      <c r="K620" s="42" t="str">
        <f t="shared" si="212"/>
        <v>0</v>
      </c>
      <c r="L620" s="51">
        <f t="shared" si="202"/>
        <v>82.878262903267753</v>
      </c>
      <c r="M620" s="55" t="str">
        <f t="shared" si="213"/>
        <v>0</v>
      </c>
      <c r="N620" s="58">
        <f t="shared" si="203"/>
        <v>2.8811632617280001</v>
      </c>
      <c r="O620" s="59">
        <v>260</v>
      </c>
      <c r="Q620" s="53" t="str">
        <f t="shared" si="214"/>
        <v>1</v>
      </c>
      <c r="R620" s="53">
        <f t="shared" si="204"/>
        <v>1</v>
      </c>
      <c r="S620" s="53" t="str">
        <f t="shared" si="215"/>
        <v>0</v>
      </c>
      <c r="T620" s="53">
        <f t="shared" si="205"/>
        <v>0</v>
      </c>
      <c r="U620" s="53" t="str">
        <f t="shared" si="216"/>
        <v>0</v>
      </c>
      <c r="V620" s="53">
        <f t="shared" si="206"/>
        <v>0</v>
      </c>
      <c r="W620" s="53" t="str">
        <f t="shared" si="217"/>
        <v>0</v>
      </c>
      <c r="X620" s="53">
        <f t="shared" si="207"/>
        <v>0</v>
      </c>
      <c r="Y620" s="53" t="str">
        <f t="shared" si="218"/>
        <v>0</v>
      </c>
      <c r="Z620" s="53">
        <f t="shared" si="208"/>
        <v>0</v>
      </c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92">
        <f>Parâmetros!A610</f>
        <v>44191.333368055559</v>
      </c>
      <c r="B621" s="59">
        <f>Parâmetros!G610*0.04*46.0055</f>
        <v>10.944423215900001</v>
      </c>
      <c r="C621" s="87">
        <f t="shared" si="219"/>
        <v>10.944423215900001</v>
      </c>
      <c r="D621" s="91">
        <f t="shared" si="198"/>
        <v>2.1888846431800002</v>
      </c>
      <c r="E621" s="42" t="str">
        <f t="shared" si="209"/>
        <v>1</v>
      </c>
      <c r="F621" s="51">
        <f t="shared" si="199"/>
        <v>-143.32918736449747</v>
      </c>
      <c r="G621" s="42" t="str">
        <f t="shared" si="210"/>
        <v>0</v>
      </c>
      <c r="H621" s="51">
        <f t="shared" si="200"/>
        <v>-30.664593682248736</v>
      </c>
      <c r="I621" s="42" t="str">
        <f t="shared" si="211"/>
        <v>0</v>
      </c>
      <c r="J621" s="51">
        <f t="shared" si="201"/>
        <v>90.85754251118037</v>
      </c>
      <c r="K621" s="42" t="str">
        <f t="shared" si="212"/>
        <v>0</v>
      </c>
      <c r="L621" s="51">
        <f t="shared" si="202"/>
        <v>82.511762458154124</v>
      </c>
      <c r="M621" s="55" t="str">
        <f t="shared" si="213"/>
        <v>0</v>
      </c>
      <c r="N621" s="58">
        <f t="shared" si="203"/>
        <v>2.1888846431800002</v>
      </c>
      <c r="O621" s="59">
        <v>260</v>
      </c>
      <c r="Q621" s="53" t="str">
        <f t="shared" si="214"/>
        <v>1</v>
      </c>
      <c r="R621" s="53">
        <f t="shared" si="204"/>
        <v>1</v>
      </c>
      <c r="S621" s="53" t="str">
        <f t="shared" si="215"/>
        <v>0</v>
      </c>
      <c r="T621" s="53">
        <f t="shared" si="205"/>
        <v>0</v>
      </c>
      <c r="U621" s="53" t="str">
        <f t="shared" si="216"/>
        <v>0</v>
      </c>
      <c r="V621" s="53">
        <f t="shared" si="206"/>
        <v>0</v>
      </c>
      <c r="W621" s="53" t="str">
        <f t="shared" si="217"/>
        <v>0</v>
      </c>
      <c r="X621" s="53">
        <f t="shared" si="207"/>
        <v>0</v>
      </c>
      <c r="Y621" s="53" t="str">
        <f t="shared" si="218"/>
        <v>0</v>
      </c>
      <c r="Z621" s="53">
        <f t="shared" si="208"/>
        <v>0</v>
      </c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92">
        <f>Parâmetros!A611</f>
        <v>44191.375034722223</v>
      </c>
      <c r="B622" s="59">
        <f>Parâmetros!G611*0.04*46.0055</f>
        <v>6.67904352582</v>
      </c>
      <c r="C622" s="87">
        <f t="shared" si="219"/>
        <v>6.67904352582</v>
      </c>
      <c r="D622" s="91">
        <f t="shared" si="198"/>
        <v>1.335808705164</v>
      </c>
      <c r="E622" s="42" t="str">
        <f t="shared" si="209"/>
        <v>1</v>
      </c>
      <c r="F622" s="51">
        <f t="shared" si="199"/>
        <v>-147.48793256232551</v>
      </c>
      <c r="G622" s="42" t="str">
        <f t="shared" si="210"/>
        <v>0</v>
      </c>
      <c r="H622" s="51">
        <f t="shared" si="200"/>
        <v>-32.743966281162756</v>
      </c>
      <c r="I622" s="42" t="str">
        <f t="shared" si="211"/>
        <v>0</v>
      </c>
      <c r="J622" s="51">
        <f t="shared" si="201"/>
        <v>90.44153634387628</v>
      </c>
      <c r="K622" s="42" t="str">
        <f t="shared" si="212"/>
        <v>0</v>
      </c>
      <c r="L622" s="51">
        <f t="shared" si="202"/>
        <v>82.060134020380929</v>
      </c>
      <c r="M622" s="55" t="str">
        <f t="shared" si="213"/>
        <v>0</v>
      </c>
      <c r="N622" s="58">
        <f t="shared" si="203"/>
        <v>1.335808705164</v>
      </c>
      <c r="O622" s="59">
        <v>260</v>
      </c>
      <c r="Q622" s="53" t="str">
        <f t="shared" si="214"/>
        <v>1</v>
      </c>
      <c r="R622" s="53">
        <f t="shared" si="204"/>
        <v>1</v>
      </c>
      <c r="S622" s="53" t="str">
        <f t="shared" si="215"/>
        <v>0</v>
      </c>
      <c r="T622" s="53">
        <f t="shared" si="205"/>
        <v>0</v>
      </c>
      <c r="U622" s="53" t="str">
        <f t="shared" si="216"/>
        <v>0</v>
      </c>
      <c r="V622" s="53">
        <f t="shared" si="206"/>
        <v>0</v>
      </c>
      <c r="W622" s="53" t="str">
        <f t="shared" si="217"/>
        <v>0</v>
      </c>
      <c r="X622" s="53">
        <f t="shared" si="207"/>
        <v>0</v>
      </c>
      <c r="Y622" s="53" t="str">
        <f t="shared" si="218"/>
        <v>0</v>
      </c>
      <c r="Z622" s="53">
        <f t="shared" si="208"/>
        <v>0</v>
      </c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92">
        <f>Parâmetros!A612</f>
        <v>44191.416701388887</v>
      </c>
      <c r="B623" s="59">
        <f>Parâmetros!G612*0.04*46.0055</f>
        <v>2.837435218</v>
      </c>
      <c r="C623" s="87">
        <f t="shared" si="219"/>
        <v>2.837435218</v>
      </c>
      <c r="D623" s="91">
        <f t="shared" si="198"/>
        <v>0.56748704360000002</v>
      </c>
      <c r="E623" s="42" t="str">
        <f t="shared" si="209"/>
        <v>1</v>
      </c>
      <c r="F623" s="51">
        <f t="shared" si="199"/>
        <v>-151.23350066245001</v>
      </c>
      <c r="G623" s="42" t="str">
        <f t="shared" si="210"/>
        <v>0</v>
      </c>
      <c r="H623" s="51">
        <f t="shared" si="200"/>
        <v>-34.616750331225006</v>
      </c>
      <c r="I623" s="42" t="str">
        <f t="shared" si="211"/>
        <v>0</v>
      </c>
      <c r="J623" s="51">
        <f t="shared" si="201"/>
        <v>90.066860965706169</v>
      </c>
      <c r="K623" s="42" t="str">
        <f t="shared" si="212"/>
        <v>0</v>
      </c>
      <c r="L623" s="51">
        <f t="shared" si="202"/>
        <v>81.653375493670609</v>
      </c>
      <c r="M623" s="55" t="str">
        <f t="shared" si="213"/>
        <v>0</v>
      </c>
      <c r="N623" s="58">
        <f t="shared" si="203"/>
        <v>0.56748704360000002</v>
      </c>
      <c r="O623" s="59">
        <v>260</v>
      </c>
      <c r="Q623" s="53" t="str">
        <f t="shared" si="214"/>
        <v>1</v>
      </c>
      <c r="R623" s="53">
        <f t="shared" si="204"/>
        <v>1</v>
      </c>
      <c r="S623" s="53" t="str">
        <f t="shared" si="215"/>
        <v>0</v>
      </c>
      <c r="T623" s="53">
        <f t="shared" si="205"/>
        <v>0</v>
      </c>
      <c r="U623" s="53" t="str">
        <f t="shared" si="216"/>
        <v>0</v>
      </c>
      <c r="V623" s="53">
        <f t="shared" si="206"/>
        <v>0</v>
      </c>
      <c r="W623" s="53" t="str">
        <f t="shared" si="217"/>
        <v>0</v>
      </c>
      <c r="X623" s="53">
        <f t="shared" si="207"/>
        <v>0</v>
      </c>
      <c r="Y623" s="53" t="str">
        <f t="shared" si="218"/>
        <v>0</v>
      </c>
      <c r="Z623" s="53">
        <f t="shared" si="208"/>
        <v>0</v>
      </c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92">
        <f>Parâmetros!A613</f>
        <v>44191.458368055559</v>
      </c>
      <c r="B624" s="59">
        <f>Parâmetros!G613*0.04*46.0055</f>
        <v>2.2647881975199997</v>
      </c>
      <c r="C624" s="87">
        <f t="shared" si="219"/>
        <v>2.2647881975199997</v>
      </c>
      <c r="D624" s="91">
        <f t="shared" si="198"/>
        <v>0.45295763950399998</v>
      </c>
      <c r="E624" s="42" t="str">
        <f t="shared" si="209"/>
        <v>1</v>
      </c>
      <c r="F624" s="51">
        <f t="shared" si="199"/>
        <v>-151.79183150741801</v>
      </c>
      <c r="G624" s="42" t="str">
        <f t="shared" si="210"/>
        <v>0</v>
      </c>
      <c r="H624" s="51">
        <f t="shared" si="200"/>
        <v>-34.895915753709005</v>
      </c>
      <c r="I624" s="42" t="str">
        <f t="shared" si="211"/>
        <v>0</v>
      </c>
      <c r="J624" s="51">
        <f t="shared" si="201"/>
        <v>90.011010206918613</v>
      </c>
      <c r="K624" s="42" t="str">
        <f t="shared" si="212"/>
        <v>0</v>
      </c>
      <c r="L624" s="51">
        <f t="shared" si="202"/>
        <v>81.592742279737408</v>
      </c>
      <c r="M624" s="55" t="str">
        <f t="shared" si="213"/>
        <v>0</v>
      </c>
      <c r="N624" s="58">
        <f t="shared" si="203"/>
        <v>0.45295763950399998</v>
      </c>
      <c r="O624" s="59">
        <v>260</v>
      </c>
      <c r="Q624" s="53" t="str">
        <f t="shared" si="214"/>
        <v>1</v>
      </c>
      <c r="R624" s="53">
        <f t="shared" si="204"/>
        <v>1</v>
      </c>
      <c r="S624" s="53" t="str">
        <f t="shared" si="215"/>
        <v>0</v>
      </c>
      <c r="T624" s="53">
        <f t="shared" si="205"/>
        <v>0</v>
      </c>
      <c r="U624" s="53" t="str">
        <f t="shared" si="216"/>
        <v>0</v>
      </c>
      <c r="V624" s="53">
        <f t="shared" si="206"/>
        <v>0</v>
      </c>
      <c r="W624" s="53" t="str">
        <f t="shared" si="217"/>
        <v>0</v>
      </c>
      <c r="X624" s="53">
        <f t="shared" si="207"/>
        <v>0</v>
      </c>
      <c r="Y624" s="53" t="str">
        <f t="shared" si="218"/>
        <v>0</v>
      </c>
      <c r="Z624" s="53">
        <f t="shared" si="208"/>
        <v>0</v>
      </c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92">
        <f>Parâmetros!A614</f>
        <v>44191.500034722223</v>
      </c>
      <c r="B625" s="59">
        <f>Parâmetros!G614*0.04*46.0055</f>
        <v>1.8037321178399999</v>
      </c>
      <c r="C625" s="87">
        <f t="shared" si="219"/>
        <v>1.8037321178399999</v>
      </c>
      <c r="D625" s="91">
        <f t="shared" si="198"/>
        <v>0.36074642356799996</v>
      </c>
      <c r="E625" s="42" t="str">
        <f t="shared" si="209"/>
        <v>1</v>
      </c>
      <c r="F625" s="51">
        <f t="shared" si="199"/>
        <v>-152.24136118510597</v>
      </c>
      <c r="G625" s="42" t="str">
        <f t="shared" si="210"/>
        <v>0</v>
      </c>
      <c r="H625" s="51">
        <f t="shared" si="200"/>
        <v>-35.120680592552986</v>
      </c>
      <c r="I625" s="42" t="str">
        <f t="shared" si="211"/>
        <v>0</v>
      </c>
      <c r="J625" s="51">
        <f t="shared" si="201"/>
        <v>89.966043009023906</v>
      </c>
      <c r="K625" s="42" t="str">
        <f t="shared" si="212"/>
        <v>0</v>
      </c>
      <c r="L625" s="51">
        <f t="shared" si="202"/>
        <v>81.543924577183049</v>
      </c>
      <c r="M625" s="55" t="str">
        <f t="shared" si="213"/>
        <v>0</v>
      </c>
      <c r="N625" s="58">
        <f t="shared" si="203"/>
        <v>0.36074642356799996</v>
      </c>
      <c r="O625" s="59">
        <v>260</v>
      </c>
      <c r="Q625" s="53" t="str">
        <f t="shared" si="214"/>
        <v>1</v>
      </c>
      <c r="R625" s="53">
        <f t="shared" si="204"/>
        <v>1</v>
      </c>
      <c r="S625" s="53" t="str">
        <f t="shared" si="215"/>
        <v>0</v>
      </c>
      <c r="T625" s="53">
        <f t="shared" si="205"/>
        <v>0</v>
      </c>
      <c r="U625" s="53" t="str">
        <f t="shared" si="216"/>
        <v>0</v>
      </c>
      <c r="V625" s="53">
        <f t="shared" si="206"/>
        <v>0</v>
      </c>
      <c r="W625" s="53" t="str">
        <f t="shared" si="217"/>
        <v>0</v>
      </c>
      <c r="X625" s="53">
        <f t="shared" si="207"/>
        <v>0</v>
      </c>
      <c r="Y625" s="53" t="str">
        <f t="shared" si="218"/>
        <v>0</v>
      </c>
      <c r="Z625" s="53">
        <f t="shared" si="208"/>
        <v>0</v>
      </c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92">
        <f>Parâmetros!A615</f>
        <v>44191.541701388887</v>
      </c>
      <c r="B626" s="59">
        <f>Parâmetros!G615*0.04*46.0055</f>
        <v>2.1993058090400002</v>
      </c>
      <c r="C626" s="87">
        <f t="shared" si="219"/>
        <v>2.1993058090400002</v>
      </c>
      <c r="D626" s="91">
        <f t="shared" si="198"/>
        <v>0.43986116180800006</v>
      </c>
      <c r="E626" s="42" t="str">
        <f t="shared" si="209"/>
        <v>1</v>
      </c>
      <c r="F626" s="51">
        <f t="shared" si="199"/>
        <v>-151.85567683618601</v>
      </c>
      <c r="G626" s="42" t="str">
        <f t="shared" si="210"/>
        <v>0</v>
      </c>
      <c r="H626" s="51">
        <f t="shared" si="200"/>
        <v>-34.927838418093003</v>
      </c>
      <c r="I626" s="42" t="str">
        <f t="shared" si="211"/>
        <v>0</v>
      </c>
      <c r="J626" s="51">
        <f t="shared" si="201"/>
        <v>90.004623652980456</v>
      </c>
      <c r="K626" s="42" t="str">
        <f t="shared" si="212"/>
        <v>0</v>
      </c>
      <c r="L626" s="51">
        <f t="shared" si="202"/>
        <v>81.585808850368934</v>
      </c>
      <c r="M626" s="55" t="str">
        <f t="shared" si="213"/>
        <v>0</v>
      </c>
      <c r="N626" s="58">
        <f t="shared" si="203"/>
        <v>0.43986116180800006</v>
      </c>
      <c r="O626" s="59">
        <v>260</v>
      </c>
      <c r="Q626" s="53" t="str">
        <f t="shared" si="214"/>
        <v>1</v>
      </c>
      <c r="R626" s="53">
        <f t="shared" si="204"/>
        <v>1</v>
      </c>
      <c r="S626" s="53" t="str">
        <f t="shared" si="215"/>
        <v>0</v>
      </c>
      <c r="T626" s="53">
        <f t="shared" si="205"/>
        <v>0</v>
      </c>
      <c r="U626" s="53" t="str">
        <f t="shared" si="216"/>
        <v>0</v>
      </c>
      <c r="V626" s="53">
        <f t="shared" si="206"/>
        <v>0</v>
      </c>
      <c r="W626" s="53" t="str">
        <f t="shared" si="217"/>
        <v>0</v>
      </c>
      <c r="X626" s="53">
        <f t="shared" si="207"/>
        <v>0</v>
      </c>
      <c r="Y626" s="53" t="str">
        <f t="shared" si="218"/>
        <v>0</v>
      </c>
      <c r="Z626" s="53">
        <f t="shared" si="208"/>
        <v>0</v>
      </c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92">
        <f>Parâmetros!A616</f>
        <v>44191.583368055559</v>
      </c>
      <c r="B627" s="59">
        <f>Parâmetros!G616*0.04*46.0055</f>
        <v>1.42569572324</v>
      </c>
      <c r="C627" s="87">
        <f t="shared" si="219"/>
        <v>1.42569572324</v>
      </c>
      <c r="D627" s="91">
        <f t="shared" si="198"/>
        <v>0.285139144648</v>
      </c>
      <c r="E627" s="42" t="str">
        <f t="shared" si="209"/>
        <v>1</v>
      </c>
      <c r="F627" s="51">
        <f t="shared" si="199"/>
        <v>-152.60994666984101</v>
      </c>
      <c r="G627" s="42" t="str">
        <f t="shared" si="210"/>
        <v>0</v>
      </c>
      <c r="H627" s="51">
        <f t="shared" si="200"/>
        <v>-35.304973334920504</v>
      </c>
      <c r="I627" s="42" t="str">
        <f t="shared" si="211"/>
        <v>0</v>
      </c>
      <c r="J627" s="51">
        <f t="shared" si="201"/>
        <v>89.92917279276044</v>
      </c>
      <c r="K627" s="42" t="str">
        <f t="shared" si="212"/>
        <v>0</v>
      </c>
      <c r="L627" s="51">
        <f t="shared" si="202"/>
        <v>81.503897194225416</v>
      </c>
      <c r="M627" s="55" t="str">
        <f t="shared" si="213"/>
        <v>0</v>
      </c>
      <c r="N627" s="58">
        <f t="shared" si="203"/>
        <v>0.285139144648</v>
      </c>
      <c r="O627" s="59">
        <v>260</v>
      </c>
      <c r="Q627" s="53" t="str">
        <f t="shared" si="214"/>
        <v>1</v>
      </c>
      <c r="R627" s="53">
        <f t="shared" si="204"/>
        <v>1</v>
      </c>
      <c r="S627" s="53" t="str">
        <f t="shared" si="215"/>
        <v>0</v>
      </c>
      <c r="T627" s="53">
        <f t="shared" si="205"/>
        <v>0</v>
      </c>
      <c r="U627" s="53" t="str">
        <f t="shared" si="216"/>
        <v>0</v>
      </c>
      <c r="V627" s="53">
        <f t="shared" si="206"/>
        <v>0</v>
      </c>
      <c r="W627" s="53" t="str">
        <f t="shared" si="217"/>
        <v>0</v>
      </c>
      <c r="X627" s="53">
        <f t="shared" si="207"/>
        <v>0</v>
      </c>
      <c r="Y627" s="53" t="str">
        <f t="shared" si="218"/>
        <v>0</v>
      </c>
      <c r="Z627" s="53">
        <f t="shared" si="208"/>
        <v>0</v>
      </c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92">
        <f>Parâmetros!A617</f>
        <v>44191.625034722223</v>
      </c>
      <c r="B628" s="59">
        <f>Parâmetros!G617*0.04*46.0055</f>
        <v>1.4925177918800001</v>
      </c>
      <c r="C628" s="87">
        <f t="shared" si="219"/>
        <v>1.4925177918800001</v>
      </c>
      <c r="D628" s="91">
        <f t="shared" si="198"/>
        <v>0.29850355837600001</v>
      </c>
      <c r="E628" s="42" t="str">
        <f t="shared" si="209"/>
        <v>1</v>
      </c>
      <c r="F628" s="51">
        <f t="shared" si="199"/>
        <v>-152.544795152917</v>
      </c>
      <c r="G628" s="42" t="str">
        <f t="shared" si="210"/>
        <v>0</v>
      </c>
      <c r="H628" s="51">
        <f t="shared" si="200"/>
        <v>-35.272397576458502</v>
      </c>
      <c r="I628" s="42" t="str">
        <f t="shared" si="211"/>
        <v>0</v>
      </c>
      <c r="J628" s="51">
        <f t="shared" si="201"/>
        <v>89.935690006862373</v>
      </c>
      <c r="K628" s="42" t="str">
        <f t="shared" si="212"/>
        <v>0</v>
      </c>
      <c r="L628" s="51">
        <f t="shared" si="202"/>
        <v>81.510972472081392</v>
      </c>
      <c r="M628" s="55" t="str">
        <f t="shared" si="213"/>
        <v>0</v>
      </c>
      <c r="N628" s="58">
        <f t="shared" si="203"/>
        <v>0.29850355837600001</v>
      </c>
      <c r="O628" s="59">
        <v>260</v>
      </c>
      <c r="Q628" s="53" t="str">
        <f t="shared" si="214"/>
        <v>1</v>
      </c>
      <c r="R628" s="53">
        <f t="shared" si="204"/>
        <v>1</v>
      </c>
      <c r="S628" s="53" t="str">
        <f t="shared" si="215"/>
        <v>0</v>
      </c>
      <c r="T628" s="53">
        <f t="shared" si="205"/>
        <v>0</v>
      </c>
      <c r="U628" s="53" t="str">
        <f t="shared" si="216"/>
        <v>0</v>
      </c>
      <c r="V628" s="53">
        <f t="shared" si="206"/>
        <v>0</v>
      </c>
      <c r="W628" s="53" t="str">
        <f t="shared" si="217"/>
        <v>0</v>
      </c>
      <c r="X628" s="53">
        <f t="shared" si="207"/>
        <v>0</v>
      </c>
      <c r="Y628" s="53" t="str">
        <f t="shared" si="218"/>
        <v>0</v>
      </c>
      <c r="Z628" s="53">
        <f t="shared" si="208"/>
        <v>0</v>
      </c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92">
        <f>Parâmetros!A618</f>
        <v>44191.666701388887</v>
      </c>
      <c r="B629" s="59">
        <f>Parâmetros!G618*0.04*46.0055</f>
        <v>2.0822696572599995</v>
      </c>
      <c r="C629" s="87">
        <f t="shared" si="219"/>
        <v>2.0822696572599995</v>
      </c>
      <c r="D629" s="91">
        <f t="shared" si="198"/>
        <v>0.41645393145199988</v>
      </c>
      <c r="E629" s="42" t="str">
        <f t="shared" si="209"/>
        <v>1</v>
      </c>
      <c r="F629" s="51">
        <f t="shared" si="199"/>
        <v>-151.96978708417151</v>
      </c>
      <c r="G629" s="42" t="str">
        <f t="shared" si="210"/>
        <v>0</v>
      </c>
      <c r="H629" s="51">
        <f t="shared" si="200"/>
        <v>-34.984893542085757</v>
      </c>
      <c r="I629" s="42" t="str">
        <f t="shared" si="211"/>
        <v>0</v>
      </c>
      <c r="J629" s="51">
        <f t="shared" si="201"/>
        <v>89.993209015954989</v>
      </c>
      <c r="K629" s="42" t="str">
        <f t="shared" si="212"/>
        <v>0</v>
      </c>
      <c r="L629" s="51">
        <f t="shared" si="202"/>
        <v>81.573416787239296</v>
      </c>
      <c r="M629" s="55" t="str">
        <f t="shared" si="213"/>
        <v>0</v>
      </c>
      <c r="N629" s="58">
        <f t="shared" si="203"/>
        <v>0.41645393145199988</v>
      </c>
      <c r="O629" s="59">
        <v>260</v>
      </c>
      <c r="Q629" s="53" t="str">
        <f t="shared" si="214"/>
        <v>1</v>
      </c>
      <c r="R629" s="53">
        <f t="shared" si="204"/>
        <v>1</v>
      </c>
      <c r="S629" s="53" t="str">
        <f t="shared" si="215"/>
        <v>0</v>
      </c>
      <c r="T629" s="53">
        <f t="shared" si="205"/>
        <v>0</v>
      </c>
      <c r="U629" s="53" t="str">
        <f t="shared" si="216"/>
        <v>0</v>
      </c>
      <c r="V629" s="53">
        <f t="shared" si="206"/>
        <v>0</v>
      </c>
      <c r="W629" s="53" t="str">
        <f t="shared" si="217"/>
        <v>0</v>
      </c>
      <c r="X629" s="53">
        <f t="shared" si="207"/>
        <v>0</v>
      </c>
      <c r="Y629" s="53" t="str">
        <f t="shared" si="218"/>
        <v>0</v>
      </c>
      <c r="Z629" s="53">
        <f t="shared" si="208"/>
        <v>0</v>
      </c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92">
        <f>Parâmetros!A619</f>
        <v>44191.708368055559</v>
      </c>
      <c r="B630" s="59">
        <f>Parâmetros!G619*0.04*46.0055</f>
        <v>1.9858494901399999</v>
      </c>
      <c r="C630" s="87">
        <f t="shared" si="219"/>
        <v>1.9858494901399999</v>
      </c>
      <c r="D630" s="91">
        <f t="shared" si="198"/>
        <v>0.39716989802800001</v>
      </c>
      <c r="E630" s="42" t="str">
        <f t="shared" si="209"/>
        <v>1</v>
      </c>
      <c r="F630" s="51">
        <f t="shared" si="199"/>
        <v>-152.06379674711351</v>
      </c>
      <c r="G630" s="42" t="str">
        <f t="shared" si="210"/>
        <v>0</v>
      </c>
      <c r="H630" s="51">
        <f t="shared" si="200"/>
        <v>-35.031898373556757</v>
      </c>
      <c r="I630" s="42" t="str">
        <f t="shared" si="211"/>
        <v>0</v>
      </c>
      <c r="J630" s="51">
        <f t="shared" si="201"/>
        <v>89.983805073729712</v>
      </c>
      <c r="K630" s="42" t="str">
        <f t="shared" si="212"/>
        <v>0</v>
      </c>
      <c r="L630" s="51">
        <f t="shared" si="202"/>
        <v>81.563207593073656</v>
      </c>
      <c r="M630" s="55" t="str">
        <f t="shared" si="213"/>
        <v>0</v>
      </c>
      <c r="N630" s="58">
        <f t="shared" si="203"/>
        <v>0.39716989802800001</v>
      </c>
      <c r="O630" s="59">
        <v>260</v>
      </c>
      <c r="Q630" s="53" t="str">
        <f t="shared" si="214"/>
        <v>1</v>
      </c>
      <c r="R630" s="53">
        <f t="shared" si="204"/>
        <v>1</v>
      </c>
      <c r="S630" s="53" t="str">
        <f t="shared" si="215"/>
        <v>0</v>
      </c>
      <c r="T630" s="53">
        <f t="shared" si="205"/>
        <v>0</v>
      </c>
      <c r="U630" s="53" t="str">
        <f t="shared" si="216"/>
        <v>0</v>
      </c>
      <c r="V630" s="53">
        <f t="shared" si="206"/>
        <v>0</v>
      </c>
      <c r="W630" s="53" t="str">
        <f t="shared" si="217"/>
        <v>0</v>
      </c>
      <c r="X630" s="53">
        <f t="shared" si="207"/>
        <v>0</v>
      </c>
      <c r="Y630" s="53" t="str">
        <f t="shared" si="218"/>
        <v>0</v>
      </c>
      <c r="Z630" s="53">
        <f t="shared" si="208"/>
        <v>0</v>
      </c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92">
        <f>Parâmetros!A620</f>
        <v>44191.750034722223</v>
      </c>
      <c r="B631" s="59">
        <f>Parâmetros!G620*0.04*46.0055</f>
        <v>3.2653562963599998</v>
      </c>
      <c r="C631" s="87">
        <f t="shared" si="219"/>
        <v>3.2653562963599998</v>
      </c>
      <c r="D631" s="91">
        <f t="shared" si="198"/>
        <v>0.65307125927199994</v>
      </c>
      <c r="E631" s="42" t="str">
        <f t="shared" si="209"/>
        <v>1</v>
      </c>
      <c r="F631" s="51">
        <f t="shared" si="199"/>
        <v>-150.81627761104897</v>
      </c>
      <c r="G631" s="42" t="str">
        <f t="shared" si="210"/>
        <v>0</v>
      </c>
      <c r="H631" s="51">
        <f t="shared" si="200"/>
        <v>-34.408138805524487</v>
      </c>
      <c r="I631" s="42" t="str">
        <f t="shared" si="211"/>
        <v>0</v>
      </c>
      <c r="J631" s="51">
        <f t="shared" si="201"/>
        <v>90.108596478286955</v>
      </c>
      <c r="K631" s="42" t="str">
        <f t="shared" si="212"/>
        <v>0</v>
      </c>
      <c r="L631" s="51">
        <f t="shared" si="202"/>
        <v>81.698684784320477</v>
      </c>
      <c r="M631" s="55" t="str">
        <f t="shared" si="213"/>
        <v>0</v>
      </c>
      <c r="N631" s="58">
        <f t="shared" si="203"/>
        <v>0.65307125927199994</v>
      </c>
      <c r="O631" s="59">
        <v>260</v>
      </c>
      <c r="Q631" s="53" t="str">
        <f t="shared" si="214"/>
        <v>1</v>
      </c>
      <c r="R631" s="53">
        <f t="shared" si="204"/>
        <v>1</v>
      </c>
      <c r="S631" s="53" t="str">
        <f t="shared" si="215"/>
        <v>0</v>
      </c>
      <c r="T631" s="53">
        <f t="shared" si="205"/>
        <v>0</v>
      </c>
      <c r="U631" s="53" t="str">
        <f t="shared" si="216"/>
        <v>0</v>
      </c>
      <c r="V631" s="53">
        <f t="shared" si="206"/>
        <v>0</v>
      </c>
      <c r="W631" s="53" t="str">
        <f t="shared" si="217"/>
        <v>0</v>
      </c>
      <c r="X631" s="53">
        <f t="shared" si="207"/>
        <v>0</v>
      </c>
      <c r="Y631" s="53" t="str">
        <f t="shared" si="218"/>
        <v>0</v>
      </c>
      <c r="Z631" s="53">
        <f t="shared" si="208"/>
        <v>0</v>
      </c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92">
        <f>Parâmetros!A621</f>
        <v>44191.791701388887</v>
      </c>
      <c r="B632" s="59">
        <f>Parâmetros!G621*0.04*46.0055</f>
        <v>3.4790536840799993</v>
      </c>
      <c r="C632" s="87">
        <f t="shared" si="219"/>
        <v>3.4790536840799993</v>
      </c>
      <c r="D632" s="91">
        <f t="shared" si="198"/>
        <v>0.69581073681599992</v>
      </c>
      <c r="E632" s="42" t="str">
        <f t="shared" si="209"/>
        <v>1</v>
      </c>
      <c r="F632" s="51">
        <f t="shared" si="199"/>
        <v>-150.60792265802201</v>
      </c>
      <c r="G632" s="42" t="str">
        <f t="shared" si="210"/>
        <v>0</v>
      </c>
      <c r="H632" s="51">
        <f t="shared" si="200"/>
        <v>-34.303961329011003</v>
      </c>
      <c r="I632" s="42" t="str">
        <f t="shared" si="211"/>
        <v>0</v>
      </c>
      <c r="J632" s="51">
        <f t="shared" si="201"/>
        <v>90.129438569188054</v>
      </c>
      <c r="K632" s="42" t="str">
        <f t="shared" si="212"/>
        <v>0</v>
      </c>
      <c r="L632" s="51">
        <f t="shared" si="202"/>
        <v>81.721311566549645</v>
      </c>
      <c r="M632" s="55" t="str">
        <f t="shared" si="213"/>
        <v>0</v>
      </c>
      <c r="N632" s="58">
        <f t="shared" si="203"/>
        <v>0.69581073681599992</v>
      </c>
      <c r="O632" s="59">
        <v>260</v>
      </c>
      <c r="Q632" s="53" t="str">
        <f t="shared" si="214"/>
        <v>1</v>
      </c>
      <c r="R632" s="53">
        <f t="shared" si="204"/>
        <v>1</v>
      </c>
      <c r="S632" s="53" t="str">
        <f t="shared" si="215"/>
        <v>0</v>
      </c>
      <c r="T632" s="53">
        <f t="shared" si="205"/>
        <v>0</v>
      </c>
      <c r="U632" s="53" t="str">
        <f t="shared" si="216"/>
        <v>0</v>
      </c>
      <c r="V632" s="53">
        <f t="shared" si="206"/>
        <v>0</v>
      </c>
      <c r="W632" s="53" t="str">
        <f t="shared" si="217"/>
        <v>0</v>
      </c>
      <c r="X632" s="53">
        <f t="shared" si="207"/>
        <v>0</v>
      </c>
      <c r="Y632" s="53" t="str">
        <f t="shared" si="218"/>
        <v>0</v>
      </c>
      <c r="Z632" s="53">
        <f t="shared" si="208"/>
        <v>0</v>
      </c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92">
        <f>Parâmetros!A622</f>
        <v>44191.833368055559</v>
      </c>
      <c r="B633" s="59">
        <f>Parâmetros!G622*0.04*46.0055</f>
        <v>3.3081892570799996</v>
      </c>
      <c r="C633" s="87">
        <f t="shared" si="219"/>
        <v>3.3081892570799996</v>
      </c>
      <c r="D633" s="91">
        <f t="shared" si="198"/>
        <v>0.66163785141599984</v>
      </c>
      <c r="E633" s="42" t="str">
        <f t="shared" si="209"/>
        <v>1</v>
      </c>
      <c r="F633" s="51">
        <f t="shared" si="199"/>
        <v>-150.77451547434703</v>
      </c>
      <c r="G633" s="42" t="str">
        <f t="shared" si="210"/>
        <v>0</v>
      </c>
      <c r="H633" s="51">
        <f t="shared" si="200"/>
        <v>-34.387257737173513</v>
      </c>
      <c r="I633" s="42" t="str">
        <f t="shared" si="211"/>
        <v>0</v>
      </c>
      <c r="J633" s="51">
        <f t="shared" si="201"/>
        <v>90.112774013962124</v>
      </c>
      <c r="K633" s="42" t="str">
        <f t="shared" si="212"/>
        <v>0</v>
      </c>
      <c r="L633" s="51">
        <f t="shared" si="202"/>
        <v>81.703220038984924</v>
      </c>
      <c r="M633" s="55" t="str">
        <f t="shared" si="213"/>
        <v>0</v>
      </c>
      <c r="N633" s="58">
        <f t="shared" si="203"/>
        <v>0.66163785141599984</v>
      </c>
      <c r="O633" s="59">
        <v>260</v>
      </c>
      <c r="Q633" s="53" t="str">
        <f t="shared" si="214"/>
        <v>1</v>
      </c>
      <c r="R633" s="53">
        <f t="shared" si="204"/>
        <v>1</v>
      </c>
      <c r="S633" s="53" t="str">
        <f t="shared" si="215"/>
        <v>0</v>
      </c>
      <c r="T633" s="53">
        <f t="shared" si="205"/>
        <v>0</v>
      </c>
      <c r="U633" s="53" t="str">
        <f t="shared" si="216"/>
        <v>0</v>
      </c>
      <c r="V633" s="53">
        <f t="shared" si="206"/>
        <v>0</v>
      </c>
      <c r="W633" s="53" t="str">
        <f t="shared" si="217"/>
        <v>0</v>
      </c>
      <c r="X633" s="53">
        <f t="shared" si="207"/>
        <v>0</v>
      </c>
      <c r="Y633" s="53" t="str">
        <f t="shared" si="218"/>
        <v>0</v>
      </c>
      <c r="Z633" s="53">
        <f t="shared" si="208"/>
        <v>0</v>
      </c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92">
        <f>Parâmetros!A623</f>
        <v>44191.875034722223</v>
      </c>
      <c r="B634" s="59">
        <f>Parâmetros!G623*0.04*46.0055</f>
        <v>2.5216166616</v>
      </c>
      <c r="C634" s="87">
        <f t="shared" si="219"/>
        <v>2.5216166616</v>
      </c>
      <c r="D634" s="91">
        <f t="shared" si="198"/>
        <v>0.50432333232000004</v>
      </c>
      <c r="E634" s="42" t="str">
        <f t="shared" si="209"/>
        <v>1</v>
      </c>
      <c r="F634" s="51">
        <f t="shared" si="199"/>
        <v>-151.54142375494001</v>
      </c>
      <c r="G634" s="42" t="str">
        <f t="shared" si="210"/>
        <v>0</v>
      </c>
      <c r="H634" s="51">
        <f t="shared" si="200"/>
        <v>-34.770711877470006</v>
      </c>
      <c r="I634" s="42" t="str">
        <f t="shared" si="211"/>
        <v>0</v>
      </c>
      <c r="J634" s="51">
        <f t="shared" si="201"/>
        <v>90.036058908970858</v>
      </c>
      <c r="K634" s="42" t="str">
        <f t="shared" si="212"/>
        <v>0</v>
      </c>
      <c r="L634" s="51">
        <f t="shared" si="202"/>
        <v>81.619935881816474</v>
      </c>
      <c r="M634" s="55" t="str">
        <f t="shared" si="213"/>
        <v>0</v>
      </c>
      <c r="N634" s="58">
        <f t="shared" si="203"/>
        <v>0.50432333232000004</v>
      </c>
      <c r="O634" s="59">
        <v>260</v>
      </c>
      <c r="Q634" s="53" t="str">
        <f t="shared" si="214"/>
        <v>1</v>
      </c>
      <c r="R634" s="53">
        <f t="shared" si="204"/>
        <v>1</v>
      </c>
      <c r="S634" s="53" t="str">
        <f t="shared" si="215"/>
        <v>0</v>
      </c>
      <c r="T634" s="53">
        <f t="shared" si="205"/>
        <v>0</v>
      </c>
      <c r="U634" s="53" t="str">
        <f t="shared" si="216"/>
        <v>0</v>
      </c>
      <c r="V634" s="53">
        <f t="shared" si="206"/>
        <v>0</v>
      </c>
      <c r="W634" s="53" t="str">
        <f t="shared" si="217"/>
        <v>0</v>
      </c>
      <c r="X634" s="53">
        <f t="shared" si="207"/>
        <v>0</v>
      </c>
      <c r="Y634" s="53" t="str">
        <f t="shared" si="218"/>
        <v>0</v>
      </c>
      <c r="Z634" s="53">
        <f t="shared" si="208"/>
        <v>0</v>
      </c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92">
        <f>Parâmetros!A624</f>
        <v>44191.916701388887</v>
      </c>
      <c r="B635" s="59">
        <f>Parâmetros!G624*0.04*46.0055</f>
        <v>2.0772035315999995</v>
      </c>
      <c r="C635" s="87">
        <f t="shared" si="219"/>
        <v>2.0772035315999995</v>
      </c>
      <c r="D635" s="91">
        <f t="shared" si="198"/>
        <v>0.41544070631999991</v>
      </c>
      <c r="E635" s="42" t="str">
        <f t="shared" si="209"/>
        <v>1</v>
      </c>
      <c r="F635" s="51">
        <f t="shared" si="199"/>
        <v>-151.97472655669</v>
      </c>
      <c r="G635" s="42" t="str">
        <f t="shared" si="210"/>
        <v>0</v>
      </c>
      <c r="H635" s="51">
        <f t="shared" si="200"/>
        <v>-34.987363278345001</v>
      </c>
      <c r="I635" s="42" t="str">
        <f t="shared" si="211"/>
        <v>0</v>
      </c>
      <c r="J635" s="51">
        <f t="shared" si="201"/>
        <v>89.992714912341228</v>
      </c>
      <c r="K635" s="42" t="str">
        <f t="shared" si="212"/>
        <v>0</v>
      </c>
      <c r="L635" s="51">
        <f t="shared" si="202"/>
        <v>81.572880373934112</v>
      </c>
      <c r="M635" s="55" t="str">
        <f t="shared" si="213"/>
        <v>0</v>
      </c>
      <c r="N635" s="58">
        <f t="shared" si="203"/>
        <v>0.41544070631999991</v>
      </c>
      <c r="O635" s="59">
        <v>260</v>
      </c>
      <c r="Q635" s="53" t="str">
        <f t="shared" si="214"/>
        <v>1</v>
      </c>
      <c r="R635" s="53">
        <f t="shared" si="204"/>
        <v>1</v>
      </c>
      <c r="S635" s="53" t="str">
        <f t="shared" si="215"/>
        <v>0</v>
      </c>
      <c r="T635" s="53">
        <f t="shared" si="205"/>
        <v>0</v>
      </c>
      <c r="U635" s="53" t="str">
        <f t="shared" si="216"/>
        <v>0</v>
      </c>
      <c r="V635" s="53">
        <f t="shared" si="206"/>
        <v>0</v>
      </c>
      <c r="W635" s="53" t="str">
        <f t="shared" si="217"/>
        <v>0</v>
      </c>
      <c r="X635" s="53">
        <f t="shared" si="207"/>
        <v>0</v>
      </c>
      <c r="Y635" s="53" t="str">
        <f t="shared" si="218"/>
        <v>0</v>
      </c>
      <c r="Z635" s="53">
        <f t="shared" si="208"/>
        <v>0</v>
      </c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92">
        <f>Parâmetros!A625</f>
        <v>44191.958368055559</v>
      </c>
      <c r="B636" s="59">
        <f>Parâmetros!G625*0.04*46.0055</f>
        <v>1.3448051726999999</v>
      </c>
      <c r="C636" s="87">
        <f t="shared" si="219"/>
        <v>1.3448051726999999</v>
      </c>
      <c r="D636" s="91">
        <f t="shared" si="198"/>
        <v>0.26896103453999998</v>
      </c>
      <c r="E636" s="42" t="str">
        <f t="shared" si="209"/>
        <v>1</v>
      </c>
      <c r="F636" s="51">
        <f t="shared" si="199"/>
        <v>-152.68881495661751</v>
      </c>
      <c r="G636" s="42" t="str">
        <f t="shared" si="210"/>
        <v>0</v>
      </c>
      <c r="H636" s="51">
        <f t="shared" si="200"/>
        <v>-35.344407478308753</v>
      </c>
      <c r="I636" s="42" t="str">
        <f t="shared" si="211"/>
        <v>0</v>
      </c>
      <c r="J636" s="51">
        <f t="shared" si="201"/>
        <v>89.921283467460867</v>
      </c>
      <c r="K636" s="42" t="str">
        <f t="shared" si="212"/>
        <v>0</v>
      </c>
      <c r="L636" s="51">
        <f t="shared" si="202"/>
        <v>81.495332312403534</v>
      </c>
      <c r="M636" s="55" t="str">
        <f t="shared" si="213"/>
        <v>0</v>
      </c>
      <c r="N636" s="58">
        <f t="shared" si="203"/>
        <v>0.26896103453999998</v>
      </c>
      <c r="O636" s="59">
        <v>260</v>
      </c>
      <c r="Q636" s="53" t="str">
        <f t="shared" si="214"/>
        <v>1</v>
      </c>
      <c r="R636" s="53">
        <f t="shared" si="204"/>
        <v>1</v>
      </c>
      <c r="S636" s="53" t="str">
        <f t="shared" si="215"/>
        <v>0</v>
      </c>
      <c r="T636" s="53">
        <f t="shared" si="205"/>
        <v>0</v>
      </c>
      <c r="U636" s="53" t="str">
        <f t="shared" si="216"/>
        <v>0</v>
      </c>
      <c r="V636" s="53">
        <f t="shared" si="206"/>
        <v>0</v>
      </c>
      <c r="W636" s="53" t="str">
        <f t="shared" si="217"/>
        <v>0</v>
      </c>
      <c r="X636" s="53">
        <f t="shared" si="207"/>
        <v>0</v>
      </c>
      <c r="Y636" s="53" t="str">
        <f t="shared" si="218"/>
        <v>0</v>
      </c>
      <c r="Z636" s="53">
        <f t="shared" si="208"/>
        <v>0</v>
      </c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92">
        <f>Parâmetros!A626</f>
        <v>44192.000034722223</v>
      </c>
      <c r="B637" s="59">
        <f>Parâmetros!G626*0.04*46.0055</f>
        <v>1.4882006357599999</v>
      </c>
      <c r="C637" s="87">
        <f t="shared" si="219"/>
        <v>1.4882006357599999</v>
      </c>
      <c r="D637" s="91">
        <f t="shared" si="198"/>
        <v>0.297640127152</v>
      </c>
      <c r="E637" s="42" t="str">
        <f t="shared" si="209"/>
        <v>1</v>
      </c>
      <c r="F637" s="51">
        <f t="shared" si="199"/>
        <v>-152.54900438013399</v>
      </c>
      <c r="G637" s="42" t="str">
        <f t="shared" si="210"/>
        <v>0</v>
      </c>
      <c r="H637" s="51">
        <f t="shared" si="200"/>
        <v>-35.274502190066997</v>
      </c>
      <c r="I637" s="42" t="str">
        <f t="shared" si="211"/>
        <v>0</v>
      </c>
      <c r="J637" s="51">
        <f t="shared" si="201"/>
        <v>89.935268950895107</v>
      </c>
      <c r="K637" s="42" t="str">
        <f t="shared" si="212"/>
        <v>0</v>
      </c>
      <c r="L637" s="51">
        <f t="shared" si="202"/>
        <v>81.51051536143342</v>
      </c>
      <c r="M637" s="55" t="str">
        <f t="shared" si="213"/>
        <v>0</v>
      </c>
      <c r="N637" s="58">
        <f t="shared" si="203"/>
        <v>0.297640127152</v>
      </c>
      <c r="O637" s="59">
        <v>260</v>
      </c>
      <c r="Q637" s="53" t="str">
        <f t="shared" si="214"/>
        <v>1</v>
      </c>
      <c r="R637" s="53">
        <f t="shared" si="204"/>
        <v>1</v>
      </c>
      <c r="S637" s="53" t="str">
        <f t="shared" si="215"/>
        <v>0</v>
      </c>
      <c r="T637" s="53">
        <f t="shared" si="205"/>
        <v>0</v>
      </c>
      <c r="U637" s="53" t="str">
        <f t="shared" si="216"/>
        <v>0</v>
      </c>
      <c r="V637" s="53">
        <f t="shared" si="206"/>
        <v>0</v>
      </c>
      <c r="W637" s="53" t="str">
        <f t="shared" si="217"/>
        <v>0</v>
      </c>
      <c r="X637" s="53">
        <f t="shared" si="207"/>
        <v>0</v>
      </c>
      <c r="Y637" s="53" t="str">
        <f t="shared" si="218"/>
        <v>0</v>
      </c>
      <c r="Z637" s="53">
        <f t="shared" si="208"/>
        <v>0</v>
      </c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92">
        <f>Parâmetros!A627</f>
        <v>44192.041701388887</v>
      </c>
      <c r="B638" s="59">
        <f>Parâmetros!G627*0.04*46.0055</f>
        <v>0.77369105547999995</v>
      </c>
      <c r="C638" s="87">
        <f t="shared" si="219"/>
        <v>0.77369105547999995</v>
      </c>
      <c r="D638" s="91">
        <f t="shared" si="198"/>
        <v>0.154738211096</v>
      </c>
      <c r="E638" s="42" t="str">
        <f t="shared" si="209"/>
        <v>1</v>
      </c>
      <c r="F638" s="51">
        <f t="shared" si="199"/>
        <v>-153.24565122090701</v>
      </c>
      <c r="G638" s="42" t="str">
        <f t="shared" si="210"/>
        <v>0</v>
      </c>
      <c r="H638" s="51">
        <f t="shared" si="200"/>
        <v>-35.622825610453503</v>
      </c>
      <c r="I638" s="42" t="str">
        <f t="shared" si="211"/>
        <v>0</v>
      </c>
      <c r="J638" s="51">
        <f t="shared" si="201"/>
        <v>89.865582214052992</v>
      </c>
      <c r="K638" s="42" t="str">
        <f t="shared" si="212"/>
        <v>0</v>
      </c>
      <c r="L638" s="51">
        <f t="shared" si="202"/>
        <v>81.434861405874344</v>
      </c>
      <c r="M638" s="55" t="str">
        <f t="shared" si="213"/>
        <v>0</v>
      </c>
      <c r="N638" s="58">
        <f t="shared" si="203"/>
        <v>0.154738211096</v>
      </c>
      <c r="O638" s="59">
        <v>260</v>
      </c>
      <c r="Q638" s="53" t="str">
        <f t="shared" si="214"/>
        <v>1</v>
      </c>
      <c r="R638" s="53">
        <f t="shared" si="204"/>
        <v>1</v>
      </c>
      <c r="S638" s="53" t="str">
        <f t="shared" si="215"/>
        <v>0</v>
      </c>
      <c r="T638" s="53">
        <f t="shared" si="205"/>
        <v>0</v>
      </c>
      <c r="U638" s="53" t="str">
        <f t="shared" si="216"/>
        <v>0</v>
      </c>
      <c r="V638" s="53">
        <f t="shared" si="206"/>
        <v>0</v>
      </c>
      <c r="W638" s="53" t="str">
        <f t="shared" si="217"/>
        <v>0</v>
      </c>
      <c r="X638" s="53">
        <f t="shared" si="207"/>
        <v>0</v>
      </c>
      <c r="Y638" s="53" t="str">
        <f t="shared" si="218"/>
        <v>0</v>
      </c>
      <c r="Z638" s="53">
        <f t="shared" si="208"/>
        <v>0</v>
      </c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92">
        <f>Parâmetros!A628</f>
        <v>44192.083368055559</v>
      </c>
      <c r="B639" s="59">
        <f>Parâmetros!G628*0.04*46.0055</f>
        <v>0.54714157127999996</v>
      </c>
      <c r="C639" s="87">
        <f t="shared" si="219"/>
        <v>0.54714157127999996</v>
      </c>
      <c r="D639" s="91">
        <f t="shared" si="198"/>
        <v>0.109428314256</v>
      </c>
      <c r="E639" s="42" t="str">
        <f t="shared" si="209"/>
        <v>1</v>
      </c>
      <c r="F639" s="51">
        <f t="shared" si="199"/>
        <v>-153.466536968002</v>
      </c>
      <c r="G639" s="42" t="str">
        <f t="shared" si="210"/>
        <v>0</v>
      </c>
      <c r="H639" s="51">
        <f t="shared" si="200"/>
        <v>-35.733268484001002</v>
      </c>
      <c r="I639" s="42" t="str">
        <f t="shared" si="211"/>
        <v>0</v>
      </c>
      <c r="J639" s="51">
        <f t="shared" si="201"/>
        <v>89.843486647075451</v>
      </c>
      <c r="K639" s="42" t="str">
        <f t="shared" si="212"/>
        <v>0</v>
      </c>
      <c r="L639" s="51">
        <f t="shared" si="202"/>
        <v>81.410873813429646</v>
      </c>
      <c r="M639" s="55" t="str">
        <f t="shared" si="213"/>
        <v>0</v>
      </c>
      <c r="N639" s="58">
        <f t="shared" si="203"/>
        <v>0.109428314256</v>
      </c>
      <c r="O639" s="59">
        <v>260</v>
      </c>
      <c r="Q639" s="53" t="str">
        <f t="shared" si="214"/>
        <v>1</v>
      </c>
      <c r="R639" s="53">
        <f t="shared" si="204"/>
        <v>1</v>
      </c>
      <c r="S639" s="53" t="str">
        <f t="shared" si="215"/>
        <v>0</v>
      </c>
      <c r="T639" s="53">
        <f t="shared" si="205"/>
        <v>0</v>
      </c>
      <c r="U639" s="53" t="str">
        <f t="shared" si="216"/>
        <v>0</v>
      </c>
      <c r="V639" s="53">
        <f t="shared" si="206"/>
        <v>0</v>
      </c>
      <c r="W639" s="53" t="str">
        <f t="shared" si="217"/>
        <v>0</v>
      </c>
      <c r="X639" s="53">
        <f t="shared" si="207"/>
        <v>0</v>
      </c>
      <c r="Y639" s="53" t="str">
        <f t="shared" si="218"/>
        <v>0</v>
      </c>
      <c r="Z639" s="53">
        <f t="shared" si="208"/>
        <v>0</v>
      </c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92">
        <f>Parâmetros!A629</f>
        <v>44192.125034722223</v>
      </c>
      <c r="B640" s="59">
        <f>Parâmetros!G629*0.04*46.0055</f>
        <v>0.48368894546000002</v>
      </c>
      <c r="C640" s="87">
        <f t="shared" si="219"/>
        <v>0.48368894546000002</v>
      </c>
      <c r="D640" s="91">
        <f t="shared" si="198"/>
        <v>9.6737789092000009E-2</v>
      </c>
      <c r="E640" s="42" t="str">
        <f t="shared" si="209"/>
        <v>1</v>
      </c>
      <c r="F640" s="51">
        <f t="shared" si="199"/>
        <v>-153.52840327817651</v>
      </c>
      <c r="G640" s="42" t="str">
        <f t="shared" si="210"/>
        <v>0</v>
      </c>
      <c r="H640" s="51">
        <f t="shared" si="200"/>
        <v>-35.764201639088256</v>
      </c>
      <c r="I640" s="42" t="str">
        <f t="shared" si="211"/>
        <v>0</v>
      </c>
      <c r="J640" s="51">
        <f t="shared" si="201"/>
        <v>89.837298057643636</v>
      </c>
      <c r="K640" s="42" t="str">
        <f t="shared" si="212"/>
        <v>0</v>
      </c>
      <c r="L640" s="51">
        <f t="shared" si="202"/>
        <v>81.404155300107533</v>
      </c>
      <c r="M640" s="55" t="str">
        <f t="shared" si="213"/>
        <v>0</v>
      </c>
      <c r="N640" s="58">
        <f t="shared" si="203"/>
        <v>9.6737789092000009E-2</v>
      </c>
      <c r="O640" s="59">
        <v>260</v>
      </c>
      <c r="Q640" s="53" t="str">
        <f t="shared" si="214"/>
        <v>1</v>
      </c>
      <c r="R640" s="53">
        <f t="shared" si="204"/>
        <v>1</v>
      </c>
      <c r="S640" s="53" t="str">
        <f t="shared" si="215"/>
        <v>0</v>
      </c>
      <c r="T640" s="53">
        <f t="shared" si="205"/>
        <v>0</v>
      </c>
      <c r="U640" s="53" t="str">
        <f t="shared" si="216"/>
        <v>0</v>
      </c>
      <c r="V640" s="53">
        <f t="shared" si="206"/>
        <v>0</v>
      </c>
      <c r="W640" s="53" t="str">
        <f t="shared" si="217"/>
        <v>0</v>
      </c>
      <c r="X640" s="53">
        <f t="shared" si="207"/>
        <v>0</v>
      </c>
      <c r="Y640" s="53" t="str">
        <f t="shared" si="218"/>
        <v>0</v>
      </c>
      <c r="Z640" s="53">
        <f t="shared" si="208"/>
        <v>0</v>
      </c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92">
        <f>Parâmetros!A630</f>
        <v>44192.166701388887</v>
      </c>
      <c r="B641" s="59">
        <f>Parâmetros!G630*0.04*46.0055</f>
        <v>0.89654046223999995</v>
      </c>
      <c r="C641" s="87">
        <f t="shared" si="219"/>
        <v>0.89654046223999995</v>
      </c>
      <c r="D641" s="91">
        <f t="shared" si="198"/>
        <v>0.179308092448</v>
      </c>
      <c r="E641" s="42" t="str">
        <f t="shared" si="209"/>
        <v>1</v>
      </c>
      <c r="F641" s="51">
        <f t="shared" si="199"/>
        <v>-153.12587304931597</v>
      </c>
      <c r="G641" s="42" t="str">
        <f t="shared" si="210"/>
        <v>0</v>
      </c>
      <c r="H641" s="51">
        <f t="shared" si="200"/>
        <v>-35.562936524657985</v>
      </c>
      <c r="I641" s="42" t="str">
        <f t="shared" si="211"/>
        <v>0</v>
      </c>
      <c r="J641" s="51">
        <f t="shared" si="201"/>
        <v>89.877563822860452</v>
      </c>
      <c r="K641" s="42" t="str">
        <f t="shared" si="212"/>
        <v>0</v>
      </c>
      <c r="L641" s="51">
        <f t="shared" si="202"/>
        <v>81.447868990119517</v>
      </c>
      <c r="M641" s="55" t="str">
        <f t="shared" si="213"/>
        <v>0</v>
      </c>
      <c r="N641" s="58">
        <f t="shared" si="203"/>
        <v>0.179308092448</v>
      </c>
      <c r="O641" s="59">
        <v>260</v>
      </c>
      <c r="Q641" s="53" t="str">
        <f t="shared" si="214"/>
        <v>1</v>
      </c>
      <c r="R641" s="53">
        <f t="shared" si="204"/>
        <v>1</v>
      </c>
      <c r="S641" s="53" t="str">
        <f t="shared" si="215"/>
        <v>0</v>
      </c>
      <c r="T641" s="53">
        <f t="shared" si="205"/>
        <v>0</v>
      </c>
      <c r="U641" s="53" t="str">
        <f t="shared" si="216"/>
        <v>0</v>
      </c>
      <c r="V641" s="53">
        <f t="shared" si="206"/>
        <v>0</v>
      </c>
      <c r="W641" s="53" t="str">
        <f t="shared" si="217"/>
        <v>0</v>
      </c>
      <c r="X641" s="53">
        <f t="shared" si="207"/>
        <v>0</v>
      </c>
      <c r="Y641" s="53" t="str">
        <f t="shared" si="218"/>
        <v>0</v>
      </c>
      <c r="Z641" s="53">
        <f t="shared" si="208"/>
        <v>0</v>
      </c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92">
        <f>Parâmetros!A631</f>
        <v>44192.208368055559</v>
      </c>
      <c r="B642" s="59">
        <f>Parâmetros!G631*0.04*46.0055</f>
        <v>1.0163167016000001</v>
      </c>
      <c r="C642" s="87">
        <f t="shared" si="219"/>
        <v>1.0163167016000001</v>
      </c>
      <c r="D642" s="91">
        <f t="shared" si="198"/>
        <v>0.20326334032000001</v>
      </c>
      <c r="E642" s="42" t="str">
        <f t="shared" si="209"/>
        <v>1</v>
      </c>
      <c r="F642" s="51">
        <f t="shared" si="199"/>
        <v>-153.00909121594</v>
      </c>
      <c r="G642" s="42" t="str">
        <f t="shared" si="210"/>
        <v>0</v>
      </c>
      <c r="H642" s="51">
        <f t="shared" si="200"/>
        <v>-35.504545607970002</v>
      </c>
      <c r="I642" s="42" t="str">
        <f t="shared" si="211"/>
        <v>0</v>
      </c>
      <c r="J642" s="51">
        <f t="shared" si="201"/>
        <v>89.889245702995552</v>
      </c>
      <c r="K642" s="42" t="str">
        <f t="shared" si="212"/>
        <v>0</v>
      </c>
      <c r="L642" s="51">
        <f t="shared" si="202"/>
        <v>81.460551180169432</v>
      </c>
      <c r="M642" s="55" t="str">
        <f t="shared" si="213"/>
        <v>0</v>
      </c>
      <c r="N642" s="58">
        <f t="shared" si="203"/>
        <v>0.20326334032000001</v>
      </c>
      <c r="O642" s="59">
        <v>260</v>
      </c>
      <c r="Q642" s="53" t="str">
        <f t="shared" si="214"/>
        <v>1</v>
      </c>
      <c r="R642" s="53">
        <f t="shared" si="204"/>
        <v>1</v>
      </c>
      <c r="S642" s="53" t="str">
        <f t="shared" si="215"/>
        <v>0</v>
      </c>
      <c r="T642" s="53">
        <f t="shared" si="205"/>
        <v>0</v>
      </c>
      <c r="U642" s="53" t="str">
        <f t="shared" si="216"/>
        <v>0</v>
      </c>
      <c r="V642" s="53">
        <f t="shared" si="206"/>
        <v>0</v>
      </c>
      <c r="W642" s="53" t="str">
        <f t="shared" si="217"/>
        <v>0</v>
      </c>
      <c r="X642" s="53">
        <f t="shared" si="207"/>
        <v>0</v>
      </c>
      <c r="Y642" s="53" t="str">
        <f t="shared" si="218"/>
        <v>0</v>
      </c>
      <c r="Z642" s="53">
        <f t="shared" si="208"/>
        <v>0</v>
      </c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92">
        <f>Parâmetros!A632</f>
        <v>44192.250034722223</v>
      </c>
      <c r="B643" s="59">
        <f>Parâmetros!G632*0.04*46.0055</f>
        <v>2.8726073428599999</v>
      </c>
      <c r="C643" s="87">
        <f t="shared" si="219"/>
        <v>2.8726073428599999</v>
      </c>
      <c r="D643" s="91">
        <f t="shared" si="198"/>
        <v>0.57452146857199993</v>
      </c>
      <c r="E643" s="42" t="str">
        <f t="shared" si="209"/>
        <v>1</v>
      </c>
      <c r="F643" s="51">
        <f t="shared" si="199"/>
        <v>-151.19920784071149</v>
      </c>
      <c r="G643" s="42" t="str">
        <f t="shared" si="210"/>
        <v>0</v>
      </c>
      <c r="H643" s="51">
        <f t="shared" si="200"/>
        <v>-34.599603920355747</v>
      </c>
      <c r="I643" s="42" t="str">
        <f t="shared" si="211"/>
        <v>0</v>
      </c>
      <c r="J643" s="51">
        <f t="shared" si="201"/>
        <v>90.070291333439428</v>
      </c>
      <c r="K643" s="42" t="str">
        <f t="shared" si="212"/>
        <v>0</v>
      </c>
      <c r="L643" s="51">
        <f t="shared" si="202"/>
        <v>81.65709960100871</v>
      </c>
      <c r="M643" s="55" t="str">
        <f t="shared" si="213"/>
        <v>0</v>
      </c>
      <c r="N643" s="58">
        <f t="shared" si="203"/>
        <v>0.57452146857199993</v>
      </c>
      <c r="O643" s="59">
        <v>260</v>
      </c>
      <c r="Q643" s="53" t="str">
        <f t="shared" si="214"/>
        <v>1</v>
      </c>
      <c r="R643" s="53">
        <f t="shared" si="204"/>
        <v>1</v>
      </c>
      <c r="S643" s="53" t="str">
        <f t="shared" si="215"/>
        <v>0</v>
      </c>
      <c r="T643" s="53">
        <f t="shared" si="205"/>
        <v>0</v>
      </c>
      <c r="U643" s="53" t="str">
        <f t="shared" si="216"/>
        <v>0</v>
      </c>
      <c r="V643" s="53">
        <f t="shared" si="206"/>
        <v>0</v>
      </c>
      <c r="W643" s="53" t="str">
        <f t="shared" si="217"/>
        <v>0</v>
      </c>
      <c r="X643" s="53">
        <f t="shared" si="207"/>
        <v>0</v>
      </c>
      <c r="Y643" s="53" t="str">
        <f t="shared" si="218"/>
        <v>0</v>
      </c>
      <c r="Z643" s="53">
        <f t="shared" si="208"/>
        <v>0</v>
      </c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92">
        <f>Parâmetros!A633</f>
        <v>44192.291701388887</v>
      </c>
      <c r="B644" s="59">
        <f>Parâmetros!G633*0.04*46.0055</f>
        <v>6.0017965603199999</v>
      </c>
      <c r="C644" s="87">
        <f t="shared" si="219"/>
        <v>6.0017965603199999</v>
      </c>
      <c r="D644" s="91">
        <f t="shared" si="198"/>
        <v>1.2003593120639999</v>
      </c>
      <c r="E644" s="42" t="str">
        <f t="shared" si="209"/>
        <v>1</v>
      </c>
      <c r="F644" s="51">
        <f t="shared" si="199"/>
        <v>-148.14824835368799</v>
      </c>
      <c r="G644" s="42" t="str">
        <f t="shared" si="210"/>
        <v>0</v>
      </c>
      <c r="H644" s="51">
        <f t="shared" si="200"/>
        <v>-33.074124176843995</v>
      </c>
      <c r="I644" s="42" t="str">
        <f t="shared" si="211"/>
        <v>0</v>
      </c>
      <c r="J644" s="51">
        <f t="shared" si="201"/>
        <v>90.375483862055901</v>
      </c>
      <c r="K644" s="42" t="str">
        <f t="shared" si="212"/>
        <v>0</v>
      </c>
      <c r="L644" s="51">
        <f t="shared" si="202"/>
        <v>81.98842551815153</v>
      </c>
      <c r="M644" s="55" t="str">
        <f t="shared" si="213"/>
        <v>0</v>
      </c>
      <c r="N644" s="58">
        <f t="shared" si="203"/>
        <v>1.2003593120639999</v>
      </c>
      <c r="O644" s="59">
        <v>260</v>
      </c>
      <c r="Q644" s="53" t="str">
        <f t="shared" si="214"/>
        <v>1</v>
      </c>
      <c r="R644" s="53">
        <f t="shared" si="204"/>
        <v>1</v>
      </c>
      <c r="S644" s="53" t="str">
        <f t="shared" si="215"/>
        <v>0</v>
      </c>
      <c r="T644" s="53">
        <f t="shared" si="205"/>
        <v>0</v>
      </c>
      <c r="U644" s="53" t="str">
        <f t="shared" si="216"/>
        <v>0</v>
      </c>
      <c r="V644" s="53">
        <f t="shared" si="206"/>
        <v>0</v>
      </c>
      <c r="W644" s="53" t="str">
        <f t="shared" si="217"/>
        <v>0</v>
      </c>
      <c r="X644" s="53">
        <f t="shared" si="207"/>
        <v>0</v>
      </c>
      <c r="Y644" s="53" t="str">
        <f t="shared" si="218"/>
        <v>0</v>
      </c>
      <c r="Z644" s="53">
        <f t="shared" si="208"/>
        <v>0</v>
      </c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92">
        <f>Parâmetros!A634</f>
        <v>44192.333368055559</v>
      </c>
      <c r="B645" s="59">
        <f>Parâmetros!G634*0.04*46.0055</f>
        <v>4.1765265075999993</v>
      </c>
      <c r="C645" s="87">
        <f t="shared" si="219"/>
        <v>4.1765265075999993</v>
      </c>
      <c r="D645" s="91">
        <f t="shared" si="198"/>
        <v>0.83530530151999982</v>
      </c>
      <c r="E645" s="42" t="str">
        <f t="shared" si="209"/>
        <v>1</v>
      </c>
      <c r="F645" s="51">
        <f t="shared" si="199"/>
        <v>-149.92788665509002</v>
      </c>
      <c r="G645" s="42" t="str">
        <f t="shared" si="210"/>
        <v>0</v>
      </c>
      <c r="H645" s="51">
        <f t="shared" si="200"/>
        <v>-33.96394332754501</v>
      </c>
      <c r="I645" s="42" t="str">
        <f t="shared" si="211"/>
        <v>0</v>
      </c>
      <c r="J645" s="51">
        <f t="shared" si="201"/>
        <v>90.197463696420243</v>
      </c>
      <c r="K645" s="42" t="str">
        <f t="shared" si="212"/>
        <v>0</v>
      </c>
      <c r="L645" s="51">
        <f t="shared" si="202"/>
        <v>81.795161630216484</v>
      </c>
      <c r="M645" s="55" t="str">
        <f t="shared" si="213"/>
        <v>0</v>
      </c>
      <c r="N645" s="58">
        <f t="shared" si="203"/>
        <v>0.83530530151999982</v>
      </c>
      <c r="O645" s="59">
        <v>260</v>
      </c>
      <c r="Q645" s="53" t="str">
        <f t="shared" si="214"/>
        <v>1</v>
      </c>
      <c r="R645" s="53">
        <f t="shared" si="204"/>
        <v>1</v>
      </c>
      <c r="S645" s="53" t="str">
        <f t="shared" si="215"/>
        <v>0</v>
      </c>
      <c r="T645" s="53">
        <f t="shared" si="205"/>
        <v>0</v>
      </c>
      <c r="U645" s="53" t="str">
        <f t="shared" si="216"/>
        <v>0</v>
      </c>
      <c r="V645" s="53">
        <f t="shared" si="206"/>
        <v>0</v>
      </c>
      <c r="W645" s="53" t="str">
        <f t="shared" si="217"/>
        <v>0</v>
      </c>
      <c r="X645" s="53">
        <f t="shared" si="207"/>
        <v>0</v>
      </c>
      <c r="Y645" s="53" t="str">
        <f t="shared" si="218"/>
        <v>0</v>
      </c>
      <c r="Z645" s="53">
        <f t="shared" si="208"/>
        <v>0</v>
      </c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92">
        <f>Parâmetros!A635</f>
        <v>44192.375034722223</v>
      </c>
      <c r="B646" s="59">
        <f>Parâmetros!G635*0.04*46.0055</f>
        <v>2.2613249034799998</v>
      </c>
      <c r="C646" s="87">
        <f t="shared" si="219"/>
        <v>2.2613249034799998</v>
      </c>
      <c r="D646" s="91">
        <f t="shared" si="198"/>
        <v>0.45226498069599996</v>
      </c>
      <c r="E646" s="42" t="str">
        <f t="shared" si="209"/>
        <v>1</v>
      </c>
      <c r="F646" s="51">
        <f t="shared" si="199"/>
        <v>-151.795208219107</v>
      </c>
      <c r="G646" s="42" t="str">
        <f t="shared" si="210"/>
        <v>0</v>
      </c>
      <c r="H646" s="51">
        <f t="shared" si="200"/>
        <v>-34.897604109553498</v>
      </c>
      <c r="I646" s="42" t="str">
        <f t="shared" si="211"/>
        <v>0</v>
      </c>
      <c r="J646" s="51">
        <f t="shared" si="201"/>
        <v>90.01067242885793</v>
      </c>
      <c r="K646" s="42" t="str">
        <f t="shared" si="212"/>
        <v>0</v>
      </c>
      <c r="L646" s="51">
        <f t="shared" si="202"/>
        <v>81.592375578015535</v>
      </c>
      <c r="M646" s="55" t="str">
        <f t="shared" si="213"/>
        <v>0</v>
      </c>
      <c r="N646" s="58">
        <f t="shared" si="203"/>
        <v>0.45226498069599996</v>
      </c>
      <c r="O646" s="59">
        <v>260</v>
      </c>
      <c r="Q646" s="53" t="str">
        <f t="shared" si="214"/>
        <v>1</v>
      </c>
      <c r="R646" s="53">
        <f t="shared" si="204"/>
        <v>1</v>
      </c>
      <c r="S646" s="53" t="str">
        <f t="shared" si="215"/>
        <v>0</v>
      </c>
      <c r="T646" s="53">
        <f t="shared" si="205"/>
        <v>0</v>
      </c>
      <c r="U646" s="53" t="str">
        <f t="shared" si="216"/>
        <v>0</v>
      </c>
      <c r="V646" s="53">
        <f t="shared" si="206"/>
        <v>0</v>
      </c>
      <c r="W646" s="53" t="str">
        <f t="shared" si="217"/>
        <v>0</v>
      </c>
      <c r="X646" s="53">
        <f t="shared" si="207"/>
        <v>0</v>
      </c>
      <c r="Y646" s="53" t="str">
        <f t="shared" si="218"/>
        <v>0</v>
      </c>
      <c r="Z646" s="53">
        <f t="shared" si="208"/>
        <v>0</v>
      </c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92">
        <f>Parâmetros!A636</f>
        <v>44192.416701388887</v>
      </c>
      <c r="B647" s="59">
        <f>Parâmetros!G636*0.04*46.0055</f>
        <v>1.2928760045200001</v>
      </c>
      <c r="C647" s="87">
        <f t="shared" si="219"/>
        <v>1.2928760045200001</v>
      </c>
      <c r="D647" s="91">
        <f t="shared" si="198"/>
        <v>0.25857520090399999</v>
      </c>
      <c r="E647" s="42" t="str">
        <f t="shared" si="209"/>
        <v>1</v>
      </c>
      <c r="F647" s="51">
        <f t="shared" si="199"/>
        <v>-152.73944589559301</v>
      </c>
      <c r="G647" s="42" t="str">
        <f t="shared" si="210"/>
        <v>0</v>
      </c>
      <c r="H647" s="51">
        <f t="shared" si="200"/>
        <v>-35.369722947796504</v>
      </c>
      <c r="I647" s="42" t="str">
        <f t="shared" si="211"/>
        <v>0</v>
      </c>
      <c r="J647" s="51">
        <f t="shared" si="201"/>
        <v>89.916218770811213</v>
      </c>
      <c r="K647" s="42" t="str">
        <f t="shared" si="212"/>
        <v>0</v>
      </c>
      <c r="L647" s="51">
        <f t="shared" si="202"/>
        <v>81.489833929890352</v>
      </c>
      <c r="M647" s="55" t="str">
        <f t="shared" si="213"/>
        <v>0</v>
      </c>
      <c r="N647" s="58">
        <f t="shared" si="203"/>
        <v>0.25857520090399999</v>
      </c>
      <c r="O647" s="59">
        <v>260</v>
      </c>
      <c r="Q647" s="53" t="str">
        <f t="shared" si="214"/>
        <v>1</v>
      </c>
      <c r="R647" s="53">
        <f t="shared" si="204"/>
        <v>1</v>
      </c>
      <c r="S647" s="53" t="str">
        <f t="shared" si="215"/>
        <v>0</v>
      </c>
      <c r="T647" s="53">
        <f t="shared" si="205"/>
        <v>0</v>
      </c>
      <c r="U647" s="53" t="str">
        <f t="shared" si="216"/>
        <v>0</v>
      </c>
      <c r="V647" s="53">
        <f t="shared" si="206"/>
        <v>0</v>
      </c>
      <c r="W647" s="53" t="str">
        <f t="shared" si="217"/>
        <v>0</v>
      </c>
      <c r="X647" s="53">
        <f t="shared" si="207"/>
        <v>0</v>
      </c>
      <c r="Y647" s="53" t="str">
        <f t="shared" si="218"/>
        <v>0</v>
      </c>
      <c r="Z647" s="53">
        <f t="shared" si="208"/>
        <v>0</v>
      </c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92">
        <f>Parâmetros!A637</f>
        <v>44192.458368055559</v>
      </c>
      <c r="B648" s="59">
        <f>Parâmetros!G637*0.04*46.0055</f>
        <v>1.2495038593399999</v>
      </c>
      <c r="C648" s="87">
        <f t="shared" si="219"/>
        <v>1.2495038593399999</v>
      </c>
      <c r="D648" s="91">
        <f t="shared" si="198"/>
        <v>0.24990077186799997</v>
      </c>
      <c r="E648" s="42" t="str">
        <f t="shared" si="209"/>
        <v>1</v>
      </c>
      <c r="F648" s="51">
        <f t="shared" si="199"/>
        <v>-152.7817337371435</v>
      </c>
      <c r="G648" s="42" t="str">
        <f t="shared" si="210"/>
        <v>0</v>
      </c>
      <c r="H648" s="51">
        <f t="shared" si="200"/>
        <v>-35.390866868571749</v>
      </c>
      <c r="I648" s="42" t="str">
        <f t="shared" si="211"/>
        <v>0</v>
      </c>
      <c r="J648" s="51">
        <f t="shared" si="201"/>
        <v>89.911988648009697</v>
      </c>
      <c r="K648" s="42" t="str">
        <f t="shared" si="212"/>
        <v>0</v>
      </c>
      <c r="L648" s="51">
        <f t="shared" si="202"/>
        <v>81.485241585106593</v>
      </c>
      <c r="M648" s="55" t="str">
        <f t="shared" si="213"/>
        <v>0</v>
      </c>
      <c r="N648" s="58">
        <f t="shared" si="203"/>
        <v>0.24990077186799997</v>
      </c>
      <c r="O648" s="59">
        <v>260</v>
      </c>
      <c r="Q648" s="53" t="str">
        <f t="shared" si="214"/>
        <v>1</v>
      </c>
      <c r="R648" s="53">
        <f t="shared" si="204"/>
        <v>1</v>
      </c>
      <c r="S648" s="53" t="str">
        <f t="shared" si="215"/>
        <v>0</v>
      </c>
      <c r="T648" s="53">
        <f t="shared" si="205"/>
        <v>0</v>
      </c>
      <c r="U648" s="53" t="str">
        <f t="shared" si="216"/>
        <v>0</v>
      </c>
      <c r="V648" s="53">
        <f t="shared" si="206"/>
        <v>0</v>
      </c>
      <c r="W648" s="53" t="str">
        <f t="shared" si="217"/>
        <v>0</v>
      </c>
      <c r="X648" s="53">
        <f t="shared" si="207"/>
        <v>0</v>
      </c>
      <c r="Y648" s="53" t="str">
        <f t="shared" si="218"/>
        <v>0</v>
      </c>
      <c r="Z648" s="53">
        <f t="shared" si="208"/>
        <v>0</v>
      </c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92">
        <f>Parâmetros!A638</f>
        <v>44192.500034722223</v>
      </c>
      <c r="B649" s="59">
        <f>Parâmetros!G638*0.04*46.0055</f>
        <v>1.5621112318399999</v>
      </c>
      <c r="C649" s="87">
        <f t="shared" si="219"/>
        <v>1.5621112318399999</v>
      </c>
      <c r="D649" s="91">
        <f t="shared" si="198"/>
        <v>0.31242224636799998</v>
      </c>
      <c r="E649" s="42" t="str">
        <f t="shared" si="209"/>
        <v>1</v>
      </c>
      <c r="F649" s="51">
        <f t="shared" si="199"/>
        <v>-152.47694154895601</v>
      </c>
      <c r="G649" s="42" t="str">
        <f t="shared" si="210"/>
        <v>0</v>
      </c>
      <c r="H649" s="51">
        <f t="shared" si="200"/>
        <v>-35.238470774478003</v>
      </c>
      <c r="I649" s="42" t="str">
        <f t="shared" si="211"/>
        <v>0</v>
      </c>
      <c r="J649" s="51">
        <f t="shared" si="201"/>
        <v>89.942477515204146</v>
      </c>
      <c r="K649" s="42" t="str">
        <f t="shared" si="212"/>
        <v>0</v>
      </c>
      <c r="L649" s="51">
        <f t="shared" si="202"/>
        <v>81.518341189253647</v>
      </c>
      <c r="M649" s="55" t="str">
        <f t="shared" si="213"/>
        <v>0</v>
      </c>
      <c r="N649" s="58">
        <f t="shared" si="203"/>
        <v>0.31242224636799998</v>
      </c>
      <c r="O649" s="59">
        <v>260</v>
      </c>
      <c r="Q649" s="53" t="str">
        <f t="shared" si="214"/>
        <v>1</v>
      </c>
      <c r="R649" s="53">
        <f t="shared" si="204"/>
        <v>1</v>
      </c>
      <c r="S649" s="53" t="str">
        <f t="shared" si="215"/>
        <v>0</v>
      </c>
      <c r="T649" s="53">
        <f t="shared" si="205"/>
        <v>0</v>
      </c>
      <c r="U649" s="53" t="str">
        <f t="shared" si="216"/>
        <v>0</v>
      </c>
      <c r="V649" s="53">
        <f t="shared" si="206"/>
        <v>0</v>
      </c>
      <c r="W649" s="53" t="str">
        <f t="shared" si="217"/>
        <v>0</v>
      </c>
      <c r="X649" s="53">
        <f t="shared" si="207"/>
        <v>0</v>
      </c>
      <c r="Y649" s="53" t="str">
        <f t="shared" si="218"/>
        <v>0</v>
      </c>
      <c r="Z649" s="53">
        <f t="shared" si="208"/>
        <v>0</v>
      </c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92">
        <f>Parâmetros!A639</f>
        <v>44192.541701388887</v>
      </c>
      <c r="B650" s="59">
        <f>Parâmetros!G639*0.04*46.0055</f>
        <v>1.0194855604399999</v>
      </c>
      <c r="C650" s="87">
        <f t="shared" si="219"/>
        <v>1.0194855604399999</v>
      </c>
      <c r="D650" s="91">
        <f t="shared" si="198"/>
        <v>0.20389711208799999</v>
      </c>
      <c r="E650" s="42" t="str">
        <f t="shared" si="209"/>
        <v>1</v>
      </c>
      <c r="F650" s="51">
        <f t="shared" si="199"/>
        <v>-153.00600157857099</v>
      </c>
      <c r="G650" s="42" t="str">
        <f t="shared" si="210"/>
        <v>0</v>
      </c>
      <c r="H650" s="51">
        <f t="shared" si="200"/>
        <v>-35.503000789285494</v>
      </c>
      <c r="I650" s="42" t="str">
        <f t="shared" si="211"/>
        <v>0</v>
      </c>
      <c r="J650" s="51">
        <f t="shared" si="201"/>
        <v>89.88955476453674</v>
      </c>
      <c r="K650" s="42" t="str">
        <f t="shared" si="212"/>
        <v>0</v>
      </c>
      <c r="L650" s="51">
        <f t="shared" si="202"/>
        <v>81.460886706399521</v>
      </c>
      <c r="M650" s="55" t="str">
        <f t="shared" si="213"/>
        <v>0</v>
      </c>
      <c r="N650" s="58">
        <f t="shared" si="203"/>
        <v>0.20389711208799999</v>
      </c>
      <c r="O650" s="59">
        <v>260</v>
      </c>
      <c r="Q650" s="53" t="str">
        <f t="shared" si="214"/>
        <v>1</v>
      </c>
      <c r="R650" s="53">
        <f t="shared" si="204"/>
        <v>1</v>
      </c>
      <c r="S650" s="53" t="str">
        <f t="shared" si="215"/>
        <v>0</v>
      </c>
      <c r="T650" s="53">
        <f t="shared" si="205"/>
        <v>0</v>
      </c>
      <c r="U650" s="53" t="str">
        <f t="shared" si="216"/>
        <v>0</v>
      </c>
      <c r="V650" s="53">
        <f t="shared" si="206"/>
        <v>0</v>
      </c>
      <c r="W650" s="53" t="str">
        <f t="shared" si="217"/>
        <v>0</v>
      </c>
      <c r="X650" s="53">
        <f t="shared" si="207"/>
        <v>0</v>
      </c>
      <c r="Y650" s="53" t="str">
        <f t="shared" si="218"/>
        <v>0</v>
      </c>
      <c r="Z650" s="53">
        <f t="shared" si="208"/>
        <v>0</v>
      </c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92">
        <f>Parâmetros!A640</f>
        <v>44192.583368055559</v>
      </c>
      <c r="B651" s="59">
        <f>Parâmetros!G640*0.04*46.0055</f>
        <v>1.07036028256</v>
      </c>
      <c r="C651" s="87">
        <f t="shared" si="219"/>
        <v>1.07036028256</v>
      </c>
      <c r="D651" s="91">
        <f t="shared" si="198"/>
        <v>0.21407205651200001</v>
      </c>
      <c r="E651" s="42" t="str">
        <f t="shared" si="209"/>
        <v>1</v>
      </c>
      <c r="F651" s="51">
        <f t="shared" si="199"/>
        <v>-152.95639872450403</v>
      </c>
      <c r="G651" s="42" t="str">
        <f t="shared" si="210"/>
        <v>0</v>
      </c>
      <c r="H651" s="51">
        <f t="shared" si="200"/>
        <v>-35.478199362252013</v>
      </c>
      <c r="I651" s="42" t="str">
        <f t="shared" si="211"/>
        <v>0</v>
      </c>
      <c r="J651" s="51">
        <f t="shared" si="201"/>
        <v>89.89451662015091</v>
      </c>
      <c r="K651" s="42" t="str">
        <f t="shared" si="212"/>
        <v>0</v>
      </c>
      <c r="L651" s="51">
        <f t="shared" si="202"/>
        <v>81.466273441682816</v>
      </c>
      <c r="M651" s="55" t="str">
        <f t="shared" si="213"/>
        <v>0</v>
      </c>
      <c r="N651" s="58">
        <f t="shared" si="203"/>
        <v>0.21407205651200001</v>
      </c>
      <c r="O651" s="59">
        <v>260</v>
      </c>
      <c r="Q651" s="53" t="str">
        <f t="shared" si="214"/>
        <v>1</v>
      </c>
      <c r="R651" s="53">
        <f t="shared" si="204"/>
        <v>1</v>
      </c>
      <c r="S651" s="53" t="str">
        <f t="shared" si="215"/>
        <v>0</v>
      </c>
      <c r="T651" s="53">
        <f t="shared" si="205"/>
        <v>0</v>
      </c>
      <c r="U651" s="53" t="str">
        <f t="shared" si="216"/>
        <v>0</v>
      </c>
      <c r="V651" s="53">
        <f t="shared" si="206"/>
        <v>0</v>
      </c>
      <c r="W651" s="53" t="str">
        <f t="shared" si="217"/>
        <v>0</v>
      </c>
      <c r="X651" s="53">
        <f t="shared" si="207"/>
        <v>0</v>
      </c>
      <c r="Y651" s="53" t="str">
        <f t="shared" si="218"/>
        <v>0</v>
      </c>
      <c r="Z651" s="53">
        <f t="shared" si="208"/>
        <v>0</v>
      </c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92">
        <f>Parâmetros!A641</f>
        <v>44192.625034722223</v>
      </c>
      <c r="B652" s="59">
        <f>Parâmetros!G641*0.04*46.0055</f>
        <v>1.4112371147</v>
      </c>
      <c r="C652" s="87">
        <f t="shared" si="219"/>
        <v>1.4112371147</v>
      </c>
      <c r="D652" s="91">
        <f t="shared" si="198"/>
        <v>0.28224742294000005</v>
      </c>
      <c r="E652" s="42" t="str">
        <f t="shared" si="209"/>
        <v>1</v>
      </c>
      <c r="F652" s="51">
        <f t="shared" si="199"/>
        <v>-152.62404381316753</v>
      </c>
      <c r="G652" s="42" t="str">
        <f t="shared" si="210"/>
        <v>0</v>
      </c>
      <c r="H652" s="51">
        <f t="shared" si="200"/>
        <v>-35.312021906583766</v>
      </c>
      <c r="I652" s="42" t="str">
        <f t="shared" si="211"/>
        <v>0</v>
      </c>
      <c r="J652" s="51">
        <f t="shared" si="201"/>
        <v>89.927762632174449</v>
      </c>
      <c r="K652" s="42" t="str">
        <f t="shared" si="212"/>
        <v>0</v>
      </c>
      <c r="L652" s="51">
        <f t="shared" si="202"/>
        <v>81.50236628273295</v>
      </c>
      <c r="M652" s="55" t="str">
        <f t="shared" si="213"/>
        <v>0</v>
      </c>
      <c r="N652" s="58">
        <f t="shared" si="203"/>
        <v>0.28224742294000005</v>
      </c>
      <c r="O652" s="59">
        <v>260</v>
      </c>
      <c r="Q652" s="53" t="str">
        <f t="shared" si="214"/>
        <v>1</v>
      </c>
      <c r="R652" s="53">
        <f t="shared" si="204"/>
        <v>1</v>
      </c>
      <c r="S652" s="53" t="str">
        <f t="shared" si="215"/>
        <v>0</v>
      </c>
      <c r="T652" s="53">
        <f t="shared" si="205"/>
        <v>0</v>
      </c>
      <c r="U652" s="53" t="str">
        <f t="shared" si="216"/>
        <v>0</v>
      </c>
      <c r="V652" s="53">
        <f t="shared" si="206"/>
        <v>0</v>
      </c>
      <c r="W652" s="53" t="str">
        <f t="shared" si="217"/>
        <v>0</v>
      </c>
      <c r="X652" s="53">
        <f t="shared" si="207"/>
        <v>0</v>
      </c>
      <c r="Y652" s="53" t="str">
        <f t="shared" si="218"/>
        <v>0</v>
      </c>
      <c r="Z652" s="53">
        <f t="shared" si="208"/>
        <v>0</v>
      </c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92">
        <f>Parâmetros!A642</f>
        <v>44192.666701388887</v>
      </c>
      <c r="B653" s="59">
        <f>Parâmetros!G642*0.04*46.0055</f>
        <v>3.4985526551999997</v>
      </c>
      <c r="C653" s="87">
        <f t="shared" si="219"/>
        <v>3.4985526551999997</v>
      </c>
      <c r="D653" s="91">
        <f t="shared" ref="D653:D716" si="232">(((C653-$B$4)/($B$5-$B$4))*($B$7-$B$6))+$B$6</f>
        <v>0.69971053103999992</v>
      </c>
      <c r="E653" s="42" t="str">
        <f t="shared" si="209"/>
        <v>1</v>
      </c>
      <c r="F653" s="51">
        <f t="shared" ref="F653:F716" si="233">(((C653-$C$4)/($C$5-$C$4))*($C$7-$C$6))+$C$6</f>
        <v>-150.58891116118002</v>
      </c>
      <c r="G653" s="42" t="str">
        <f t="shared" si="210"/>
        <v>0</v>
      </c>
      <c r="H653" s="51">
        <f t="shared" ref="H653:H716" si="234">(((C653-$D$4)/($D$5-$D$4))*($D$7-$D$6))+$D$6</f>
        <v>-34.294455580590011</v>
      </c>
      <c r="I653" s="42" t="str">
        <f t="shared" si="211"/>
        <v>0</v>
      </c>
      <c r="J653" s="51">
        <f t="shared" ref="J653:J716" si="235">(((C653-$E$4)/($E$5-$E$4))*($E$7-$E$6))+$E$6</f>
        <v>90.131340320692345</v>
      </c>
      <c r="K653" s="42" t="str">
        <f t="shared" si="212"/>
        <v>0</v>
      </c>
      <c r="L653" s="51">
        <f t="shared" ref="L653:L716" si="236">(((C653-$F$4)/($F$5-$F$4))*($F$7-$F$6))+$F$6</f>
        <v>81.723376163491764</v>
      </c>
      <c r="M653" s="55" t="str">
        <f t="shared" si="213"/>
        <v>0</v>
      </c>
      <c r="N653" s="58">
        <f t="shared" ref="N653:N716" si="237">(D653*E653)+(F653*G653)+(H653*I653)+(J653*K653)+(L653*M653)</f>
        <v>0.69971053103999992</v>
      </c>
      <c r="O653" s="59">
        <v>260</v>
      </c>
      <c r="Q653" s="53" t="str">
        <f t="shared" si="214"/>
        <v>1</v>
      </c>
      <c r="R653" s="53">
        <f t="shared" ref="R653:R716" si="238">Q653*1</f>
        <v>1</v>
      </c>
      <c r="S653" s="53" t="str">
        <f t="shared" si="215"/>
        <v>0</v>
      </c>
      <c r="T653" s="53">
        <f t="shared" ref="T653:T716" si="239">S653*1</f>
        <v>0</v>
      </c>
      <c r="U653" s="53" t="str">
        <f t="shared" si="216"/>
        <v>0</v>
      </c>
      <c r="V653" s="53">
        <f t="shared" ref="V653:V716" si="240">U653*1</f>
        <v>0</v>
      </c>
      <c r="W653" s="53" t="str">
        <f t="shared" si="217"/>
        <v>0</v>
      </c>
      <c r="X653" s="53">
        <f t="shared" ref="X653:X716" si="241">W653*1</f>
        <v>0</v>
      </c>
      <c r="Y653" s="53" t="str">
        <f t="shared" si="218"/>
        <v>0</v>
      </c>
      <c r="Z653" s="53">
        <f t="shared" ref="Z653:Z716" si="242">Y653*1</f>
        <v>0</v>
      </c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92">
        <f>Parâmetros!A643</f>
        <v>44192.708368055559</v>
      </c>
      <c r="B654" s="59">
        <f>Parâmetros!G643*0.04*46.0055</f>
        <v>2.1205940789799995</v>
      </c>
      <c r="C654" s="87">
        <f t="shared" si="219"/>
        <v>2.1205940789799995</v>
      </c>
      <c r="D654" s="91">
        <f t="shared" si="232"/>
        <v>0.42411881579599991</v>
      </c>
      <c r="E654" s="42" t="str">
        <f t="shared" ref="E654:E717" si="243">IF(AND(D654&lt;=40,D654&gt;=0),"1","0")</f>
        <v>1</v>
      </c>
      <c r="F654" s="51">
        <f t="shared" si="233"/>
        <v>-151.9324207729945</v>
      </c>
      <c r="G654" s="42" t="str">
        <f t="shared" ref="G654:G717" si="244">IF(AND(F654&lt;=80,F654&gt;41),"1","0")</f>
        <v>0</v>
      </c>
      <c r="H654" s="51">
        <f t="shared" si="234"/>
        <v>-34.966210386497252</v>
      </c>
      <c r="I654" s="42" t="str">
        <f t="shared" ref="I654:I717" si="245">IF(AND(H654&lt;=120,H654&gt;81),"1","0")</f>
        <v>0</v>
      </c>
      <c r="J654" s="51">
        <f t="shared" si="235"/>
        <v>89.996946829925207</v>
      </c>
      <c r="K654" s="42" t="str">
        <f t="shared" ref="K654:K717" si="246">IF(AND(J654&lt;=200,J654&gt;121),"1","0")</f>
        <v>0</v>
      </c>
      <c r="L654" s="51">
        <f t="shared" si="236"/>
        <v>81.57747466718611</v>
      </c>
      <c r="M654" s="55" t="str">
        <f t="shared" ref="M654:M717" si="247">IF(AND(L654&lt;999,L654&gt;201),"1","0")</f>
        <v>0</v>
      </c>
      <c r="N654" s="58">
        <f t="shared" si="237"/>
        <v>0.42411881579599991</v>
      </c>
      <c r="O654" s="59">
        <v>260</v>
      </c>
      <c r="Q654" s="53" t="str">
        <f t="shared" ref="Q654:Q717" si="248">IF(AND(N654&lt;40.5,N654&gt;=0),"1","0")</f>
        <v>1</v>
      </c>
      <c r="R654" s="53">
        <f t="shared" si="238"/>
        <v>1</v>
      </c>
      <c r="S654" s="53" t="str">
        <f t="shared" ref="S654:S717" si="249">IF(AND(N654&lt;80.5,N654&gt;=40.5),"1","0")</f>
        <v>0</v>
      </c>
      <c r="T654" s="53">
        <f t="shared" si="239"/>
        <v>0</v>
      </c>
      <c r="U654" s="53" t="str">
        <f t="shared" ref="U654:U717" si="250">IF(AND(N654&lt;120.5,N654&gt;=80.5),"1","0")</f>
        <v>0</v>
      </c>
      <c r="V654" s="53">
        <f t="shared" si="240"/>
        <v>0</v>
      </c>
      <c r="W654" s="53" t="str">
        <f t="shared" ref="W654:W717" si="251">IF(AND(N654&lt;200.5,N654&gt;=120.5),"1","0")</f>
        <v>0</v>
      </c>
      <c r="X654" s="53">
        <f t="shared" si="241"/>
        <v>0</v>
      </c>
      <c r="Y654" s="53" t="str">
        <f t="shared" ref="Y654:Y717" si="252">IF(AND(N654&lt;999,N654&gt;=200.5),"1","0")</f>
        <v>0</v>
      </c>
      <c r="Z654" s="53">
        <f t="shared" si="242"/>
        <v>0</v>
      </c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92">
        <f>Parâmetros!A644</f>
        <v>44192.750034722223</v>
      </c>
      <c r="B655" s="59">
        <f>Parâmetros!G644*0.04*46.0055</f>
        <v>2.8039652966399999</v>
      </c>
      <c r="C655" s="87">
        <f t="shared" ref="C655:C717" si="253">B655</f>
        <v>2.8039652966399999</v>
      </c>
      <c r="D655" s="91">
        <f t="shared" si="232"/>
        <v>0.56079305932799994</v>
      </c>
      <c r="E655" s="42" t="str">
        <f t="shared" si="243"/>
        <v>1</v>
      </c>
      <c r="F655" s="51">
        <f t="shared" si="233"/>
        <v>-151.266133835776</v>
      </c>
      <c r="G655" s="42" t="str">
        <f t="shared" si="244"/>
        <v>0</v>
      </c>
      <c r="H655" s="51">
        <f t="shared" si="234"/>
        <v>-34.633066917888002</v>
      </c>
      <c r="I655" s="42" t="str">
        <f t="shared" si="245"/>
        <v>0</v>
      </c>
      <c r="J655" s="51">
        <f t="shared" si="235"/>
        <v>90.063596615351315</v>
      </c>
      <c r="K655" s="42" t="str">
        <f t="shared" si="246"/>
        <v>0</v>
      </c>
      <c r="L655" s="51">
        <f t="shared" si="236"/>
        <v>81.649831619644218</v>
      </c>
      <c r="M655" s="55" t="str">
        <f t="shared" si="247"/>
        <v>0</v>
      </c>
      <c r="N655" s="58">
        <f t="shared" si="237"/>
        <v>0.56079305932799994</v>
      </c>
      <c r="O655" s="59">
        <v>260</v>
      </c>
      <c r="Q655" s="53" t="str">
        <f t="shared" si="248"/>
        <v>1</v>
      </c>
      <c r="R655" s="53">
        <f t="shared" si="238"/>
        <v>1</v>
      </c>
      <c r="S655" s="53" t="str">
        <f t="shared" si="249"/>
        <v>0</v>
      </c>
      <c r="T655" s="53">
        <f t="shared" si="239"/>
        <v>0</v>
      </c>
      <c r="U655" s="53" t="str">
        <f t="shared" si="250"/>
        <v>0</v>
      </c>
      <c r="V655" s="53">
        <f t="shared" si="240"/>
        <v>0</v>
      </c>
      <c r="W655" s="53" t="str">
        <f t="shared" si="251"/>
        <v>0</v>
      </c>
      <c r="X655" s="53">
        <f t="shared" si="241"/>
        <v>0</v>
      </c>
      <c r="Y655" s="53" t="str">
        <f t="shared" si="252"/>
        <v>0</v>
      </c>
      <c r="Z655" s="53">
        <f t="shared" si="242"/>
        <v>0</v>
      </c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92">
        <f>Parâmetros!A645</f>
        <v>44192.791701388887</v>
      </c>
      <c r="B656" s="59">
        <f>Parâmetros!G645*0.04*46.0055</f>
        <v>3.9250917283400004</v>
      </c>
      <c r="C656" s="87">
        <f t="shared" si="253"/>
        <v>3.9250917283400004</v>
      </c>
      <c r="D656" s="91">
        <f t="shared" si="232"/>
        <v>0.78501834566799999</v>
      </c>
      <c r="E656" s="42" t="str">
        <f t="shared" si="243"/>
        <v>1</v>
      </c>
      <c r="F656" s="51">
        <f t="shared" si="233"/>
        <v>-150.17303556486851</v>
      </c>
      <c r="G656" s="42" t="str">
        <f t="shared" si="244"/>
        <v>0</v>
      </c>
      <c r="H656" s="51">
        <f t="shared" si="234"/>
        <v>-34.086517782434257</v>
      </c>
      <c r="I656" s="42" t="str">
        <f t="shared" si="245"/>
        <v>0</v>
      </c>
      <c r="J656" s="51">
        <f t="shared" si="235"/>
        <v>90.17294104510971</v>
      </c>
      <c r="K656" s="42" t="str">
        <f t="shared" si="246"/>
        <v>0</v>
      </c>
      <c r="L656" s="51">
        <f t="shared" si="236"/>
        <v>81.768539124177167</v>
      </c>
      <c r="M656" s="55" t="str">
        <f t="shared" si="247"/>
        <v>0</v>
      </c>
      <c r="N656" s="58">
        <f t="shared" si="237"/>
        <v>0.78501834566799999</v>
      </c>
      <c r="O656" s="59">
        <v>260</v>
      </c>
      <c r="Q656" s="53" t="str">
        <f t="shared" si="248"/>
        <v>1</v>
      </c>
      <c r="R656" s="53">
        <f t="shared" si="238"/>
        <v>1</v>
      </c>
      <c r="S656" s="53" t="str">
        <f t="shared" si="249"/>
        <v>0</v>
      </c>
      <c r="T656" s="53">
        <f t="shared" si="239"/>
        <v>0</v>
      </c>
      <c r="U656" s="53" t="str">
        <f t="shared" si="250"/>
        <v>0</v>
      </c>
      <c r="V656" s="53">
        <f t="shared" si="240"/>
        <v>0</v>
      </c>
      <c r="W656" s="53" t="str">
        <f t="shared" si="251"/>
        <v>0</v>
      </c>
      <c r="X656" s="53">
        <f t="shared" si="241"/>
        <v>0</v>
      </c>
      <c r="Y656" s="53" t="str">
        <f t="shared" si="252"/>
        <v>0</v>
      </c>
      <c r="Z656" s="53">
        <f t="shared" si="242"/>
        <v>0</v>
      </c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92">
        <f>Parâmetros!A646</f>
        <v>44192.833368055559</v>
      </c>
      <c r="B657" s="59">
        <f>Parâmetros!G646*0.04*46.0055</f>
        <v>2.86377428686</v>
      </c>
      <c r="C657" s="87">
        <f t="shared" si="253"/>
        <v>2.86377428686</v>
      </c>
      <c r="D657" s="91">
        <f t="shared" si="232"/>
        <v>0.57275485737200005</v>
      </c>
      <c r="E657" s="42" t="str">
        <f t="shared" si="243"/>
        <v>1</v>
      </c>
      <c r="F657" s="51">
        <f t="shared" si="233"/>
        <v>-151.20782007031147</v>
      </c>
      <c r="G657" s="42" t="str">
        <f t="shared" si="244"/>
        <v>0</v>
      </c>
      <c r="H657" s="51">
        <f t="shared" si="234"/>
        <v>-34.603910035155735</v>
      </c>
      <c r="I657" s="42" t="str">
        <f t="shared" si="245"/>
        <v>0</v>
      </c>
      <c r="J657" s="51">
        <f t="shared" si="235"/>
        <v>90.069429837854244</v>
      </c>
      <c r="K657" s="42" t="str">
        <f t="shared" si="246"/>
        <v>0</v>
      </c>
      <c r="L657" s="51">
        <f t="shared" si="236"/>
        <v>81.656164336255756</v>
      </c>
      <c r="M657" s="55" t="str">
        <f t="shared" si="247"/>
        <v>0</v>
      </c>
      <c r="N657" s="58">
        <f t="shared" si="237"/>
        <v>0.57275485737200005</v>
      </c>
      <c r="O657" s="59">
        <v>260</v>
      </c>
      <c r="Q657" s="53" t="str">
        <f t="shared" si="248"/>
        <v>1</v>
      </c>
      <c r="R657" s="53">
        <f t="shared" si="238"/>
        <v>1</v>
      </c>
      <c r="S657" s="53" t="str">
        <f t="shared" si="249"/>
        <v>0</v>
      </c>
      <c r="T657" s="53">
        <f t="shared" si="239"/>
        <v>0</v>
      </c>
      <c r="U657" s="53" t="str">
        <f t="shared" si="250"/>
        <v>0</v>
      </c>
      <c r="V657" s="53">
        <f t="shared" si="240"/>
        <v>0</v>
      </c>
      <c r="W657" s="53" t="str">
        <f t="shared" si="251"/>
        <v>0</v>
      </c>
      <c r="X657" s="53">
        <f t="shared" si="241"/>
        <v>0</v>
      </c>
      <c r="Y657" s="53" t="str">
        <f t="shared" si="252"/>
        <v>0</v>
      </c>
      <c r="Z657" s="53">
        <f t="shared" si="242"/>
        <v>0</v>
      </c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92">
        <f>Parâmetros!A647</f>
        <v>44192.875034722223</v>
      </c>
      <c r="B658" s="59">
        <f>Parâmetros!G647*0.04*46.0055</f>
        <v>2.7204229890799998</v>
      </c>
      <c r="C658" s="87">
        <f t="shared" si="253"/>
        <v>2.7204229890799998</v>
      </c>
      <c r="D658" s="91">
        <f t="shared" si="232"/>
        <v>0.54408459781600005</v>
      </c>
      <c r="E658" s="42" t="str">
        <f t="shared" si="243"/>
        <v>1</v>
      </c>
      <c r="F658" s="51">
        <f t="shared" si="233"/>
        <v>-151.34758758564703</v>
      </c>
      <c r="G658" s="42" t="str">
        <f t="shared" si="244"/>
        <v>0</v>
      </c>
      <c r="H658" s="51">
        <f t="shared" si="234"/>
        <v>-34.673793792823517</v>
      </c>
      <c r="I658" s="42" t="str">
        <f t="shared" si="245"/>
        <v>0</v>
      </c>
      <c r="J658" s="51">
        <f t="shared" si="235"/>
        <v>90.055448661897927</v>
      </c>
      <c r="K658" s="42" t="str">
        <f t="shared" si="246"/>
        <v>0</v>
      </c>
      <c r="L658" s="51">
        <f t="shared" si="236"/>
        <v>81.640985963549625</v>
      </c>
      <c r="M658" s="55" t="str">
        <f t="shared" si="247"/>
        <v>0</v>
      </c>
      <c r="N658" s="58">
        <f t="shared" si="237"/>
        <v>0.54408459781600005</v>
      </c>
      <c r="O658" s="59">
        <v>260</v>
      </c>
      <c r="Q658" s="53" t="str">
        <f t="shared" si="248"/>
        <v>1</v>
      </c>
      <c r="R658" s="53">
        <f t="shared" si="238"/>
        <v>1</v>
      </c>
      <c r="S658" s="53" t="str">
        <f t="shared" si="249"/>
        <v>0</v>
      </c>
      <c r="T658" s="53">
        <f t="shared" si="239"/>
        <v>0</v>
      </c>
      <c r="U658" s="53" t="str">
        <f t="shared" si="250"/>
        <v>0</v>
      </c>
      <c r="V658" s="53">
        <f t="shared" si="240"/>
        <v>0</v>
      </c>
      <c r="W658" s="53" t="str">
        <f t="shared" si="251"/>
        <v>0</v>
      </c>
      <c r="X658" s="53">
        <f t="shared" si="241"/>
        <v>0</v>
      </c>
      <c r="Y658" s="53" t="str">
        <f t="shared" si="252"/>
        <v>0</v>
      </c>
      <c r="Z658" s="53">
        <f t="shared" si="242"/>
        <v>0</v>
      </c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92">
        <f>Parâmetros!A648</f>
        <v>44192.916701388887</v>
      </c>
      <c r="B659" s="59">
        <f>Parâmetros!G648*0.04*46.0055</f>
        <v>1.9841380855399997</v>
      </c>
      <c r="C659" s="87">
        <f t="shared" si="253"/>
        <v>1.9841380855399997</v>
      </c>
      <c r="D659" s="91">
        <f t="shared" si="232"/>
        <v>0.39682761710799991</v>
      </c>
      <c r="E659" s="42" t="str">
        <f t="shared" si="243"/>
        <v>1</v>
      </c>
      <c r="F659" s="51">
        <f t="shared" si="233"/>
        <v>-152.06546536659849</v>
      </c>
      <c r="G659" s="42" t="str">
        <f t="shared" si="244"/>
        <v>0</v>
      </c>
      <c r="H659" s="51">
        <f t="shared" si="234"/>
        <v>-35.032732683299244</v>
      </c>
      <c r="I659" s="42" t="str">
        <f t="shared" si="245"/>
        <v>0</v>
      </c>
      <c r="J659" s="51">
        <f t="shared" si="235"/>
        <v>89.983638158960076</v>
      </c>
      <c r="K659" s="42" t="str">
        <f t="shared" si="246"/>
        <v>0</v>
      </c>
      <c r="L659" s="51">
        <f t="shared" si="236"/>
        <v>81.563026385527778</v>
      </c>
      <c r="M659" s="55" t="str">
        <f t="shared" si="247"/>
        <v>0</v>
      </c>
      <c r="N659" s="58">
        <f t="shared" si="237"/>
        <v>0.39682761710799991</v>
      </c>
      <c r="O659" s="59">
        <v>260</v>
      </c>
      <c r="Q659" s="53" t="str">
        <f t="shared" si="248"/>
        <v>1</v>
      </c>
      <c r="R659" s="53">
        <f t="shared" si="238"/>
        <v>1</v>
      </c>
      <c r="S659" s="53" t="str">
        <f t="shared" si="249"/>
        <v>0</v>
      </c>
      <c r="T659" s="53">
        <f t="shared" si="239"/>
        <v>0</v>
      </c>
      <c r="U659" s="53" t="str">
        <f t="shared" si="250"/>
        <v>0</v>
      </c>
      <c r="V659" s="53">
        <f t="shared" si="240"/>
        <v>0</v>
      </c>
      <c r="W659" s="53" t="str">
        <f t="shared" si="251"/>
        <v>0</v>
      </c>
      <c r="X659" s="53">
        <f t="shared" si="241"/>
        <v>0</v>
      </c>
      <c r="Y659" s="53" t="str">
        <f t="shared" si="252"/>
        <v>0</v>
      </c>
      <c r="Z659" s="53">
        <f t="shared" si="242"/>
        <v>0</v>
      </c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92">
        <f>Parâmetros!A649</f>
        <v>44192.958368055559</v>
      </c>
      <c r="B660" s="59">
        <f>Parâmetros!G649*0.04*46.0055</f>
        <v>1.516525302</v>
      </c>
      <c r="C660" s="87">
        <f t="shared" si="253"/>
        <v>1.516525302</v>
      </c>
      <c r="D660" s="91">
        <f t="shared" si="232"/>
        <v>0.30330506039999999</v>
      </c>
      <c r="E660" s="42" t="str">
        <f t="shared" si="243"/>
        <v>1</v>
      </c>
      <c r="F660" s="51">
        <f t="shared" si="233"/>
        <v>-152.52138783055</v>
      </c>
      <c r="G660" s="42" t="str">
        <f t="shared" si="244"/>
        <v>0</v>
      </c>
      <c r="H660" s="51">
        <f t="shared" si="234"/>
        <v>-35.260693915274999</v>
      </c>
      <c r="I660" s="42" t="str">
        <f t="shared" si="245"/>
        <v>0</v>
      </c>
      <c r="J660" s="51">
        <f t="shared" si="235"/>
        <v>89.938031480071601</v>
      </c>
      <c r="K660" s="42" t="str">
        <f t="shared" si="246"/>
        <v>0</v>
      </c>
      <c r="L660" s="51">
        <f t="shared" si="236"/>
        <v>81.513514443741172</v>
      </c>
      <c r="M660" s="55" t="str">
        <f t="shared" si="247"/>
        <v>0</v>
      </c>
      <c r="N660" s="58">
        <f t="shared" si="237"/>
        <v>0.30330506039999999</v>
      </c>
      <c r="O660" s="59">
        <v>260</v>
      </c>
      <c r="Q660" s="53" t="str">
        <f t="shared" si="248"/>
        <v>1</v>
      </c>
      <c r="R660" s="53">
        <f t="shared" si="238"/>
        <v>1</v>
      </c>
      <c r="S660" s="53" t="str">
        <f t="shared" si="249"/>
        <v>0</v>
      </c>
      <c r="T660" s="53">
        <f t="shared" si="239"/>
        <v>0</v>
      </c>
      <c r="U660" s="53" t="str">
        <f t="shared" si="250"/>
        <v>0</v>
      </c>
      <c r="V660" s="53">
        <f t="shared" si="240"/>
        <v>0</v>
      </c>
      <c r="W660" s="53" t="str">
        <f t="shared" si="251"/>
        <v>0</v>
      </c>
      <c r="X660" s="53">
        <f t="shared" si="241"/>
        <v>0</v>
      </c>
      <c r="Y660" s="53" t="str">
        <f t="shared" si="252"/>
        <v>0</v>
      </c>
      <c r="Z660" s="53">
        <f t="shared" si="242"/>
        <v>0</v>
      </c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92">
        <f>Parâmetros!A650</f>
        <v>44193.000034722223</v>
      </c>
      <c r="B661" s="59">
        <f>Parâmetros!G650*0.04*46.0055</f>
        <v>1.0204866401200001</v>
      </c>
      <c r="C661" s="87">
        <f t="shared" si="253"/>
        <v>1.0204866401200001</v>
      </c>
      <c r="D661" s="91">
        <f t="shared" si="232"/>
        <v>0.20409732802400005</v>
      </c>
      <c r="E661" s="42" t="str">
        <f t="shared" si="243"/>
        <v>1</v>
      </c>
      <c r="F661" s="51">
        <f t="shared" si="233"/>
        <v>-153.00502552588301</v>
      </c>
      <c r="G661" s="42" t="str">
        <f t="shared" si="244"/>
        <v>0</v>
      </c>
      <c r="H661" s="51">
        <f t="shared" si="234"/>
        <v>-35.502512762941507</v>
      </c>
      <c r="I661" s="42" t="str">
        <f t="shared" si="245"/>
        <v>0</v>
      </c>
      <c r="J661" s="51">
        <f t="shared" si="235"/>
        <v>89.889652400703056</v>
      </c>
      <c r="K661" s="42" t="str">
        <f t="shared" si="246"/>
        <v>0</v>
      </c>
      <c r="L661" s="51">
        <f t="shared" si="236"/>
        <v>81.460992703071526</v>
      </c>
      <c r="M661" s="55" t="str">
        <f t="shared" si="247"/>
        <v>0</v>
      </c>
      <c r="N661" s="58">
        <f t="shared" si="237"/>
        <v>0.20409732802400005</v>
      </c>
      <c r="O661" s="59">
        <v>260</v>
      </c>
      <c r="Q661" s="53" t="str">
        <f t="shared" si="248"/>
        <v>1</v>
      </c>
      <c r="R661" s="53">
        <f t="shared" si="238"/>
        <v>1</v>
      </c>
      <c r="S661" s="53" t="str">
        <f t="shared" si="249"/>
        <v>0</v>
      </c>
      <c r="T661" s="53">
        <f t="shared" si="239"/>
        <v>0</v>
      </c>
      <c r="U661" s="53" t="str">
        <f t="shared" si="250"/>
        <v>0</v>
      </c>
      <c r="V661" s="53">
        <f t="shared" si="240"/>
        <v>0</v>
      </c>
      <c r="W661" s="53" t="str">
        <f t="shared" si="251"/>
        <v>0</v>
      </c>
      <c r="X661" s="53">
        <f t="shared" si="241"/>
        <v>0</v>
      </c>
      <c r="Y661" s="53" t="str">
        <f t="shared" si="252"/>
        <v>0</v>
      </c>
      <c r="Z661" s="53">
        <f t="shared" si="242"/>
        <v>0</v>
      </c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92">
        <f>Parâmetros!A651</f>
        <v>44193.041701388887</v>
      </c>
      <c r="B662" s="59">
        <f>Parâmetros!G651*0.04*46.0055</f>
        <v>0.54889714115999999</v>
      </c>
      <c r="C662" s="87">
        <f t="shared" si="253"/>
        <v>0.54889714115999999</v>
      </c>
      <c r="D662" s="91">
        <f t="shared" si="232"/>
        <v>0.109779428232</v>
      </c>
      <c r="E662" s="42" t="str">
        <f t="shared" si="243"/>
        <v>1</v>
      </c>
      <c r="F662" s="51">
        <f t="shared" si="233"/>
        <v>-153.464825287369</v>
      </c>
      <c r="G662" s="42" t="str">
        <f t="shared" si="244"/>
        <v>0</v>
      </c>
      <c r="H662" s="51">
        <f t="shared" si="234"/>
        <v>-35.732412643684498</v>
      </c>
      <c r="I662" s="42" t="str">
        <f t="shared" si="245"/>
        <v>0</v>
      </c>
      <c r="J662" s="51">
        <f t="shared" si="235"/>
        <v>89.84365786932301</v>
      </c>
      <c r="K662" s="42" t="str">
        <f t="shared" si="246"/>
        <v>0</v>
      </c>
      <c r="L662" s="51">
        <f t="shared" si="236"/>
        <v>81.411059697299308</v>
      </c>
      <c r="M662" s="55" t="str">
        <f t="shared" si="247"/>
        <v>0</v>
      </c>
      <c r="N662" s="58">
        <f t="shared" si="237"/>
        <v>0.109779428232</v>
      </c>
      <c r="O662" s="59">
        <v>260</v>
      </c>
      <c r="Q662" s="53" t="str">
        <f t="shared" si="248"/>
        <v>1</v>
      </c>
      <c r="R662" s="53">
        <f t="shared" si="238"/>
        <v>1</v>
      </c>
      <c r="S662" s="53" t="str">
        <f t="shared" si="249"/>
        <v>0</v>
      </c>
      <c r="T662" s="53">
        <f t="shared" si="239"/>
        <v>0</v>
      </c>
      <c r="U662" s="53" t="str">
        <f t="shared" si="250"/>
        <v>0</v>
      </c>
      <c r="V662" s="53">
        <f t="shared" si="240"/>
        <v>0</v>
      </c>
      <c r="W662" s="53" t="str">
        <f t="shared" si="251"/>
        <v>0</v>
      </c>
      <c r="X662" s="53">
        <f t="shared" si="241"/>
        <v>0</v>
      </c>
      <c r="Y662" s="53" t="str">
        <f t="shared" si="252"/>
        <v>0</v>
      </c>
      <c r="Z662" s="53">
        <f t="shared" si="242"/>
        <v>0</v>
      </c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92">
        <f>Parâmetros!A652</f>
        <v>44193.083368055559</v>
      </c>
      <c r="B663" s="59">
        <f>Parâmetros!G652*0.04*46.0055</f>
        <v>0.63850481383999991</v>
      </c>
      <c r="C663" s="87">
        <f t="shared" si="253"/>
        <v>0.63850481383999991</v>
      </c>
      <c r="D663" s="91">
        <f t="shared" si="232"/>
        <v>0.12770096276799997</v>
      </c>
      <c r="E663" s="42" t="str">
        <f t="shared" si="243"/>
        <v>1</v>
      </c>
      <c r="F663" s="51">
        <f t="shared" si="233"/>
        <v>-153.37745780650599</v>
      </c>
      <c r="G663" s="42" t="str">
        <f t="shared" si="244"/>
        <v>0</v>
      </c>
      <c r="H663" s="51">
        <f t="shared" si="234"/>
        <v>-35.688728903252994</v>
      </c>
      <c r="I663" s="42" t="str">
        <f t="shared" si="245"/>
        <v>0</v>
      </c>
      <c r="J663" s="51">
        <f t="shared" si="235"/>
        <v>89.852397383078227</v>
      </c>
      <c r="K663" s="42" t="str">
        <f t="shared" si="246"/>
        <v>0</v>
      </c>
      <c r="L663" s="51">
        <f t="shared" si="236"/>
        <v>81.420547568524228</v>
      </c>
      <c r="M663" s="55" t="str">
        <f t="shared" si="247"/>
        <v>0</v>
      </c>
      <c r="N663" s="58">
        <f t="shared" si="237"/>
        <v>0.12770096276799997</v>
      </c>
      <c r="O663" s="59">
        <v>260</v>
      </c>
      <c r="Q663" s="53" t="str">
        <f t="shared" si="248"/>
        <v>1</v>
      </c>
      <c r="R663" s="53">
        <f t="shared" si="238"/>
        <v>1</v>
      </c>
      <c r="S663" s="53" t="str">
        <f t="shared" si="249"/>
        <v>0</v>
      </c>
      <c r="T663" s="53">
        <f t="shared" si="239"/>
        <v>0</v>
      </c>
      <c r="U663" s="53" t="str">
        <f t="shared" si="250"/>
        <v>0</v>
      </c>
      <c r="V663" s="53">
        <f t="shared" si="240"/>
        <v>0</v>
      </c>
      <c r="W663" s="53" t="str">
        <f t="shared" si="251"/>
        <v>0</v>
      </c>
      <c r="X663" s="53">
        <f t="shared" si="241"/>
        <v>0</v>
      </c>
      <c r="Y663" s="53" t="str">
        <f t="shared" si="252"/>
        <v>0</v>
      </c>
      <c r="Z663" s="53">
        <f t="shared" si="242"/>
        <v>0</v>
      </c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92">
        <f>Parâmetros!A653</f>
        <v>44193.125034722223</v>
      </c>
      <c r="B664" s="59">
        <f>Parâmetros!G653*0.04*46.0055</f>
        <v>0.12338675099999999</v>
      </c>
      <c r="C664" s="87">
        <f t="shared" si="253"/>
        <v>0.12338675099999999</v>
      </c>
      <c r="D664" s="91">
        <f t="shared" si="232"/>
        <v>2.46773502E-2</v>
      </c>
      <c r="E664" s="42" t="str">
        <f t="shared" si="243"/>
        <v>1</v>
      </c>
      <c r="F664" s="51">
        <f t="shared" si="233"/>
        <v>-153.87969791777499</v>
      </c>
      <c r="G664" s="42" t="str">
        <f t="shared" si="244"/>
        <v>0</v>
      </c>
      <c r="H664" s="51">
        <f t="shared" si="234"/>
        <v>-35.939848958887495</v>
      </c>
      <c r="I664" s="42" t="str">
        <f t="shared" si="245"/>
        <v>0</v>
      </c>
      <c r="J664" s="51">
        <f t="shared" si="235"/>
        <v>89.802157473245671</v>
      </c>
      <c r="K664" s="42" t="str">
        <f t="shared" si="246"/>
        <v>0</v>
      </c>
      <c r="L664" s="51">
        <f t="shared" si="236"/>
        <v>81.366005655988232</v>
      </c>
      <c r="M664" s="55" t="str">
        <f t="shared" si="247"/>
        <v>0</v>
      </c>
      <c r="N664" s="58">
        <f t="shared" si="237"/>
        <v>2.46773502E-2</v>
      </c>
      <c r="O664" s="59">
        <v>260</v>
      </c>
      <c r="Q664" s="53" t="str">
        <f t="shared" si="248"/>
        <v>1</v>
      </c>
      <c r="R664" s="53">
        <f t="shared" si="238"/>
        <v>1</v>
      </c>
      <c r="S664" s="53" t="str">
        <f t="shared" si="249"/>
        <v>0</v>
      </c>
      <c r="T664" s="53">
        <f t="shared" si="239"/>
        <v>0</v>
      </c>
      <c r="U664" s="53" t="str">
        <f t="shared" si="250"/>
        <v>0</v>
      </c>
      <c r="V664" s="53">
        <f t="shared" si="240"/>
        <v>0</v>
      </c>
      <c r="W664" s="53" t="str">
        <f t="shared" si="251"/>
        <v>0</v>
      </c>
      <c r="X664" s="53">
        <f t="shared" si="241"/>
        <v>0</v>
      </c>
      <c r="Y664" s="53" t="str">
        <f t="shared" si="252"/>
        <v>0</v>
      </c>
      <c r="Z664" s="53">
        <f t="shared" si="242"/>
        <v>0</v>
      </c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92">
        <f>Parâmetros!A654</f>
        <v>44193.166701388887</v>
      </c>
      <c r="B665" s="59">
        <f>Parâmetros!G654*0.04*46.0055</f>
        <v>0.52684210446000002</v>
      </c>
      <c r="C665" s="87">
        <f t="shared" si="253"/>
        <v>0.52684210446000002</v>
      </c>
      <c r="D665" s="91">
        <f t="shared" si="232"/>
        <v>0.10536842089200001</v>
      </c>
      <c r="E665" s="42" t="str">
        <f t="shared" si="243"/>
        <v>1</v>
      </c>
      <c r="F665" s="51">
        <f t="shared" si="233"/>
        <v>-153.48632894815151</v>
      </c>
      <c r="G665" s="42" t="str">
        <f t="shared" si="244"/>
        <v>0</v>
      </c>
      <c r="H665" s="51">
        <f t="shared" si="234"/>
        <v>-35.743164474075755</v>
      </c>
      <c r="I665" s="42" t="str">
        <f t="shared" si="245"/>
        <v>0</v>
      </c>
      <c r="J665" s="51">
        <f t="shared" si="235"/>
        <v>89.841506822533759</v>
      </c>
      <c r="K665" s="42" t="str">
        <f t="shared" si="246"/>
        <v>0</v>
      </c>
      <c r="L665" s="51">
        <f t="shared" si="236"/>
        <v>81.408724458119295</v>
      </c>
      <c r="M665" s="55" t="str">
        <f t="shared" si="247"/>
        <v>0</v>
      </c>
      <c r="N665" s="58">
        <f t="shared" si="237"/>
        <v>0.10536842089200001</v>
      </c>
      <c r="O665" s="59">
        <v>260</v>
      </c>
      <c r="Q665" s="53" t="str">
        <f t="shared" si="248"/>
        <v>1</v>
      </c>
      <c r="R665" s="53">
        <f t="shared" si="238"/>
        <v>1</v>
      </c>
      <c r="S665" s="53" t="str">
        <f t="shared" si="249"/>
        <v>0</v>
      </c>
      <c r="T665" s="53">
        <f t="shared" si="239"/>
        <v>0</v>
      </c>
      <c r="U665" s="53" t="str">
        <f t="shared" si="250"/>
        <v>0</v>
      </c>
      <c r="V665" s="53">
        <f t="shared" si="240"/>
        <v>0</v>
      </c>
      <c r="W665" s="53" t="str">
        <f t="shared" si="251"/>
        <v>0</v>
      </c>
      <c r="X665" s="53">
        <f t="shared" si="241"/>
        <v>0</v>
      </c>
      <c r="Y665" s="53" t="str">
        <f t="shared" si="252"/>
        <v>0</v>
      </c>
      <c r="Z665" s="53">
        <f t="shared" si="242"/>
        <v>0</v>
      </c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92">
        <f>Parâmetros!A655</f>
        <v>44193.208368055559</v>
      </c>
      <c r="B666" s="59">
        <f>Parâmetros!G655*0.04*46.0055</f>
        <v>1.7617272561200001</v>
      </c>
      <c r="C666" s="87">
        <f t="shared" si="253"/>
        <v>1.7617272561200001</v>
      </c>
      <c r="D666" s="91">
        <f t="shared" si="232"/>
        <v>0.35234545122400007</v>
      </c>
      <c r="E666" s="42" t="str">
        <f t="shared" si="243"/>
        <v>1</v>
      </c>
      <c r="F666" s="51">
        <f t="shared" si="233"/>
        <v>-152.28231592528303</v>
      </c>
      <c r="G666" s="42" t="str">
        <f t="shared" si="244"/>
        <v>0</v>
      </c>
      <c r="H666" s="51">
        <f t="shared" si="234"/>
        <v>-35.141157962641515</v>
      </c>
      <c r="I666" s="42" t="str">
        <f t="shared" si="245"/>
        <v>0</v>
      </c>
      <c r="J666" s="51">
        <f t="shared" si="235"/>
        <v>89.961946238559847</v>
      </c>
      <c r="K666" s="42" t="str">
        <f t="shared" si="246"/>
        <v>0</v>
      </c>
      <c r="L666" s="51">
        <f t="shared" si="236"/>
        <v>81.53947700358917</v>
      </c>
      <c r="M666" s="55" t="str">
        <f t="shared" si="247"/>
        <v>0</v>
      </c>
      <c r="N666" s="58">
        <f t="shared" si="237"/>
        <v>0.35234545122400007</v>
      </c>
      <c r="O666" s="59">
        <v>260</v>
      </c>
      <c r="Q666" s="53" t="str">
        <f t="shared" si="248"/>
        <v>1</v>
      </c>
      <c r="R666" s="53">
        <f t="shared" si="238"/>
        <v>1</v>
      </c>
      <c r="S666" s="53" t="str">
        <f t="shared" si="249"/>
        <v>0</v>
      </c>
      <c r="T666" s="53">
        <f t="shared" si="239"/>
        <v>0</v>
      </c>
      <c r="U666" s="53" t="str">
        <f t="shared" si="250"/>
        <v>0</v>
      </c>
      <c r="V666" s="53">
        <f t="shared" si="240"/>
        <v>0</v>
      </c>
      <c r="W666" s="53" t="str">
        <f t="shared" si="251"/>
        <v>0</v>
      </c>
      <c r="X666" s="53">
        <f t="shared" si="241"/>
        <v>0</v>
      </c>
      <c r="Y666" s="53" t="str">
        <f t="shared" si="252"/>
        <v>0</v>
      </c>
      <c r="Z666" s="53">
        <f t="shared" si="242"/>
        <v>0</v>
      </c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92">
        <f>Parâmetros!A656</f>
        <v>44193.250034722223</v>
      </c>
      <c r="B667" s="59">
        <f>Parâmetros!G656*0.04*46.0055</f>
        <v>5.0150061886199993</v>
      </c>
      <c r="C667" s="87">
        <f t="shared" si="253"/>
        <v>5.0150061886199993</v>
      </c>
      <c r="D667" s="91">
        <f t="shared" si="232"/>
        <v>1.0030012377239999</v>
      </c>
      <c r="E667" s="42" t="str">
        <f t="shared" si="243"/>
        <v>1</v>
      </c>
      <c r="F667" s="51">
        <f t="shared" si="233"/>
        <v>-149.11036896609551</v>
      </c>
      <c r="G667" s="42" t="str">
        <f t="shared" si="244"/>
        <v>0</v>
      </c>
      <c r="H667" s="51">
        <f t="shared" si="234"/>
        <v>-33.555184483047753</v>
      </c>
      <c r="I667" s="42" t="str">
        <f t="shared" si="245"/>
        <v>0</v>
      </c>
      <c r="J667" s="51">
        <f t="shared" si="235"/>
        <v>90.279241344322202</v>
      </c>
      <c r="K667" s="42" t="str">
        <f t="shared" si="246"/>
        <v>0</v>
      </c>
      <c r="L667" s="51">
        <f t="shared" si="236"/>
        <v>81.883941831736237</v>
      </c>
      <c r="M667" s="55" t="str">
        <f t="shared" si="247"/>
        <v>0</v>
      </c>
      <c r="N667" s="58">
        <f t="shared" si="237"/>
        <v>1.0030012377239999</v>
      </c>
      <c r="O667" s="59">
        <v>260</v>
      </c>
      <c r="Q667" s="53" t="str">
        <f t="shared" si="248"/>
        <v>1</v>
      </c>
      <c r="R667" s="53">
        <f t="shared" si="238"/>
        <v>1</v>
      </c>
      <c r="S667" s="53" t="str">
        <f t="shared" si="249"/>
        <v>0</v>
      </c>
      <c r="T667" s="53">
        <f t="shared" si="239"/>
        <v>0</v>
      </c>
      <c r="U667" s="53" t="str">
        <f t="shared" si="250"/>
        <v>0</v>
      </c>
      <c r="V667" s="53">
        <f t="shared" si="240"/>
        <v>0</v>
      </c>
      <c r="W667" s="53" t="str">
        <f t="shared" si="251"/>
        <v>0</v>
      </c>
      <c r="X667" s="53">
        <f t="shared" si="241"/>
        <v>0</v>
      </c>
      <c r="Y667" s="53" t="str">
        <f t="shared" si="252"/>
        <v>0</v>
      </c>
      <c r="Z667" s="53">
        <f t="shared" si="242"/>
        <v>0</v>
      </c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92">
        <f>Parâmetros!A657</f>
        <v>44193.291701388887</v>
      </c>
      <c r="B668" s="59">
        <f>Parâmetros!G657*0.04*46.0055</f>
        <v>15.501801654699999</v>
      </c>
      <c r="C668" s="87">
        <f t="shared" si="253"/>
        <v>15.501801654699999</v>
      </c>
      <c r="D668" s="91">
        <f t="shared" si="232"/>
        <v>3.1003603309399996</v>
      </c>
      <c r="E668" s="42" t="str">
        <f t="shared" si="243"/>
        <v>1</v>
      </c>
      <c r="F668" s="51">
        <f t="shared" si="233"/>
        <v>-138.88574338666751</v>
      </c>
      <c r="G668" s="42" t="str">
        <f t="shared" si="244"/>
        <v>0</v>
      </c>
      <c r="H668" s="51">
        <f t="shared" si="234"/>
        <v>-28.442871693333757</v>
      </c>
      <c r="I668" s="42" t="str">
        <f t="shared" si="245"/>
        <v>0</v>
      </c>
      <c r="J668" s="51">
        <f t="shared" si="235"/>
        <v>91.302027568791729</v>
      </c>
      <c r="K668" s="42" t="str">
        <f t="shared" si="246"/>
        <v>0</v>
      </c>
      <c r="L668" s="51">
        <f t="shared" si="236"/>
        <v>82.994308410497666</v>
      </c>
      <c r="M668" s="55" t="str">
        <f t="shared" si="247"/>
        <v>0</v>
      </c>
      <c r="N668" s="58">
        <f t="shared" si="237"/>
        <v>3.1003603309399996</v>
      </c>
      <c r="O668" s="59">
        <v>260</v>
      </c>
      <c r="Q668" s="53" t="str">
        <f t="shared" si="248"/>
        <v>1</v>
      </c>
      <c r="R668" s="53">
        <f t="shared" si="238"/>
        <v>1</v>
      </c>
      <c r="S668" s="53" t="str">
        <f t="shared" si="249"/>
        <v>0</v>
      </c>
      <c r="T668" s="53">
        <f t="shared" si="239"/>
        <v>0</v>
      </c>
      <c r="U668" s="53" t="str">
        <f t="shared" si="250"/>
        <v>0</v>
      </c>
      <c r="V668" s="53">
        <f t="shared" si="240"/>
        <v>0</v>
      </c>
      <c r="W668" s="53" t="str">
        <f t="shared" si="251"/>
        <v>0</v>
      </c>
      <c r="X668" s="53">
        <f t="shared" si="241"/>
        <v>0</v>
      </c>
      <c r="Y668" s="53" t="str">
        <f t="shared" si="252"/>
        <v>0</v>
      </c>
      <c r="Z668" s="53">
        <f t="shared" si="242"/>
        <v>0</v>
      </c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92">
        <f>Parâmetros!A658</f>
        <v>44193.333368055559</v>
      </c>
      <c r="B669" s="59">
        <f>Parâmetros!G658*0.04*46.0055</f>
        <v>6.4522290499399997</v>
      </c>
      <c r="C669" s="87">
        <f t="shared" si="253"/>
        <v>6.4522290499399997</v>
      </c>
      <c r="D669" s="91">
        <f t="shared" si="232"/>
        <v>1.2904458099880001</v>
      </c>
      <c r="E669" s="42" t="str">
        <f t="shared" si="243"/>
        <v>1</v>
      </c>
      <c r="F669" s="51">
        <f t="shared" si="233"/>
        <v>-147.70907667630848</v>
      </c>
      <c r="G669" s="42" t="str">
        <f t="shared" si="244"/>
        <v>0</v>
      </c>
      <c r="H669" s="51">
        <f t="shared" si="234"/>
        <v>-32.854538338154242</v>
      </c>
      <c r="I669" s="42" t="str">
        <f t="shared" si="245"/>
        <v>0</v>
      </c>
      <c r="J669" s="51">
        <f t="shared" si="235"/>
        <v>90.419414932031188</v>
      </c>
      <c r="K669" s="42" t="str">
        <f t="shared" si="246"/>
        <v>0</v>
      </c>
      <c r="L669" s="51">
        <f t="shared" si="236"/>
        <v>82.03611836999363</v>
      </c>
      <c r="M669" s="55" t="str">
        <f t="shared" si="247"/>
        <v>0</v>
      </c>
      <c r="N669" s="58">
        <f t="shared" si="237"/>
        <v>1.2904458099880001</v>
      </c>
      <c r="O669" s="59">
        <v>260</v>
      </c>
      <c r="Q669" s="53" t="str">
        <f t="shared" si="248"/>
        <v>1</v>
      </c>
      <c r="R669" s="53">
        <f t="shared" si="238"/>
        <v>1</v>
      </c>
      <c r="S669" s="53" t="str">
        <f t="shared" si="249"/>
        <v>0</v>
      </c>
      <c r="T669" s="53">
        <f t="shared" si="239"/>
        <v>0</v>
      </c>
      <c r="U669" s="53" t="str">
        <f t="shared" si="250"/>
        <v>0</v>
      </c>
      <c r="V669" s="53">
        <f t="shared" si="240"/>
        <v>0</v>
      </c>
      <c r="W669" s="53" t="str">
        <f t="shared" si="251"/>
        <v>0</v>
      </c>
      <c r="X669" s="53">
        <f t="shared" si="241"/>
        <v>0</v>
      </c>
      <c r="Y669" s="53" t="str">
        <f t="shared" si="252"/>
        <v>0</v>
      </c>
      <c r="Z669" s="53">
        <f t="shared" si="242"/>
        <v>0</v>
      </c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92">
        <f>Parâmetros!A659</f>
        <v>44193.375034722223</v>
      </c>
      <c r="B670" s="59">
        <f>Parâmetros!G659*0.04*46.0055</f>
        <v>4.3372476419599995</v>
      </c>
      <c r="C670" s="87">
        <f t="shared" si="253"/>
        <v>4.3372476419599995</v>
      </c>
      <c r="D670" s="91">
        <f t="shared" si="232"/>
        <v>0.86744952839199985</v>
      </c>
      <c r="E670" s="42" t="str">
        <f t="shared" si="243"/>
        <v>1</v>
      </c>
      <c r="F670" s="51">
        <f t="shared" si="233"/>
        <v>-149.77118354908899</v>
      </c>
      <c r="G670" s="42" t="str">
        <f t="shared" si="244"/>
        <v>0</v>
      </c>
      <c r="H670" s="51">
        <f t="shared" si="234"/>
        <v>-33.885591774544494</v>
      </c>
      <c r="I670" s="42" t="str">
        <f t="shared" si="245"/>
        <v>0</v>
      </c>
      <c r="J670" s="51">
        <f t="shared" si="235"/>
        <v>90.213138967549185</v>
      </c>
      <c r="K670" s="42" t="str">
        <f t="shared" si="246"/>
        <v>0</v>
      </c>
      <c r="L670" s="51">
        <f t="shared" si="236"/>
        <v>81.812179162089862</v>
      </c>
      <c r="M670" s="55" t="str">
        <f t="shared" si="247"/>
        <v>0</v>
      </c>
      <c r="N670" s="58">
        <f t="shared" si="237"/>
        <v>0.86744952839199985</v>
      </c>
      <c r="O670" s="59">
        <v>260</v>
      </c>
      <c r="Q670" s="53" t="str">
        <f t="shared" si="248"/>
        <v>1</v>
      </c>
      <c r="R670" s="53">
        <f t="shared" si="238"/>
        <v>1</v>
      </c>
      <c r="S670" s="53" t="str">
        <f t="shared" si="249"/>
        <v>0</v>
      </c>
      <c r="T670" s="53">
        <f t="shared" si="239"/>
        <v>0</v>
      </c>
      <c r="U670" s="53" t="str">
        <f t="shared" si="250"/>
        <v>0</v>
      </c>
      <c r="V670" s="53">
        <f t="shared" si="240"/>
        <v>0</v>
      </c>
      <c r="W670" s="53" t="str">
        <f t="shared" si="251"/>
        <v>0</v>
      </c>
      <c r="X670" s="53">
        <f t="shared" si="241"/>
        <v>0</v>
      </c>
      <c r="Y670" s="53" t="str">
        <f t="shared" si="252"/>
        <v>0</v>
      </c>
      <c r="Z670" s="53">
        <f t="shared" si="242"/>
        <v>0</v>
      </c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92">
        <f>Parâmetros!A660</f>
        <v>44193.416701388887</v>
      </c>
      <c r="B671" s="59">
        <f>Parâmetros!G660*0.04*46.0055</f>
        <v>3.8828641999999998</v>
      </c>
      <c r="C671" s="87">
        <f t="shared" si="253"/>
        <v>3.8828641999999998</v>
      </c>
      <c r="D671" s="91">
        <f t="shared" si="232"/>
        <v>0.77657283999999993</v>
      </c>
      <c r="E671" s="42" t="str">
        <f t="shared" si="243"/>
        <v>1</v>
      </c>
      <c r="F671" s="51">
        <f t="shared" si="233"/>
        <v>-150.214207405</v>
      </c>
      <c r="G671" s="42" t="str">
        <f t="shared" si="244"/>
        <v>0</v>
      </c>
      <c r="H671" s="51">
        <f t="shared" si="234"/>
        <v>-34.107103702499998</v>
      </c>
      <c r="I671" s="42" t="str">
        <f t="shared" si="245"/>
        <v>0</v>
      </c>
      <c r="J671" s="51">
        <f t="shared" si="235"/>
        <v>90.168822557777773</v>
      </c>
      <c r="K671" s="42" t="str">
        <f t="shared" si="246"/>
        <v>0</v>
      </c>
      <c r="L671" s="51">
        <f t="shared" si="236"/>
        <v>81.764067974117665</v>
      </c>
      <c r="M671" s="55" t="str">
        <f t="shared" si="247"/>
        <v>0</v>
      </c>
      <c r="N671" s="58">
        <f t="shared" si="237"/>
        <v>0.77657283999999993</v>
      </c>
      <c r="O671" s="59">
        <v>260</v>
      </c>
      <c r="Q671" s="53" t="str">
        <f t="shared" si="248"/>
        <v>1</v>
      </c>
      <c r="R671" s="53">
        <f t="shared" si="238"/>
        <v>1</v>
      </c>
      <c r="S671" s="53" t="str">
        <f t="shared" si="249"/>
        <v>0</v>
      </c>
      <c r="T671" s="53">
        <f t="shared" si="239"/>
        <v>0</v>
      </c>
      <c r="U671" s="53" t="str">
        <f t="shared" si="250"/>
        <v>0</v>
      </c>
      <c r="V671" s="53">
        <f t="shared" si="240"/>
        <v>0</v>
      </c>
      <c r="W671" s="53" t="str">
        <f t="shared" si="251"/>
        <v>0</v>
      </c>
      <c r="X671" s="53">
        <f t="shared" si="241"/>
        <v>0</v>
      </c>
      <c r="Y671" s="53" t="str">
        <f t="shared" si="252"/>
        <v>0</v>
      </c>
      <c r="Z671" s="53">
        <f t="shared" si="242"/>
        <v>0</v>
      </c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92">
        <f>Parâmetros!A661</f>
        <v>44193.458368055559</v>
      </c>
      <c r="B672" s="59">
        <f>Parâmetros!G661*0.04*46.0055</f>
        <v>3.7724509999999993</v>
      </c>
      <c r="C672" s="87">
        <f t="shared" si="253"/>
        <v>3.7724509999999993</v>
      </c>
      <c r="D672" s="91">
        <f t="shared" si="232"/>
        <v>0.75449019999999989</v>
      </c>
      <c r="E672" s="42" t="str">
        <f t="shared" si="243"/>
        <v>1</v>
      </c>
      <c r="F672" s="51">
        <f t="shared" si="233"/>
        <v>-150.32186027500001</v>
      </c>
      <c r="G672" s="42" t="str">
        <f t="shared" si="244"/>
        <v>0</v>
      </c>
      <c r="H672" s="51">
        <f t="shared" si="234"/>
        <v>-34.160930137500003</v>
      </c>
      <c r="I672" s="42" t="str">
        <f t="shared" si="245"/>
        <v>0</v>
      </c>
      <c r="J672" s="51">
        <f t="shared" si="235"/>
        <v>90.158053862962959</v>
      </c>
      <c r="K672" s="42" t="str">
        <f t="shared" si="246"/>
        <v>0</v>
      </c>
      <c r="L672" s="51">
        <f t="shared" si="236"/>
        <v>81.752377164705877</v>
      </c>
      <c r="M672" s="55" t="str">
        <f t="shared" si="247"/>
        <v>0</v>
      </c>
      <c r="N672" s="58">
        <f t="shared" si="237"/>
        <v>0.75449019999999989</v>
      </c>
      <c r="O672" s="59">
        <v>260</v>
      </c>
      <c r="Q672" s="53" t="str">
        <f t="shared" si="248"/>
        <v>1</v>
      </c>
      <c r="R672" s="53">
        <f t="shared" si="238"/>
        <v>1</v>
      </c>
      <c r="S672" s="53" t="str">
        <f t="shared" si="249"/>
        <v>0</v>
      </c>
      <c r="T672" s="53">
        <f t="shared" si="239"/>
        <v>0</v>
      </c>
      <c r="U672" s="53" t="str">
        <f t="shared" si="250"/>
        <v>0</v>
      </c>
      <c r="V672" s="53">
        <f t="shared" si="240"/>
        <v>0</v>
      </c>
      <c r="W672" s="53" t="str">
        <f t="shared" si="251"/>
        <v>0</v>
      </c>
      <c r="X672" s="53">
        <f t="shared" si="241"/>
        <v>0</v>
      </c>
      <c r="Y672" s="53" t="str">
        <f t="shared" si="252"/>
        <v>0</v>
      </c>
      <c r="Z672" s="53">
        <f t="shared" si="242"/>
        <v>0</v>
      </c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92">
        <f>Parâmetros!A662</f>
        <v>44193.500034722223</v>
      </c>
      <c r="B673" s="59">
        <f>Parâmetros!G662*0.04*46.0055</f>
        <v>4.3797235999999993</v>
      </c>
      <c r="C673" s="87">
        <f t="shared" si="253"/>
        <v>4.3797235999999993</v>
      </c>
      <c r="D673" s="91">
        <f t="shared" si="232"/>
        <v>0.87594471999999979</v>
      </c>
      <c r="E673" s="42" t="str">
        <f t="shared" si="243"/>
        <v>1</v>
      </c>
      <c r="F673" s="51">
        <f t="shared" si="233"/>
        <v>-149.72976949</v>
      </c>
      <c r="G673" s="42" t="str">
        <f t="shared" si="244"/>
        <v>0</v>
      </c>
      <c r="H673" s="51">
        <f t="shared" si="234"/>
        <v>-33.864884744999998</v>
      </c>
      <c r="I673" s="42" t="str">
        <f t="shared" si="245"/>
        <v>0</v>
      </c>
      <c r="J673" s="51">
        <f t="shared" si="235"/>
        <v>90.217281684444444</v>
      </c>
      <c r="K673" s="42" t="str">
        <f t="shared" si="246"/>
        <v>0</v>
      </c>
      <c r="L673" s="51">
        <f t="shared" si="236"/>
        <v>81.816676616470588</v>
      </c>
      <c r="M673" s="55" t="str">
        <f t="shared" si="247"/>
        <v>0</v>
      </c>
      <c r="N673" s="58">
        <f t="shared" si="237"/>
        <v>0.87594471999999979</v>
      </c>
      <c r="O673" s="59">
        <v>260</v>
      </c>
      <c r="Q673" s="53" t="str">
        <f t="shared" si="248"/>
        <v>1</v>
      </c>
      <c r="R673" s="53">
        <f t="shared" si="238"/>
        <v>1</v>
      </c>
      <c r="S673" s="53" t="str">
        <f t="shared" si="249"/>
        <v>0</v>
      </c>
      <c r="T673" s="53">
        <f t="shared" si="239"/>
        <v>0</v>
      </c>
      <c r="U673" s="53" t="str">
        <f t="shared" si="250"/>
        <v>0</v>
      </c>
      <c r="V673" s="53">
        <f t="shared" si="240"/>
        <v>0</v>
      </c>
      <c r="W673" s="53" t="str">
        <f t="shared" si="251"/>
        <v>0</v>
      </c>
      <c r="X673" s="53">
        <f t="shared" si="241"/>
        <v>0</v>
      </c>
      <c r="Y673" s="53" t="str">
        <f t="shared" si="252"/>
        <v>0</v>
      </c>
      <c r="Z673" s="53">
        <f t="shared" si="242"/>
        <v>0</v>
      </c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92">
        <f>Parâmetros!A663</f>
        <v>44193.541701388887</v>
      </c>
      <c r="B674" s="59">
        <f>Parâmetros!G663*0.04*46.0055</f>
        <v>3.0547651999999998</v>
      </c>
      <c r="C674" s="87">
        <f t="shared" si="253"/>
        <v>3.0547651999999998</v>
      </c>
      <c r="D674" s="91">
        <f t="shared" si="232"/>
        <v>0.61095303999999995</v>
      </c>
      <c r="E674" s="42" t="str">
        <f t="shared" si="243"/>
        <v>1</v>
      </c>
      <c r="F674" s="51">
        <f t="shared" si="233"/>
        <v>-151.02160393</v>
      </c>
      <c r="G674" s="42" t="str">
        <f t="shared" si="244"/>
        <v>0</v>
      </c>
      <c r="H674" s="51">
        <f t="shared" si="234"/>
        <v>-34.510801964999999</v>
      </c>
      <c r="I674" s="42" t="str">
        <f t="shared" si="245"/>
        <v>0</v>
      </c>
      <c r="J674" s="51">
        <f t="shared" si="235"/>
        <v>90.088057346666673</v>
      </c>
      <c r="K674" s="42" t="str">
        <f t="shared" si="246"/>
        <v>0</v>
      </c>
      <c r="L674" s="51">
        <f t="shared" si="236"/>
        <v>81.676386903529405</v>
      </c>
      <c r="M674" s="55" t="str">
        <f t="shared" si="247"/>
        <v>0</v>
      </c>
      <c r="N674" s="58">
        <f t="shared" si="237"/>
        <v>0.61095303999999995</v>
      </c>
      <c r="O674" s="59">
        <v>260</v>
      </c>
      <c r="Q674" s="53" t="str">
        <f t="shared" si="248"/>
        <v>1</v>
      </c>
      <c r="R674" s="53">
        <f t="shared" si="238"/>
        <v>1</v>
      </c>
      <c r="S674" s="53" t="str">
        <f t="shared" si="249"/>
        <v>0</v>
      </c>
      <c r="T674" s="53">
        <f t="shared" si="239"/>
        <v>0</v>
      </c>
      <c r="U674" s="53" t="str">
        <f t="shared" si="250"/>
        <v>0</v>
      </c>
      <c r="V674" s="53">
        <f t="shared" si="240"/>
        <v>0</v>
      </c>
      <c r="W674" s="53" t="str">
        <f t="shared" si="251"/>
        <v>0</v>
      </c>
      <c r="X674" s="53">
        <f t="shared" si="241"/>
        <v>0</v>
      </c>
      <c r="Y674" s="53" t="str">
        <f t="shared" si="252"/>
        <v>0</v>
      </c>
      <c r="Z674" s="53">
        <f t="shared" si="242"/>
        <v>0</v>
      </c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92">
        <f>Parâmetros!A664</f>
        <v>44193.583368055559</v>
      </c>
      <c r="B675" s="59">
        <f>Parâmetros!G664*0.04*46.0055</f>
        <v>3.1651783999999998</v>
      </c>
      <c r="C675" s="87">
        <f t="shared" si="253"/>
        <v>3.1651783999999998</v>
      </c>
      <c r="D675" s="91">
        <f t="shared" si="232"/>
        <v>0.63303567999999988</v>
      </c>
      <c r="E675" s="42" t="str">
        <f t="shared" si="243"/>
        <v>1</v>
      </c>
      <c r="F675" s="51">
        <f t="shared" si="233"/>
        <v>-150.91395106000002</v>
      </c>
      <c r="G675" s="42" t="str">
        <f t="shared" si="244"/>
        <v>0</v>
      </c>
      <c r="H675" s="51">
        <f t="shared" si="234"/>
        <v>-34.456975530000008</v>
      </c>
      <c r="I675" s="42" t="str">
        <f t="shared" si="245"/>
        <v>0</v>
      </c>
      <c r="J675" s="51">
        <f t="shared" si="235"/>
        <v>90.098826041481487</v>
      </c>
      <c r="K675" s="42" t="str">
        <f t="shared" si="246"/>
        <v>0</v>
      </c>
      <c r="L675" s="51">
        <f t="shared" si="236"/>
        <v>81.688077712941194</v>
      </c>
      <c r="M675" s="55" t="str">
        <f t="shared" si="247"/>
        <v>0</v>
      </c>
      <c r="N675" s="58">
        <f t="shared" si="237"/>
        <v>0.63303567999999988</v>
      </c>
      <c r="O675" s="59">
        <v>260</v>
      </c>
      <c r="Q675" s="53" t="str">
        <f t="shared" si="248"/>
        <v>1</v>
      </c>
      <c r="R675" s="53">
        <f t="shared" si="238"/>
        <v>1</v>
      </c>
      <c r="S675" s="53" t="str">
        <f t="shared" si="249"/>
        <v>0</v>
      </c>
      <c r="T675" s="53">
        <f t="shared" si="239"/>
        <v>0</v>
      </c>
      <c r="U675" s="53" t="str">
        <f t="shared" si="250"/>
        <v>0</v>
      </c>
      <c r="V675" s="53">
        <f t="shared" si="240"/>
        <v>0</v>
      </c>
      <c r="W675" s="53" t="str">
        <f t="shared" si="251"/>
        <v>0</v>
      </c>
      <c r="X675" s="53">
        <f t="shared" si="241"/>
        <v>0</v>
      </c>
      <c r="Y675" s="53" t="str">
        <f t="shared" si="252"/>
        <v>0</v>
      </c>
      <c r="Z675" s="53">
        <f t="shared" si="242"/>
        <v>0</v>
      </c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92">
        <f>Parâmetros!A665</f>
        <v>44193.625034722223</v>
      </c>
      <c r="B676" s="59">
        <f>Parâmetros!G665*0.04*46.0055</f>
        <v>3.0179607999999996</v>
      </c>
      <c r="C676" s="87">
        <f t="shared" si="253"/>
        <v>3.0179607999999996</v>
      </c>
      <c r="D676" s="91">
        <f t="shared" si="232"/>
        <v>0.60359215999999993</v>
      </c>
      <c r="E676" s="42" t="str">
        <f t="shared" si="243"/>
        <v>1</v>
      </c>
      <c r="F676" s="51">
        <f t="shared" si="233"/>
        <v>-151.05748822000001</v>
      </c>
      <c r="G676" s="42" t="str">
        <f t="shared" si="244"/>
        <v>0</v>
      </c>
      <c r="H676" s="51">
        <f t="shared" si="234"/>
        <v>-34.528744110000005</v>
      </c>
      <c r="I676" s="42" t="str">
        <f t="shared" si="245"/>
        <v>0</v>
      </c>
      <c r="J676" s="51">
        <f t="shared" si="235"/>
        <v>90.084467781728392</v>
      </c>
      <c r="K676" s="42" t="str">
        <f t="shared" si="246"/>
        <v>0</v>
      </c>
      <c r="L676" s="51">
        <f t="shared" si="236"/>
        <v>81.672489967058837</v>
      </c>
      <c r="M676" s="55" t="str">
        <f t="shared" si="247"/>
        <v>0</v>
      </c>
      <c r="N676" s="58">
        <f t="shared" si="237"/>
        <v>0.60359215999999993</v>
      </c>
      <c r="O676" s="59">
        <v>260</v>
      </c>
      <c r="Q676" s="53" t="str">
        <f t="shared" si="248"/>
        <v>1</v>
      </c>
      <c r="R676" s="53">
        <f t="shared" si="238"/>
        <v>1</v>
      </c>
      <c r="S676" s="53" t="str">
        <f t="shared" si="249"/>
        <v>0</v>
      </c>
      <c r="T676" s="53">
        <f t="shared" si="239"/>
        <v>0</v>
      </c>
      <c r="U676" s="53" t="str">
        <f t="shared" si="250"/>
        <v>0</v>
      </c>
      <c r="V676" s="53">
        <f t="shared" si="240"/>
        <v>0</v>
      </c>
      <c r="W676" s="53" t="str">
        <f t="shared" si="251"/>
        <v>0</v>
      </c>
      <c r="X676" s="53">
        <f t="shared" si="241"/>
        <v>0</v>
      </c>
      <c r="Y676" s="53" t="str">
        <f t="shared" si="252"/>
        <v>0</v>
      </c>
      <c r="Z676" s="53">
        <f t="shared" si="242"/>
        <v>0</v>
      </c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92">
        <f>Parâmetros!A666</f>
        <v>44193.666701388887</v>
      </c>
      <c r="B677" s="59">
        <f>Parâmetros!G666*0.04*46.0055</f>
        <v>3.7724509999999993</v>
      </c>
      <c r="C677" s="87">
        <f t="shared" si="253"/>
        <v>3.7724509999999993</v>
      </c>
      <c r="D677" s="91">
        <f t="shared" si="232"/>
        <v>0.75449019999999989</v>
      </c>
      <c r="E677" s="42" t="str">
        <f t="shared" si="243"/>
        <v>1</v>
      </c>
      <c r="F677" s="51">
        <f t="shared" si="233"/>
        <v>-150.32186027500001</v>
      </c>
      <c r="G677" s="42" t="str">
        <f t="shared" si="244"/>
        <v>0</v>
      </c>
      <c r="H677" s="51">
        <f t="shared" si="234"/>
        <v>-34.160930137500003</v>
      </c>
      <c r="I677" s="42" t="str">
        <f t="shared" si="245"/>
        <v>0</v>
      </c>
      <c r="J677" s="51">
        <f t="shared" si="235"/>
        <v>90.158053862962959</v>
      </c>
      <c r="K677" s="42" t="str">
        <f t="shared" si="246"/>
        <v>0</v>
      </c>
      <c r="L677" s="51">
        <f t="shared" si="236"/>
        <v>81.752377164705877</v>
      </c>
      <c r="M677" s="55" t="str">
        <f t="shared" si="247"/>
        <v>0</v>
      </c>
      <c r="N677" s="58">
        <f t="shared" si="237"/>
        <v>0.75449019999999989</v>
      </c>
      <c r="O677" s="59">
        <v>260</v>
      </c>
      <c r="Q677" s="53" t="str">
        <f t="shared" si="248"/>
        <v>1</v>
      </c>
      <c r="R677" s="53">
        <f t="shared" si="238"/>
        <v>1</v>
      </c>
      <c r="S677" s="53" t="str">
        <f t="shared" si="249"/>
        <v>0</v>
      </c>
      <c r="T677" s="53">
        <f t="shared" si="239"/>
        <v>0</v>
      </c>
      <c r="U677" s="53" t="str">
        <f t="shared" si="250"/>
        <v>0</v>
      </c>
      <c r="V677" s="53">
        <f t="shared" si="240"/>
        <v>0</v>
      </c>
      <c r="W677" s="53" t="str">
        <f t="shared" si="251"/>
        <v>0</v>
      </c>
      <c r="X677" s="53">
        <f t="shared" si="241"/>
        <v>0</v>
      </c>
      <c r="Y677" s="53" t="str">
        <f t="shared" si="252"/>
        <v>0</v>
      </c>
      <c r="Z677" s="53">
        <f t="shared" si="242"/>
        <v>0</v>
      </c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92">
        <f>Parâmetros!A667</f>
        <v>44193.708368055559</v>
      </c>
      <c r="B678" s="59">
        <f>Parâmetros!G667*0.04*46.0055</f>
        <v>4.5821478000000004</v>
      </c>
      <c r="C678" s="87">
        <f t="shared" si="253"/>
        <v>4.5821478000000004</v>
      </c>
      <c r="D678" s="91">
        <f t="shared" si="232"/>
        <v>0.91642956000000009</v>
      </c>
      <c r="E678" s="42" t="str">
        <f t="shared" si="243"/>
        <v>1</v>
      </c>
      <c r="F678" s="51">
        <f t="shared" si="233"/>
        <v>-149.53240589500001</v>
      </c>
      <c r="G678" s="42" t="str">
        <f t="shared" si="244"/>
        <v>0</v>
      </c>
      <c r="H678" s="51">
        <f t="shared" si="234"/>
        <v>-33.766202947500005</v>
      </c>
      <c r="I678" s="42" t="str">
        <f t="shared" si="245"/>
        <v>0</v>
      </c>
      <c r="J678" s="51">
        <f t="shared" si="235"/>
        <v>90.237024291604939</v>
      </c>
      <c r="K678" s="42" t="str">
        <f t="shared" si="246"/>
        <v>0</v>
      </c>
      <c r="L678" s="51">
        <f t="shared" si="236"/>
        <v>81.838109767058825</v>
      </c>
      <c r="M678" s="55" t="str">
        <f t="shared" si="247"/>
        <v>0</v>
      </c>
      <c r="N678" s="58">
        <f t="shared" si="237"/>
        <v>0.91642956000000009</v>
      </c>
      <c r="O678" s="59">
        <v>260</v>
      </c>
      <c r="Q678" s="53" t="str">
        <f t="shared" si="248"/>
        <v>1</v>
      </c>
      <c r="R678" s="53">
        <f t="shared" si="238"/>
        <v>1</v>
      </c>
      <c r="S678" s="53" t="str">
        <f t="shared" si="249"/>
        <v>0</v>
      </c>
      <c r="T678" s="53">
        <f t="shared" si="239"/>
        <v>0</v>
      </c>
      <c r="U678" s="53" t="str">
        <f t="shared" si="250"/>
        <v>0</v>
      </c>
      <c r="V678" s="53">
        <f t="shared" si="240"/>
        <v>0</v>
      </c>
      <c r="W678" s="53" t="str">
        <f t="shared" si="251"/>
        <v>0</v>
      </c>
      <c r="X678" s="53">
        <f t="shared" si="241"/>
        <v>0</v>
      </c>
      <c r="Y678" s="53" t="str">
        <f t="shared" si="252"/>
        <v>0</v>
      </c>
      <c r="Z678" s="53">
        <f t="shared" si="242"/>
        <v>0</v>
      </c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92">
        <f>Parâmetros!A668</f>
        <v>44193.750034722223</v>
      </c>
      <c r="B679" s="59">
        <f>Parâmetros!G668*0.04*46.0055</f>
        <v>5.1894203999999995</v>
      </c>
      <c r="C679" s="87">
        <f t="shared" si="253"/>
        <v>5.1894203999999995</v>
      </c>
      <c r="D679" s="91">
        <f t="shared" si="232"/>
        <v>1.0378840799999998</v>
      </c>
      <c r="E679" s="42" t="str">
        <f t="shared" si="243"/>
        <v>1</v>
      </c>
      <c r="F679" s="51">
        <f t="shared" si="233"/>
        <v>-148.94031511</v>
      </c>
      <c r="G679" s="42" t="str">
        <f t="shared" si="244"/>
        <v>0</v>
      </c>
      <c r="H679" s="51">
        <f t="shared" si="234"/>
        <v>-33.470157555</v>
      </c>
      <c r="I679" s="42" t="str">
        <f t="shared" si="245"/>
        <v>0</v>
      </c>
      <c r="J679" s="51">
        <f t="shared" si="235"/>
        <v>90.296252113086425</v>
      </c>
      <c r="K679" s="42" t="str">
        <f t="shared" si="246"/>
        <v>0</v>
      </c>
      <c r="L679" s="51">
        <f t="shared" si="236"/>
        <v>81.902409218823536</v>
      </c>
      <c r="M679" s="55" t="str">
        <f t="shared" si="247"/>
        <v>0</v>
      </c>
      <c r="N679" s="58">
        <f t="shared" si="237"/>
        <v>1.0378840799999998</v>
      </c>
      <c r="O679" s="59">
        <v>260</v>
      </c>
      <c r="Q679" s="53" t="str">
        <f t="shared" si="248"/>
        <v>1</v>
      </c>
      <c r="R679" s="53">
        <f t="shared" si="238"/>
        <v>1</v>
      </c>
      <c r="S679" s="53" t="str">
        <f t="shared" si="249"/>
        <v>0</v>
      </c>
      <c r="T679" s="53">
        <f t="shared" si="239"/>
        <v>0</v>
      </c>
      <c r="U679" s="53" t="str">
        <f t="shared" si="250"/>
        <v>0</v>
      </c>
      <c r="V679" s="53">
        <f t="shared" si="240"/>
        <v>0</v>
      </c>
      <c r="W679" s="53" t="str">
        <f t="shared" si="251"/>
        <v>0</v>
      </c>
      <c r="X679" s="53">
        <f t="shared" si="241"/>
        <v>0</v>
      </c>
      <c r="Y679" s="53" t="str">
        <f t="shared" si="252"/>
        <v>0</v>
      </c>
      <c r="Z679" s="53">
        <f t="shared" si="242"/>
        <v>0</v>
      </c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92">
        <f>Parâmetros!A669</f>
        <v>44193.791701388887</v>
      </c>
      <c r="B680" s="59">
        <f>Parâmetros!G669*0.04*46.0055</f>
        <v>6.4407700000000006</v>
      </c>
      <c r="C680" s="87">
        <f t="shared" si="253"/>
        <v>6.4407700000000006</v>
      </c>
      <c r="D680" s="91">
        <f t="shared" si="232"/>
        <v>1.2881540000000002</v>
      </c>
      <c r="E680" s="42" t="str">
        <f t="shared" si="243"/>
        <v>1</v>
      </c>
      <c r="F680" s="51">
        <f t="shared" si="233"/>
        <v>-147.72024924999999</v>
      </c>
      <c r="G680" s="42" t="str">
        <f t="shared" si="244"/>
        <v>0</v>
      </c>
      <c r="H680" s="51">
        <f t="shared" si="234"/>
        <v>-32.860124624999997</v>
      </c>
      <c r="I680" s="42" t="str">
        <f t="shared" si="245"/>
        <v>0</v>
      </c>
      <c r="J680" s="51">
        <f t="shared" si="235"/>
        <v>90.418297320987648</v>
      </c>
      <c r="K680" s="42" t="str">
        <f t="shared" si="246"/>
        <v>0</v>
      </c>
      <c r="L680" s="51">
        <f t="shared" si="236"/>
        <v>82.034905058823512</v>
      </c>
      <c r="M680" s="55" t="str">
        <f t="shared" si="247"/>
        <v>0</v>
      </c>
      <c r="N680" s="58">
        <f t="shared" si="237"/>
        <v>1.2881540000000002</v>
      </c>
      <c r="O680" s="59">
        <v>260</v>
      </c>
      <c r="Q680" s="53" t="str">
        <f t="shared" si="248"/>
        <v>1</v>
      </c>
      <c r="R680" s="53">
        <f t="shared" si="238"/>
        <v>1</v>
      </c>
      <c r="S680" s="53" t="str">
        <f t="shared" si="249"/>
        <v>0</v>
      </c>
      <c r="T680" s="53">
        <f t="shared" si="239"/>
        <v>0</v>
      </c>
      <c r="U680" s="53" t="str">
        <f t="shared" si="250"/>
        <v>0</v>
      </c>
      <c r="V680" s="53">
        <f t="shared" si="240"/>
        <v>0</v>
      </c>
      <c r="W680" s="53" t="str">
        <f t="shared" si="251"/>
        <v>0</v>
      </c>
      <c r="X680" s="53">
        <f t="shared" si="241"/>
        <v>0</v>
      </c>
      <c r="Y680" s="53" t="str">
        <f t="shared" si="252"/>
        <v>0</v>
      </c>
      <c r="Z680" s="53">
        <f t="shared" si="242"/>
        <v>0</v>
      </c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92">
        <f>Parâmetros!A670</f>
        <v>44193.833368055559</v>
      </c>
      <c r="B681" s="59">
        <f>Parâmetros!G670*0.04*46.0055</f>
        <v>7.9681525999999989</v>
      </c>
      <c r="C681" s="87">
        <f t="shared" si="253"/>
        <v>7.9681525999999989</v>
      </c>
      <c r="D681" s="91">
        <f t="shared" si="232"/>
        <v>1.5936305199999998</v>
      </c>
      <c r="E681" s="42" t="str">
        <f t="shared" si="243"/>
        <v>1</v>
      </c>
      <c r="F681" s="51">
        <f t="shared" si="233"/>
        <v>-146.23105121500001</v>
      </c>
      <c r="G681" s="42" t="str">
        <f t="shared" si="244"/>
        <v>0</v>
      </c>
      <c r="H681" s="51">
        <f t="shared" si="234"/>
        <v>-32.115525607500004</v>
      </c>
      <c r="I681" s="42" t="str">
        <f t="shared" si="245"/>
        <v>0</v>
      </c>
      <c r="J681" s="51">
        <f t="shared" si="235"/>
        <v>90.567264265925928</v>
      </c>
      <c r="K681" s="42" t="str">
        <f t="shared" si="246"/>
        <v>0</v>
      </c>
      <c r="L681" s="51">
        <f t="shared" si="236"/>
        <v>82.196627922352931</v>
      </c>
      <c r="M681" s="55" t="str">
        <f t="shared" si="247"/>
        <v>0</v>
      </c>
      <c r="N681" s="58">
        <f t="shared" si="237"/>
        <v>1.5936305199999998</v>
      </c>
      <c r="O681" s="59">
        <v>260</v>
      </c>
      <c r="Q681" s="53" t="str">
        <f t="shared" si="248"/>
        <v>1</v>
      </c>
      <c r="R681" s="53">
        <f t="shared" si="238"/>
        <v>1</v>
      </c>
      <c r="S681" s="53" t="str">
        <f t="shared" si="249"/>
        <v>0</v>
      </c>
      <c r="T681" s="53">
        <f t="shared" si="239"/>
        <v>0</v>
      </c>
      <c r="U681" s="53" t="str">
        <f t="shared" si="250"/>
        <v>0</v>
      </c>
      <c r="V681" s="53">
        <f t="shared" si="240"/>
        <v>0</v>
      </c>
      <c r="W681" s="53" t="str">
        <f t="shared" si="251"/>
        <v>0</v>
      </c>
      <c r="X681" s="53">
        <f t="shared" si="241"/>
        <v>0</v>
      </c>
      <c r="Y681" s="53" t="str">
        <f t="shared" si="252"/>
        <v>0</v>
      </c>
      <c r="Z681" s="53">
        <f t="shared" si="242"/>
        <v>0</v>
      </c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92">
        <f>Parâmetros!A671</f>
        <v>44193.875034722223</v>
      </c>
      <c r="B682" s="59">
        <f>Parâmetros!G671*0.04*46.0055</f>
        <v>3.7356465999999995</v>
      </c>
      <c r="C682" s="87">
        <f t="shared" si="253"/>
        <v>3.7356465999999995</v>
      </c>
      <c r="D682" s="91">
        <f t="shared" si="232"/>
        <v>0.74712931999999999</v>
      </c>
      <c r="E682" s="42" t="str">
        <f t="shared" si="243"/>
        <v>1</v>
      </c>
      <c r="F682" s="51">
        <f t="shared" si="233"/>
        <v>-150.35774456500002</v>
      </c>
      <c r="G682" s="42" t="str">
        <f t="shared" si="244"/>
        <v>0</v>
      </c>
      <c r="H682" s="51">
        <f t="shared" si="234"/>
        <v>-34.178872282500009</v>
      </c>
      <c r="I682" s="42" t="str">
        <f t="shared" si="245"/>
        <v>0</v>
      </c>
      <c r="J682" s="51">
        <f t="shared" si="235"/>
        <v>90.154464298024692</v>
      </c>
      <c r="K682" s="42" t="str">
        <f t="shared" si="246"/>
        <v>0</v>
      </c>
      <c r="L682" s="51">
        <f t="shared" si="236"/>
        <v>81.748480228235309</v>
      </c>
      <c r="M682" s="55" t="str">
        <f t="shared" si="247"/>
        <v>0</v>
      </c>
      <c r="N682" s="58">
        <f t="shared" si="237"/>
        <v>0.74712931999999999</v>
      </c>
      <c r="O682" s="59">
        <v>260</v>
      </c>
      <c r="Q682" s="53" t="str">
        <f t="shared" si="248"/>
        <v>1</v>
      </c>
      <c r="R682" s="53">
        <f t="shared" si="238"/>
        <v>1</v>
      </c>
      <c r="S682" s="53" t="str">
        <f t="shared" si="249"/>
        <v>0</v>
      </c>
      <c r="T682" s="53">
        <f t="shared" si="239"/>
        <v>0</v>
      </c>
      <c r="U682" s="53" t="str">
        <f t="shared" si="250"/>
        <v>0</v>
      </c>
      <c r="V682" s="53">
        <f t="shared" si="240"/>
        <v>0</v>
      </c>
      <c r="W682" s="53" t="str">
        <f t="shared" si="251"/>
        <v>0</v>
      </c>
      <c r="X682" s="53">
        <f t="shared" si="241"/>
        <v>0</v>
      </c>
      <c r="Y682" s="53" t="str">
        <f t="shared" si="252"/>
        <v>0</v>
      </c>
      <c r="Z682" s="53">
        <f t="shared" si="242"/>
        <v>0</v>
      </c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92">
        <f>Parâmetros!A672</f>
        <v>44193.916701388887</v>
      </c>
      <c r="B683" s="59">
        <f>Parâmetros!G672*0.04*46.0055</f>
        <v>3.2203850000000003</v>
      </c>
      <c r="C683" s="87">
        <f t="shared" si="253"/>
        <v>3.2203850000000003</v>
      </c>
      <c r="D683" s="91">
        <f t="shared" si="232"/>
        <v>0.64407700000000012</v>
      </c>
      <c r="E683" s="42" t="str">
        <f t="shared" si="243"/>
        <v>1</v>
      </c>
      <c r="F683" s="51">
        <f t="shared" si="233"/>
        <v>-150.86012462500003</v>
      </c>
      <c r="G683" s="42" t="str">
        <f t="shared" si="244"/>
        <v>0</v>
      </c>
      <c r="H683" s="51">
        <f t="shared" si="234"/>
        <v>-34.430062312500013</v>
      </c>
      <c r="I683" s="42" t="str">
        <f t="shared" si="245"/>
        <v>0</v>
      </c>
      <c r="J683" s="51">
        <f t="shared" si="235"/>
        <v>90.104210388888887</v>
      </c>
      <c r="K683" s="42" t="str">
        <f t="shared" si="246"/>
        <v>0</v>
      </c>
      <c r="L683" s="51">
        <f t="shared" si="236"/>
        <v>81.69392311764706</v>
      </c>
      <c r="M683" s="55" t="str">
        <f t="shared" si="247"/>
        <v>0</v>
      </c>
      <c r="N683" s="58">
        <f t="shared" si="237"/>
        <v>0.64407700000000012</v>
      </c>
      <c r="O683" s="59">
        <v>260</v>
      </c>
      <c r="Q683" s="53" t="str">
        <f t="shared" si="248"/>
        <v>1</v>
      </c>
      <c r="R683" s="53">
        <f t="shared" si="238"/>
        <v>1</v>
      </c>
      <c r="S683" s="53" t="str">
        <f t="shared" si="249"/>
        <v>0</v>
      </c>
      <c r="T683" s="53">
        <f t="shared" si="239"/>
        <v>0</v>
      </c>
      <c r="U683" s="53" t="str">
        <f t="shared" si="250"/>
        <v>0</v>
      </c>
      <c r="V683" s="53">
        <f t="shared" si="240"/>
        <v>0</v>
      </c>
      <c r="W683" s="53" t="str">
        <f t="shared" si="251"/>
        <v>0</v>
      </c>
      <c r="X683" s="53">
        <f t="shared" si="241"/>
        <v>0</v>
      </c>
      <c r="Y683" s="53" t="str">
        <f t="shared" si="252"/>
        <v>0</v>
      </c>
      <c r="Z683" s="53">
        <f t="shared" si="242"/>
        <v>0</v>
      </c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92">
        <f>Parâmetros!A673</f>
        <v>44193.958368055559</v>
      </c>
      <c r="B684" s="59">
        <f>Parâmetros!G673*0.04*46.0055</f>
        <v>1.932231</v>
      </c>
      <c r="C684" s="87">
        <f t="shared" si="253"/>
        <v>1.932231</v>
      </c>
      <c r="D684" s="91">
        <f t="shared" si="232"/>
        <v>0.38644619999999996</v>
      </c>
      <c r="E684" s="42" t="str">
        <f t="shared" si="243"/>
        <v>1</v>
      </c>
      <c r="F684" s="51">
        <f t="shared" si="233"/>
        <v>-152.11607477499999</v>
      </c>
      <c r="G684" s="42" t="str">
        <f t="shared" si="244"/>
        <v>0</v>
      </c>
      <c r="H684" s="51">
        <f t="shared" si="234"/>
        <v>-35.058037387499994</v>
      </c>
      <c r="I684" s="42" t="str">
        <f t="shared" si="245"/>
        <v>0</v>
      </c>
      <c r="J684" s="51">
        <f t="shared" si="235"/>
        <v>89.978575616049383</v>
      </c>
      <c r="K684" s="42" t="str">
        <f t="shared" si="246"/>
        <v>0</v>
      </c>
      <c r="L684" s="51">
        <f t="shared" si="236"/>
        <v>81.557530341176474</v>
      </c>
      <c r="M684" s="55" t="str">
        <f t="shared" si="247"/>
        <v>0</v>
      </c>
      <c r="N684" s="58">
        <f t="shared" si="237"/>
        <v>0.38644619999999996</v>
      </c>
      <c r="O684" s="59">
        <v>260</v>
      </c>
      <c r="Q684" s="53" t="str">
        <f t="shared" si="248"/>
        <v>1</v>
      </c>
      <c r="R684" s="53">
        <f t="shared" si="238"/>
        <v>1</v>
      </c>
      <c r="S684" s="53" t="str">
        <f t="shared" si="249"/>
        <v>0</v>
      </c>
      <c r="T684" s="53">
        <f t="shared" si="239"/>
        <v>0</v>
      </c>
      <c r="U684" s="53" t="str">
        <f t="shared" si="250"/>
        <v>0</v>
      </c>
      <c r="V684" s="53">
        <f t="shared" si="240"/>
        <v>0</v>
      </c>
      <c r="W684" s="53" t="str">
        <f t="shared" si="251"/>
        <v>0</v>
      </c>
      <c r="X684" s="53">
        <f t="shared" si="241"/>
        <v>0</v>
      </c>
      <c r="Y684" s="53" t="str">
        <f t="shared" si="252"/>
        <v>0</v>
      </c>
      <c r="Z684" s="53">
        <f t="shared" si="242"/>
        <v>0</v>
      </c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92">
        <f>Parâmetros!A674</f>
        <v>44194.000034722223</v>
      </c>
      <c r="B685" s="59">
        <f>Parâmetros!G674*0.04*46.0055</f>
        <v>1.3617627999999999</v>
      </c>
      <c r="C685" s="87">
        <f t="shared" si="253"/>
        <v>1.3617627999999999</v>
      </c>
      <c r="D685" s="91">
        <f t="shared" si="232"/>
        <v>0.27235255999999997</v>
      </c>
      <c r="E685" s="42" t="str">
        <f t="shared" si="243"/>
        <v>1</v>
      </c>
      <c r="F685" s="51">
        <f t="shared" si="233"/>
        <v>-152.67228126999998</v>
      </c>
      <c r="G685" s="42" t="str">
        <f t="shared" si="244"/>
        <v>0</v>
      </c>
      <c r="H685" s="51">
        <f t="shared" si="234"/>
        <v>-35.336140634999992</v>
      </c>
      <c r="I685" s="42" t="str">
        <f t="shared" si="245"/>
        <v>0</v>
      </c>
      <c r="J685" s="51">
        <f t="shared" si="235"/>
        <v>89.922937359506179</v>
      </c>
      <c r="K685" s="42" t="str">
        <f t="shared" si="246"/>
        <v>0</v>
      </c>
      <c r="L685" s="51">
        <f t="shared" si="236"/>
        <v>81.497127825882359</v>
      </c>
      <c r="M685" s="55" t="str">
        <f t="shared" si="247"/>
        <v>0</v>
      </c>
      <c r="N685" s="58">
        <f t="shared" si="237"/>
        <v>0.27235255999999997</v>
      </c>
      <c r="O685" s="59">
        <v>260</v>
      </c>
      <c r="Q685" s="53" t="str">
        <f t="shared" si="248"/>
        <v>1</v>
      </c>
      <c r="R685" s="53">
        <f t="shared" si="238"/>
        <v>1</v>
      </c>
      <c r="S685" s="53" t="str">
        <f t="shared" si="249"/>
        <v>0</v>
      </c>
      <c r="T685" s="53">
        <f t="shared" si="239"/>
        <v>0</v>
      </c>
      <c r="U685" s="53" t="str">
        <f t="shared" si="250"/>
        <v>0</v>
      </c>
      <c r="V685" s="53">
        <f t="shared" si="240"/>
        <v>0</v>
      </c>
      <c r="W685" s="53" t="str">
        <f t="shared" si="251"/>
        <v>0</v>
      </c>
      <c r="X685" s="53">
        <f t="shared" si="241"/>
        <v>0</v>
      </c>
      <c r="Y685" s="53" t="str">
        <f t="shared" si="252"/>
        <v>0</v>
      </c>
      <c r="Z685" s="53">
        <f t="shared" si="242"/>
        <v>0</v>
      </c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92">
        <f>Parâmetros!A675</f>
        <v>44194.041701388887</v>
      </c>
      <c r="B686" s="59">
        <f>Parâmetros!G675*0.04*46.0055</f>
        <v>1.0489253999999999</v>
      </c>
      <c r="C686" s="87">
        <f t="shared" si="253"/>
        <v>1.0489253999999999</v>
      </c>
      <c r="D686" s="91">
        <f t="shared" si="232"/>
        <v>0.20978507999999996</v>
      </c>
      <c r="E686" s="42" t="str">
        <f t="shared" si="243"/>
        <v>1</v>
      </c>
      <c r="F686" s="51">
        <f t="shared" si="233"/>
        <v>-152.97729773499998</v>
      </c>
      <c r="G686" s="42" t="str">
        <f t="shared" si="244"/>
        <v>0</v>
      </c>
      <c r="H686" s="51">
        <f t="shared" si="234"/>
        <v>-35.48864886749999</v>
      </c>
      <c r="I686" s="42" t="str">
        <f t="shared" si="245"/>
        <v>0</v>
      </c>
      <c r="J686" s="51">
        <f t="shared" si="235"/>
        <v>89.892426057530855</v>
      </c>
      <c r="K686" s="42" t="str">
        <f t="shared" si="246"/>
        <v>0</v>
      </c>
      <c r="L686" s="51">
        <f t="shared" si="236"/>
        <v>81.464003865882347</v>
      </c>
      <c r="M686" s="55" t="str">
        <f t="shared" si="247"/>
        <v>0</v>
      </c>
      <c r="N686" s="58">
        <f t="shared" si="237"/>
        <v>0.20978507999999996</v>
      </c>
      <c r="O686" s="59">
        <v>260</v>
      </c>
      <c r="Q686" s="53" t="str">
        <f t="shared" si="248"/>
        <v>1</v>
      </c>
      <c r="R686" s="53">
        <f t="shared" si="238"/>
        <v>1</v>
      </c>
      <c r="S686" s="53" t="str">
        <f t="shared" si="249"/>
        <v>0</v>
      </c>
      <c r="T686" s="53">
        <f t="shared" si="239"/>
        <v>0</v>
      </c>
      <c r="U686" s="53" t="str">
        <f t="shared" si="250"/>
        <v>0</v>
      </c>
      <c r="V686" s="53">
        <f t="shared" si="240"/>
        <v>0</v>
      </c>
      <c r="W686" s="53" t="str">
        <f t="shared" si="251"/>
        <v>0</v>
      </c>
      <c r="X686" s="53">
        <f t="shared" si="241"/>
        <v>0</v>
      </c>
      <c r="Y686" s="53" t="str">
        <f t="shared" si="252"/>
        <v>0</v>
      </c>
      <c r="Z686" s="53">
        <f t="shared" si="242"/>
        <v>0</v>
      </c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92">
        <f>Parâmetros!A676</f>
        <v>44194.083368055559</v>
      </c>
      <c r="B687" s="59">
        <f>Parâmetros!G676*0.04*46.0055</f>
        <v>0.57046819999999998</v>
      </c>
      <c r="C687" s="87">
        <f t="shared" si="253"/>
        <v>0.57046819999999998</v>
      </c>
      <c r="D687" s="91">
        <f t="shared" si="232"/>
        <v>0.11409364</v>
      </c>
      <c r="E687" s="42" t="str">
        <f t="shared" si="243"/>
        <v>1</v>
      </c>
      <c r="F687" s="51">
        <f t="shared" si="233"/>
        <v>-153.443793505</v>
      </c>
      <c r="G687" s="42" t="str">
        <f t="shared" si="244"/>
        <v>0</v>
      </c>
      <c r="H687" s="51">
        <f t="shared" si="234"/>
        <v>-35.721896752500001</v>
      </c>
      <c r="I687" s="42" t="str">
        <f t="shared" si="245"/>
        <v>0</v>
      </c>
      <c r="J687" s="51">
        <f t="shared" si="235"/>
        <v>89.845761713333331</v>
      </c>
      <c r="K687" s="42" t="str">
        <f t="shared" si="246"/>
        <v>0</v>
      </c>
      <c r="L687" s="51">
        <f t="shared" si="236"/>
        <v>81.413343691764709</v>
      </c>
      <c r="M687" s="55" t="str">
        <f t="shared" si="247"/>
        <v>0</v>
      </c>
      <c r="N687" s="58">
        <f t="shared" si="237"/>
        <v>0.11409364</v>
      </c>
      <c r="O687" s="59">
        <v>260</v>
      </c>
      <c r="Q687" s="53" t="str">
        <f t="shared" si="248"/>
        <v>1</v>
      </c>
      <c r="R687" s="53">
        <f t="shared" si="238"/>
        <v>1</v>
      </c>
      <c r="S687" s="53" t="str">
        <f t="shared" si="249"/>
        <v>0</v>
      </c>
      <c r="T687" s="53">
        <f t="shared" si="239"/>
        <v>0</v>
      </c>
      <c r="U687" s="53" t="str">
        <f t="shared" si="250"/>
        <v>0</v>
      </c>
      <c r="V687" s="53">
        <f t="shared" si="240"/>
        <v>0</v>
      </c>
      <c r="W687" s="53" t="str">
        <f t="shared" si="251"/>
        <v>0</v>
      </c>
      <c r="X687" s="53">
        <f t="shared" si="241"/>
        <v>0</v>
      </c>
      <c r="Y687" s="53" t="str">
        <f t="shared" si="252"/>
        <v>0</v>
      </c>
      <c r="Z687" s="53">
        <f t="shared" si="242"/>
        <v>0</v>
      </c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92">
        <f>Parâmetros!A677</f>
        <v>44194.125034722223</v>
      </c>
      <c r="B688" s="59">
        <f>Parâmetros!G677*0.04*46.0055</f>
        <v>0.6440769999999999</v>
      </c>
      <c r="C688" s="87">
        <f t="shared" si="253"/>
        <v>0.6440769999999999</v>
      </c>
      <c r="D688" s="91">
        <f t="shared" si="232"/>
        <v>0.1288154</v>
      </c>
      <c r="E688" s="42" t="str">
        <f t="shared" si="243"/>
        <v>1</v>
      </c>
      <c r="F688" s="51">
        <f t="shared" si="233"/>
        <v>-153.37202492500001</v>
      </c>
      <c r="G688" s="42" t="str">
        <f t="shared" si="244"/>
        <v>0</v>
      </c>
      <c r="H688" s="51">
        <f t="shared" si="234"/>
        <v>-35.686012462500003</v>
      </c>
      <c r="I688" s="42" t="str">
        <f t="shared" si="245"/>
        <v>0</v>
      </c>
      <c r="J688" s="51">
        <f t="shared" si="235"/>
        <v>89.852940843209879</v>
      </c>
      <c r="K688" s="42" t="str">
        <f t="shared" si="246"/>
        <v>0</v>
      </c>
      <c r="L688" s="51">
        <f t="shared" si="236"/>
        <v>81.421137564705873</v>
      </c>
      <c r="M688" s="55" t="str">
        <f t="shared" si="247"/>
        <v>0</v>
      </c>
      <c r="N688" s="58">
        <f t="shared" si="237"/>
        <v>0.1288154</v>
      </c>
      <c r="O688" s="59">
        <v>260</v>
      </c>
      <c r="Q688" s="53" t="str">
        <f t="shared" si="248"/>
        <v>1</v>
      </c>
      <c r="R688" s="53">
        <f t="shared" si="238"/>
        <v>1</v>
      </c>
      <c r="S688" s="53" t="str">
        <f t="shared" si="249"/>
        <v>0</v>
      </c>
      <c r="T688" s="53">
        <f t="shared" si="239"/>
        <v>0</v>
      </c>
      <c r="U688" s="53" t="str">
        <f t="shared" si="250"/>
        <v>0</v>
      </c>
      <c r="V688" s="53">
        <f t="shared" si="240"/>
        <v>0</v>
      </c>
      <c r="W688" s="53" t="str">
        <f t="shared" si="251"/>
        <v>0</v>
      </c>
      <c r="X688" s="53">
        <f t="shared" si="241"/>
        <v>0</v>
      </c>
      <c r="Y688" s="53" t="str">
        <f t="shared" si="252"/>
        <v>0</v>
      </c>
      <c r="Z688" s="53">
        <f t="shared" si="242"/>
        <v>0</v>
      </c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92">
        <f>Parâmetros!A678</f>
        <v>44194.166701388887</v>
      </c>
      <c r="B689" s="59">
        <f>Parâmetros!G678*0.04*46.0055</f>
        <v>0.86490339999999999</v>
      </c>
      <c r="C689" s="87">
        <f t="shared" si="253"/>
        <v>0.86490339999999999</v>
      </c>
      <c r="D689" s="91">
        <f t="shared" si="232"/>
        <v>0.17298068</v>
      </c>
      <c r="E689" s="42" t="str">
        <f t="shared" si="243"/>
        <v>1</v>
      </c>
      <c r="F689" s="51">
        <f t="shared" si="233"/>
        <v>-153.15671918499999</v>
      </c>
      <c r="G689" s="42" t="str">
        <f t="shared" si="244"/>
        <v>0</v>
      </c>
      <c r="H689" s="51">
        <f t="shared" si="234"/>
        <v>-35.578359592499993</v>
      </c>
      <c r="I689" s="42" t="str">
        <f t="shared" si="245"/>
        <v>0</v>
      </c>
      <c r="J689" s="51">
        <f t="shared" si="235"/>
        <v>89.874478232839508</v>
      </c>
      <c r="K689" s="42" t="str">
        <f t="shared" si="246"/>
        <v>0</v>
      </c>
      <c r="L689" s="51">
        <f t="shared" si="236"/>
        <v>81.444519183529422</v>
      </c>
      <c r="M689" s="55" t="str">
        <f t="shared" si="247"/>
        <v>0</v>
      </c>
      <c r="N689" s="58">
        <f t="shared" si="237"/>
        <v>0.17298068</v>
      </c>
      <c r="O689" s="59">
        <v>260</v>
      </c>
      <c r="Q689" s="53" t="str">
        <f t="shared" si="248"/>
        <v>1</v>
      </c>
      <c r="R689" s="53">
        <f t="shared" si="238"/>
        <v>1</v>
      </c>
      <c r="S689" s="53" t="str">
        <f t="shared" si="249"/>
        <v>0</v>
      </c>
      <c r="T689" s="53">
        <f t="shared" si="239"/>
        <v>0</v>
      </c>
      <c r="U689" s="53" t="str">
        <f t="shared" si="250"/>
        <v>0</v>
      </c>
      <c r="V689" s="53">
        <f t="shared" si="240"/>
        <v>0</v>
      </c>
      <c r="W689" s="53" t="str">
        <f t="shared" si="251"/>
        <v>0</v>
      </c>
      <c r="X689" s="53">
        <f t="shared" si="241"/>
        <v>0</v>
      </c>
      <c r="Y689" s="53" t="str">
        <f t="shared" si="252"/>
        <v>0</v>
      </c>
      <c r="Z689" s="53">
        <f t="shared" si="242"/>
        <v>0</v>
      </c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92">
        <f>Parâmetros!A679</f>
        <v>44194.208368055559</v>
      </c>
      <c r="B690" s="59">
        <f>Parâmetros!G679*0.04*46.0055</f>
        <v>1.3617627999999999</v>
      </c>
      <c r="C690" s="87">
        <f t="shared" si="253"/>
        <v>1.3617627999999999</v>
      </c>
      <c r="D690" s="91">
        <f t="shared" si="232"/>
        <v>0.27235255999999997</v>
      </c>
      <c r="E690" s="42" t="str">
        <f t="shared" si="243"/>
        <v>1</v>
      </c>
      <c r="F690" s="51">
        <f t="shared" si="233"/>
        <v>-152.67228126999998</v>
      </c>
      <c r="G690" s="42" t="str">
        <f t="shared" si="244"/>
        <v>0</v>
      </c>
      <c r="H690" s="51">
        <f t="shared" si="234"/>
        <v>-35.336140634999992</v>
      </c>
      <c r="I690" s="42" t="str">
        <f t="shared" si="245"/>
        <v>0</v>
      </c>
      <c r="J690" s="51">
        <f t="shared" si="235"/>
        <v>89.922937359506179</v>
      </c>
      <c r="K690" s="42" t="str">
        <f t="shared" si="246"/>
        <v>0</v>
      </c>
      <c r="L690" s="51">
        <f t="shared" si="236"/>
        <v>81.497127825882359</v>
      </c>
      <c r="M690" s="55" t="str">
        <f t="shared" si="247"/>
        <v>0</v>
      </c>
      <c r="N690" s="58">
        <f t="shared" si="237"/>
        <v>0.27235255999999997</v>
      </c>
      <c r="O690" s="59">
        <v>260</v>
      </c>
      <c r="Q690" s="53" t="str">
        <f t="shared" si="248"/>
        <v>1</v>
      </c>
      <c r="R690" s="53">
        <f t="shared" si="238"/>
        <v>1</v>
      </c>
      <c r="S690" s="53" t="str">
        <f t="shared" si="249"/>
        <v>0</v>
      </c>
      <c r="T690" s="53">
        <f t="shared" si="239"/>
        <v>0</v>
      </c>
      <c r="U690" s="53" t="str">
        <f t="shared" si="250"/>
        <v>0</v>
      </c>
      <c r="V690" s="53">
        <f t="shared" si="240"/>
        <v>0</v>
      </c>
      <c r="W690" s="53" t="str">
        <f t="shared" si="251"/>
        <v>0</v>
      </c>
      <c r="X690" s="53">
        <f t="shared" si="241"/>
        <v>0</v>
      </c>
      <c r="Y690" s="53" t="str">
        <f t="shared" si="252"/>
        <v>0</v>
      </c>
      <c r="Z690" s="53">
        <f t="shared" si="242"/>
        <v>0</v>
      </c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92">
        <f>Parâmetros!A680</f>
        <v>44194.250034722223</v>
      </c>
      <c r="B691" s="59">
        <f>Parâmetros!G680*0.04*46.0055</f>
        <v>4.1957015999999996</v>
      </c>
      <c r="C691" s="87">
        <f t="shared" si="253"/>
        <v>4.1957015999999996</v>
      </c>
      <c r="D691" s="91">
        <f t="shared" si="232"/>
        <v>0.83914031999999983</v>
      </c>
      <c r="E691" s="42" t="str">
        <f t="shared" si="243"/>
        <v>1</v>
      </c>
      <c r="F691" s="51">
        <f t="shared" si="233"/>
        <v>-149.90919094</v>
      </c>
      <c r="G691" s="42" t="str">
        <f t="shared" si="244"/>
        <v>0</v>
      </c>
      <c r="H691" s="51">
        <f t="shared" si="234"/>
        <v>-33.954595470000001</v>
      </c>
      <c r="I691" s="42" t="str">
        <f t="shared" si="245"/>
        <v>0</v>
      </c>
      <c r="J691" s="51">
        <f t="shared" si="235"/>
        <v>90.199333859753096</v>
      </c>
      <c r="K691" s="42" t="str">
        <f t="shared" si="246"/>
        <v>0</v>
      </c>
      <c r="L691" s="51">
        <f t="shared" si="236"/>
        <v>81.79719193411762</v>
      </c>
      <c r="M691" s="55" t="str">
        <f t="shared" si="247"/>
        <v>0</v>
      </c>
      <c r="N691" s="58">
        <f t="shared" si="237"/>
        <v>0.83914031999999983</v>
      </c>
      <c r="O691" s="59">
        <v>260</v>
      </c>
      <c r="Q691" s="53" t="str">
        <f t="shared" si="248"/>
        <v>1</v>
      </c>
      <c r="R691" s="53">
        <f t="shared" si="238"/>
        <v>1</v>
      </c>
      <c r="S691" s="53" t="str">
        <f t="shared" si="249"/>
        <v>0</v>
      </c>
      <c r="T691" s="53">
        <f t="shared" si="239"/>
        <v>0</v>
      </c>
      <c r="U691" s="53" t="str">
        <f t="shared" si="250"/>
        <v>0</v>
      </c>
      <c r="V691" s="53">
        <f t="shared" si="240"/>
        <v>0</v>
      </c>
      <c r="W691" s="53" t="str">
        <f t="shared" si="251"/>
        <v>0</v>
      </c>
      <c r="X691" s="53">
        <f t="shared" si="241"/>
        <v>0</v>
      </c>
      <c r="Y691" s="53" t="str">
        <f t="shared" si="252"/>
        <v>0</v>
      </c>
      <c r="Z691" s="53">
        <f t="shared" si="242"/>
        <v>0</v>
      </c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92">
        <f>Parâmetros!A681</f>
        <v>44194.291701388887</v>
      </c>
      <c r="B692" s="59">
        <f>Parâmetros!G681*0.04*46.0055</f>
        <v>20.408039799999997</v>
      </c>
      <c r="C692" s="87">
        <f t="shared" si="253"/>
        <v>20.408039799999997</v>
      </c>
      <c r="D692" s="91">
        <f t="shared" si="232"/>
        <v>4.0816079599999995</v>
      </c>
      <c r="E692" s="42" t="str">
        <f t="shared" si="243"/>
        <v>1</v>
      </c>
      <c r="F692" s="51">
        <f t="shared" si="233"/>
        <v>-134.10216119500001</v>
      </c>
      <c r="G692" s="42" t="str">
        <f t="shared" si="244"/>
        <v>0</v>
      </c>
      <c r="H692" s="51">
        <f t="shared" si="234"/>
        <v>-26.051080597500004</v>
      </c>
      <c r="I692" s="42" t="str">
        <f t="shared" si="245"/>
        <v>0</v>
      </c>
      <c r="J692" s="51">
        <f t="shared" si="235"/>
        <v>91.780537215061727</v>
      </c>
      <c r="K692" s="42" t="str">
        <f t="shared" si="246"/>
        <v>0</v>
      </c>
      <c r="L692" s="51">
        <f t="shared" si="236"/>
        <v>83.513792449411767</v>
      </c>
      <c r="M692" s="55" t="str">
        <f t="shared" si="247"/>
        <v>0</v>
      </c>
      <c r="N692" s="58">
        <f t="shared" si="237"/>
        <v>4.0816079599999995</v>
      </c>
      <c r="O692" s="59">
        <v>260</v>
      </c>
      <c r="Q692" s="53" t="str">
        <f t="shared" si="248"/>
        <v>1</v>
      </c>
      <c r="R692" s="53">
        <f t="shared" si="238"/>
        <v>1</v>
      </c>
      <c r="S692" s="53" t="str">
        <f t="shared" si="249"/>
        <v>0</v>
      </c>
      <c r="T692" s="53">
        <f t="shared" si="239"/>
        <v>0</v>
      </c>
      <c r="U692" s="53" t="str">
        <f t="shared" si="250"/>
        <v>0</v>
      </c>
      <c r="V692" s="53">
        <f t="shared" si="240"/>
        <v>0</v>
      </c>
      <c r="W692" s="53" t="str">
        <f t="shared" si="251"/>
        <v>0</v>
      </c>
      <c r="X692" s="53">
        <f t="shared" si="241"/>
        <v>0</v>
      </c>
      <c r="Y692" s="53" t="str">
        <f t="shared" si="252"/>
        <v>0</v>
      </c>
      <c r="Z692" s="53">
        <f t="shared" si="242"/>
        <v>0</v>
      </c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92">
        <f>Parâmetros!A682</f>
        <v>44194.333368055559</v>
      </c>
      <c r="B693" s="59">
        <f>Parâmetros!G682*0.04*46.0055</f>
        <v>12.311071799999999</v>
      </c>
      <c r="C693" s="87">
        <f t="shared" si="253"/>
        <v>12.311071799999999</v>
      </c>
      <c r="D693" s="91">
        <f t="shared" si="232"/>
        <v>2.4622143599999999</v>
      </c>
      <c r="E693" s="42" t="str">
        <f t="shared" si="243"/>
        <v>1</v>
      </c>
      <c r="F693" s="51">
        <f t="shared" si="233"/>
        <v>-141.99670499499999</v>
      </c>
      <c r="G693" s="42" t="str">
        <f t="shared" si="244"/>
        <v>0</v>
      </c>
      <c r="H693" s="51">
        <f t="shared" si="234"/>
        <v>-29.998352497499994</v>
      </c>
      <c r="I693" s="42" t="str">
        <f t="shared" si="245"/>
        <v>0</v>
      </c>
      <c r="J693" s="51">
        <f t="shared" si="235"/>
        <v>90.990832928641964</v>
      </c>
      <c r="K693" s="42" t="str">
        <f t="shared" si="246"/>
        <v>0</v>
      </c>
      <c r="L693" s="51">
        <f t="shared" si="236"/>
        <v>82.656466425882371</v>
      </c>
      <c r="M693" s="55" t="str">
        <f t="shared" si="247"/>
        <v>0</v>
      </c>
      <c r="N693" s="58">
        <f t="shared" si="237"/>
        <v>2.4622143599999999</v>
      </c>
      <c r="O693" s="59">
        <v>260</v>
      </c>
      <c r="Q693" s="53" t="str">
        <f t="shared" si="248"/>
        <v>1</v>
      </c>
      <c r="R693" s="53">
        <f t="shared" si="238"/>
        <v>1</v>
      </c>
      <c r="S693" s="53" t="str">
        <f t="shared" si="249"/>
        <v>0</v>
      </c>
      <c r="T693" s="53">
        <f t="shared" si="239"/>
        <v>0</v>
      </c>
      <c r="U693" s="53" t="str">
        <f t="shared" si="250"/>
        <v>0</v>
      </c>
      <c r="V693" s="53">
        <f t="shared" si="240"/>
        <v>0</v>
      </c>
      <c r="W693" s="53" t="str">
        <f t="shared" si="251"/>
        <v>0</v>
      </c>
      <c r="X693" s="53">
        <f t="shared" si="241"/>
        <v>0</v>
      </c>
      <c r="Y693" s="53" t="str">
        <f t="shared" si="252"/>
        <v>0</v>
      </c>
      <c r="Z693" s="53">
        <f t="shared" si="242"/>
        <v>0</v>
      </c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92">
        <f>Parâmetros!A683</f>
        <v>44194.375034722223</v>
      </c>
      <c r="B694" s="59">
        <f>Parâmetros!G683*0.04*46.0055</f>
        <v>6.6799985999999993</v>
      </c>
      <c r="C694" s="87">
        <f t="shared" si="253"/>
        <v>6.6799985999999993</v>
      </c>
      <c r="D694" s="91">
        <f t="shared" si="232"/>
        <v>1.3359997199999998</v>
      </c>
      <c r="E694" s="42" t="str">
        <f t="shared" si="243"/>
        <v>1</v>
      </c>
      <c r="F694" s="51">
        <f t="shared" si="233"/>
        <v>-147.48700136499997</v>
      </c>
      <c r="G694" s="42" t="str">
        <f t="shared" si="244"/>
        <v>0</v>
      </c>
      <c r="H694" s="51">
        <f t="shared" si="234"/>
        <v>-32.743500682499985</v>
      </c>
      <c r="I694" s="42" t="str">
        <f t="shared" si="245"/>
        <v>0</v>
      </c>
      <c r="J694" s="51">
        <f t="shared" si="235"/>
        <v>90.441629493086424</v>
      </c>
      <c r="K694" s="42" t="str">
        <f t="shared" si="246"/>
        <v>0</v>
      </c>
      <c r="L694" s="51">
        <f t="shared" si="236"/>
        <v>82.060235145882359</v>
      </c>
      <c r="M694" s="55" t="str">
        <f t="shared" si="247"/>
        <v>0</v>
      </c>
      <c r="N694" s="58">
        <f t="shared" si="237"/>
        <v>1.3359997199999998</v>
      </c>
      <c r="O694" s="59">
        <v>260</v>
      </c>
      <c r="Q694" s="53" t="str">
        <f t="shared" si="248"/>
        <v>1</v>
      </c>
      <c r="R694" s="53">
        <f t="shared" si="238"/>
        <v>1</v>
      </c>
      <c r="S694" s="53" t="str">
        <f t="shared" si="249"/>
        <v>0</v>
      </c>
      <c r="T694" s="53">
        <f t="shared" si="239"/>
        <v>0</v>
      </c>
      <c r="U694" s="53" t="str">
        <f t="shared" si="250"/>
        <v>0</v>
      </c>
      <c r="V694" s="53">
        <f t="shared" si="240"/>
        <v>0</v>
      </c>
      <c r="W694" s="53" t="str">
        <f t="shared" si="251"/>
        <v>0</v>
      </c>
      <c r="X694" s="53">
        <f t="shared" si="241"/>
        <v>0</v>
      </c>
      <c r="Y694" s="53" t="str">
        <f t="shared" si="252"/>
        <v>0</v>
      </c>
      <c r="Z694" s="53">
        <f t="shared" si="242"/>
        <v>0</v>
      </c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92">
        <f>Parâmetros!A684</f>
        <v>44194.416701388887</v>
      </c>
      <c r="B695" s="59">
        <f>Parâmetros!G684*0.04*46.0055</f>
        <v>4.8397785999999998</v>
      </c>
      <c r="C695" s="87">
        <f t="shared" si="253"/>
        <v>4.8397785999999998</v>
      </c>
      <c r="D695" s="91">
        <f t="shared" si="232"/>
        <v>0.96795571999999996</v>
      </c>
      <c r="E695" s="42" t="str">
        <f t="shared" si="243"/>
        <v>1</v>
      </c>
      <c r="F695" s="51">
        <f t="shared" si="233"/>
        <v>-149.28121586500001</v>
      </c>
      <c r="G695" s="42" t="str">
        <f t="shared" si="244"/>
        <v>0</v>
      </c>
      <c r="H695" s="51">
        <f t="shared" si="234"/>
        <v>-33.640607932500004</v>
      </c>
      <c r="I695" s="42" t="str">
        <f t="shared" si="245"/>
        <v>0</v>
      </c>
      <c r="J695" s="51">
        <f t="shared" si="235"/>
        <v>90.262151246172834</v>
      </c>
      <c r="K695" s="42" t="str">
        <f t="shared" si="246"/>
        <v>0</v>
      </c>
      <c r="L695" s="51">
        <f t="shared" si="236"/>
        <v>81.865388322352942</v>
      </c>
      <c r="M695" s="55" t="str">
        <f t="shared" si="247"/>
        <v>0</v>
      </c>
      <c r="N695" s="58">
        <f t="shared" si="237"/>
        <v>0.96795571999999996</v>
      </c>
      <c r="O695" s="59">
        <v>260</v>
      </c>
      <c r="Q695" s="53" t="str">
        <f t="shared" si="248"/>
        <v>1</v>
      </c>
      <c r="R695" s="53">
        <f t="shared" si="238"/>
        <v>1</v>
      </c>
      <c r="S695" s="53" t="str">
        <f t="shared" si="249"/>
        <v>0</v>
      </c>
      <c r="T695" s="53">
        <f t="shared" si="239"/>
        <v>0</v>
      </c>
      <c r="U695" s="53" t="str">
        <f t="shared" si="250"/>
        <v>0</v>
      </c>
      <c r="V695" s="53">
        <f t="shared" si="240"/>
        <v>0</v>
      </c>
      <c r="W695" s="53" t="str">
        <f t="shared" si="251"/>
        <v>0</v>
      </c>
      <c r="X695" s="53">
        <f t="shared" si="241"/>
        <v>0</v>
      </c>
      <c r="Y695" s="53" t="str">
        <f t="shared" si="252"/>
        <v>0</v>
      </c>
      <c r="Z695" s="53">
        <f t="shared" si="242"/>
        <v>0</v>
      </c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92">
        <f>Parâmetros!A685</f>
        <v>44194.458368055559</v>
      </c>
      <c r="B696" s="59">
        <f>Parâmetros!G685*0.04*46.0055</f>
        <v>3.6252333999999995</v>
      </c>
      <c r="C696" s="87">
        <f t="shared" si="253"/>
        <v>3.6252333999999995</v>
      </c>
      <c r="D696" s="91">
        <f t="shared" si="232"/>
        <v>0.72504667999999994</v>
      </c>
      <c r="E696" s="42" t="str">
        <f t="shared" si="243"/>
        <v>1</v>
      </c>
      <c r="F696" s="51">
        <f t="shared" si="233"/>
        <v>-150.46539743499997</v>
      </c>
      <c r="G696" s="42" t="str">
        <f t="shared" si="244"/>
        <v>0</v>
      </c>
      <c r="H696" s="51">
        <f t="shared" si="234"/>
        <v>-34.232698717499986</v>
      </c>
      <c r="I696" s="42" t="str">
        <f t="shared" si="245"/>
        <v>0</v>
      </c>
      <c r="J696" s="51">
        <f t="shared" si="235"/>
        <v>90.143695603209878</v>
      </c>
      <c r="K696" s="42" t="str">
        <f t="shared" si="246"/>
        <v>0</v>
      </c>
      <c r="L696" s="51">
        <f t="shared" si="236"/>
        <v>81.736789418823534</v>
      </c>
      <c r="M696" s="55" t="str">
        <f t="shared" si="247"/>
        <v>0</v>
      </c>
      <c r="N696" s="58">
        <f t="shared" si="237"/>
        <v>0.72504667999999994</v>
      </c>
      <c r="O696" s="59">
        <v>260</v>
      </c>
      <c r="Q696" s="53" t="str">
        <f t="shared" si="248"/>
        <v>1</v>
      </c>
      <c r="R696" s="53">
        <f t="shared" si="238"/>
        <v>1</v>
      </c>
      <c r="S696" s="53" t="str">
        <f t="shared" si="249"/>
        <v>0</v>
      </c>
      <c r="T696" s="53">
        <f t="shared" si="239"/>
        <v>0</v>
      </c>
      <c r="U696" s="53" t="str">
        <f t="shared" si="250"/>
        <v>0</v>
      </c>
      <c r="V696" s="53">
        <f t="shared" si="240"/>
        <v>0</v>
      </c>
      <c r="W696" s="53" t="str">
        <f t="shared" si="251"/>
        <v>0</v>
      </c>
      <c r="X696" s="53">
        <f t="shared" si="241"/>
        <v>0</v>
      </c>
      <c r="Y696" s="53" t="str">
        <f t="shared" si="252"/>
        <v>0</v>
      </c>
      <c r="Z696" s="53">
        <f t="shared" si="242"/>
        <v>0</v>
      </c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92">
        <f>Parâmetros!A686</f>
        <v>44194.500034722223</v>
      </c>
      <c r="B697" s="59">
        <f>Parâmetros!G686*0.04*46.0055</f>
        <v>3.1835805999999995</v>
      </c>
      <c r="C697" s="87">
        <f t="shared" si="253"/>
        <v>3.1835805999999995</v>
      </c>
      <c r="D697" s="91">
        <f t="shared" si="232"/>
        <v>0.63671611999999989</v>
      </c>
      <c r="E697" s="42" t="str">
        <f t="shared" si="243"/>
        <v>1</v>
      </c>
      <c r="F697" s="51">
        <f t="shared" si="233"/>
        <v>-150.89600891499998</v>
      </c>
      <c r="G697" s="42" t="str">
        <f t="shared" si="244"/>
        <v>0</v>
      </c>
      <c r="H697" s="51">
        <f t="shared" si="234"/>
        <v>-34.448004457499991</v>
      </c>
      <c r="I697" s="42" t="str">
        <f t="shared" si="245"/>
        <v>0</v>
      </c>
      <c r="J697" s="51">
        <f t="shared" si="235"/>
        <v>90.100620823950621</v>
      </c>
      <c r="K697" s="42" t="str">
        <f t="shared" si="246"/>
        <v>0</v>
      </c>
      <c r="L697" s="51">
        <f t="shared" si="236"/>
        <v>81.690026181176449</v>
      </c>
      <c r="M697" s="55" t="str">
        <f t="shared" si="247"/>
        <v>0</v>
      </c>
      <c r="N697" s="58">
        <f t="shared" si="237"/>
        <v>0.63671611999999989</v>
      </c>
      <c r="O697" s="59">
        <v>260</v>
      </c>
      <c r="Q697" s="53" t="str">
        <f t="shared" si="248"/>
        <v>1</v>
      </c>
      <c r="R697" s="53">
        <f t="shared" si="238"/>
        <v>1</v>
      </c>
      <c r="S697" s="53" t="str">
        <f t="shared" si="249"/>
        <v>0</v>
      </c>
      <c r="T697" s="53">
        <f t="shared" si="239"/>
        <v>0</v>
      </c>
      <c r="U697" s="53" t="str">
        <f t="shared" si="250"/>
        <v>0</v>
      </c>
      <c r="V697" s="53">
        <f t="shared" si="240"/>
        <v>0</v>
      </c>
      <c r="W697" s="53" t="str">
        <f t="shared" si="251"/>
        <v>0</v>
      </c>
      <c r="X697" s="53">
        <f t="shared" si="241"/>
        <v>0</v>
      </c>
      <c r="Y697" s="53" t="str">
        <f t="shared" si="252"/>
        <v>0</v>
      </c>
      <c r="Z697" s="53">
        <f t="shared" si="242"/>
        <v>0</v>
      </c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92">
        <f>Parâmetros!A687</f>
        <v>44194.541701388887</v>
      </c>
      <c r="B698" s="59">
        <f>Parâmetros!G687*0.04*46.0055</f>
        <v>2.9075476</v>
      </c>
      <c r="C698" s="87">
        <f t="shared" si="253"/>
        <v>2.9075476</v>
      </c>
      <c r="D698" s="91">
        <f t="shared" si="232"/>
        <v>0.58150952</v>
      </c>
      <c r="E698" s="42" t="str">
        <f t="shared" si="243"/>
        <v>1</v>
      </c>
      <c r="F698" s="51">
        <f t="shared" si="233"/>
        <v>-151.16514109000002</v>
      </c>
      <c r="G698" s="42" t="str">
        <f t="shared" si="244"/>
        <v>0</v>
      </c>
      <c r="H698" s="51">
        <f t="shared" si="234"/>
        <v>-34.58257054500001</v>
      </c>
      <c r="I698" s="42" t="str">
        <f t="shared" si="245"/>
        <v>0</v>
      </c>
      <c r="J698" s="51">
        <f t="shared" si="235"/>
        <v>90.073699086913578</v>
      </c>
      <c r="K698" s="42" t="str">
        <f t="shared" si="246"/>
        <v>0</v>
      </c>
      <c r="L698" s="51">
        <f t="shared" si="236"/>
        <v>81.660799157647062</v>
      </c>
      <c r="M698" s="55" t="str">
        <f t="shared" si="247"/>
        <v>0</v>
      </c>
      <c r="N698" s="58">
        <f t="shared" si="237"/>
        <v>0.58150952</v>
      </c>
      <c r="O698" s="59">
        <v>260</v>
      </c>
      <c r="Q698" s="53" t="str">
        <f t="shared" si="248"/>
        <v>1</v>
      </c>
      <c r="R698" s="53">
        <f t="shared" si="238"/>
        <v>1</v>
      </c>
      <c r="S698" s="53" t="str">
        <f t="shared" si="249"/>
        <v>0</v>
      </c>
      <c r="T698" s="53">
        <f t="shared" si="239"/>
        <v>0</v>
      </c>
      <c r="U698" s="53" t="str">
        <f t="shared" si="250"/>
        <v>0</v>
      </c>
      <c r="V698" s="53">
        <f t="shared" si="240"/>
        <v>0</v>
      </c>
      <c r="W698" s="53" t="str">
        <f t="shared" si="251"/>
        <v>0</v>
      </c>
      <c r="X698" s="53">
        <f t="shared" si="241"/>
        <v>0</v>
      </c>
      <c r="Y698" s="53" t="str">
        <f t="shared" si="252"/>
        <v>0</v>
      </c>
      <c r="Z698" s="53">
        <f t="shared" si="242"/>
        <v>0</v>
      </c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92">
        <f>Parâmetros!A688</f>
        <v>44194.583368055559</v>
      </c>
      <c r="B699" s="59">
        <f>Parâmetros!G688*0.04*46.0055</f>
        <v>3.1467762000000001</v>
      </c>
      <c r="C699" s="87">
        <f t="shared" si="253"/>
        <v>3.1467762000000001</v>
      </c>
      <c r="D699" s="91">
        <f t="shared" si="232"/>
        <v>0.62935524000000009</v>
      </c>
      <c r="E699" s="42" t="str">
        <f t="shared" si="243"/>
        <v>1</v>
      </c>
      <c r="F699" s="51">
        <f t="shared" si="233"/>
        <v>-150.93189320499999</v>
      </c>
      <c r="G699" s="42" t="str">
        <f t="shared" si="244"/>
        <v>0</v>
      </c>
      <c r="H699" s="51">
        <f t="shared" si="234"/>
        <v>-34.465946602499997</v>
      </c>
      <c r="I699" s="42" t="str">
        <f t="shared" si="245"/>
        <v>0</v>
      </c>
      <c r="J699" s="51">
        <f t="shared" si="235"/>
        <v>90.09703125901234</v>
      </c>
      <c r="K699" s="42" t="str">
        <f t="shared" si="246"/>
        <v>0</v>
      </c>
      <c r="L699" s="51">
        <f t="shared" si="236"/>
        <v>81.686129244705882</v>
      </c>
      <c r="M699" s="55" t="str">
        <f t="shared" si="247"/>
        <v>0</v>
      </c>
      <c r="N699" s="58">
        <f t="shared" si="237"/>
        <v>0.62935524000000009</v>
      </c>
      <c r="O699" s="59">
        <v>260</v>
      </c>
      <c r="Q699" s="53" t="str">
        <f t="shared" si="248"/>
        <v>1</v>
      </c>
      <c r="R699" s="53">
        <f t="shared" si="238"/>
        <v>1</v>
      </c>
      <c r="S699" s="53" t="str">
        <f t="shared" si="249"/>
        <v>0</v>
      </c>
      <c r="T699" s="53">
        <f t="shared" si="239"/>
        <v>0</v>
      </c>
      <c r="U699" s="53" t="str">
        <f t="shared" si="250"/>
        <v>0</v>
      </c>
      <c r="V699" s="53">
        <f t="shared" si="240"/>
        <v>0</v>
      </c>
      <c r="W699" s="53" t="str">
        <f t="shared" si="251"/>
        <v>0</v>
      </c>
      <c r="X699" s="53">
        <f t="shared" si="241"/>
        <v>0</v>
      </c>
      <c r="Y699" s="53" t="str">
        <f t="shared" si="252"/>
        <v>0</v>
      </c>
      <c r="Z699" s="53">
        <f t="shared" si="242"/>
        <v>0</v>
      </c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92">
        <f>Parâmetros!A689</f>
        <v>44194.625034722223</v>
      </c>
      <c r="B700" s="59">
        <f>Parâmetros!G689*0.04*46.0055</f>
        <v>3.5332223999999997</v>
      </c>
      <c r="C700" s="87">
        <f t="shared" si="253"/>
        <v>3.5332223999999997</v>
      </c>
      <c r="D700" s="91">
        <f t="shared" si="232"/>
        <v>0.70664447999999991</v>
      </c>
      <c r="E700" s="42" t="str">
        <f t="shared" si="243"/>
        <v>1</v>
      </c>
      <c r="F700" s="51">
        <f t="shared" si="233"/>
        <v>-150.55510816</v>
      </c>
      <c r="G700" s="42" t="str">
        <f t="shared" si="244"/>
        <v>0</v>
      </c>
      <c r="H700" s="51">
        <f t="shared" si="234"/>
        <v>-34.277554080000002</v>
      </c>
      <c r="I700" s="42" t="str">
        <f t="shared" si="245"/>
        <v>0</v>
      </c>
      <c r="J700" s="51">
        <f t="shared" si="235"/>
        <v>90.134721690864197</v>
      </c>
      <c r="K700" s="42" t="str">
        <f t="shared" si="246"/>
        <v>0</v>
      </c>
      <c r="L700" s="51">
        <f t="shared" si="236"/>
        <v>81.727047077647057</v>
      </c>
      <c r="M700" s="55" t="str">
        <f t="shared" si="247"/>
        <v>0</v>
      </c>
      <c r="N700" s="58">
        <f t="shared" si="237"/>
        <v>0.70664447999999991</v>
      </c>
      <c r="O700" s="59">
        <v>260</v>
      </c>
      <c r="Q700" s="53" t="str">
        <f t="shared" si="248"/>
        <v>1</v>
      </c>
      <c r="R700" s="53">
        <f t="shared" si="238"/>
        <v>1</v>
      </c>
      <c r="S700" s="53" t="str">
        <f t="shared" si="249"/>
        <v>0</v>
      </c>
      <c r="T700" s="53">
        <f t="shared" si="239"/>
        <v>0</v>
      </c>
      <c r="U700" s="53" t="str">
        <f t="shared" si="250"/>
        <v>0</v>
      </c>
      <c r="V700" s="53">
        <f t="shared" si="240"/>
        <v>0</v>
      </c>
      <c r="W700" s="53" t="str">
        <f t="shared" si="251"/>
        <v>0</v>
      </c>
      <c r="X700" s="53">
        <f t="shared" si="241"/>
        <v>0</v>
      </c>
      <c r="Y700" s="53" t="str">
        <f t="shared" si="252"/>
        <v>0</v>
      </c>
      <c r="Z700" s="53">
        <f t="shared" si="242"/>
        <v>0</v>
      </c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92">
        <f>Parâmetros!A690</f>
        <v>44194.666701388887</v>
      </c>
      <c r="B701" s="59">
        <f>Parâmetros!G690*0.04*46.0055</f>
        <v>4.0300817999999996</v>
      </c>
      <c r="C701" s="87">
        <f t="shared" si="253"/>
        <v>4.0300817999999996</v>
      </c>
      <c r="D701" s="91">
        <f t="shared" si="232"/>
        <v>0.80601635999999988</v>
      </c>
      <c r="E701" s="42" t="str">
        <f t="shared" si="243"/>
        <v>1</v>
      </c>
      <c r="F701" s="51">
        <f t="shared" si="233"/>
        <v>-150.070670245</v>
      </c>
      <c r="G701" s="42" t="str">
        <f t="shared" si="244"/>
        <v>0</v>
      </c>
      <c r="H701" s="51">
        <f t="shared" si="234"/>
        <v>-34.035335122500001</v>
      </c>
      <c r="I701" s="42" t="str">
        <f t="shared" si="245"/>
        <v>0</v>
      </c>
      <c r="J701" s="51">
        <f t="shared" si="235"/>
        <v>90.183180817530868</v>
      </c>
      <c r="K701" s="42" t="str">
        <f t="shared" si="246"/>
        <v>0</v>
      </c>
      <c r="L701" s="51">
        <f t="shared" si="236"/>
        <v>81.779655720000008</v>
      </c>
      <c r="M701" s="55" t="str">
        <f t="shared" si="247"/>
        <v>0</v>
      </c>
      <c r="N701" s="58">
        <f t="shared" si="237"/>
        <v>0.80601635999999988</v>
      </c>
      <c r="O701" s="59">
        <v>260</v>
      </c>
      <c r="Q701" s="53" t="str">
        <f t="shared" si="248"/>
        <v>1</v>
      </c>
      <c r="R701" s="53">
        <f t="shared" si="238"/>
        <v>1</v>
      </c>
      <c r="S701" s="53" t="str">
        <f t="shared" si="249"/>
        <v>0</v>
      </c>
      <c r="T701" s="53">
        <f t="shared" si="239"/>
        <v>0</v>
      </c>
      <c r="U701" s="53" t="str">
        <f t="shared" si="250"/>
        <v>0</v>
      </c>
      <c r="V701" s="53">
        <f t="shared" si="240"/>
        <v>0</v>
      </c>
      <c r="W701" s="53" t="str">
        <f t="shared" si="251"/>
        <v>0</v>
      </c>
      <c r="X701" s="53">
        <f t="shared" si="241"/>
        <v>0</v>
      </c>
      <c r="Y701" s="53" t="str">
        <f t="shared" si="252"/>
        <v>0</v>
      </c>
      <c r="Z701" s="53">
        <f t="shared" si="242"/>
        <v>0</v>
      </c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92">
        <f>Parâmetros!A691</f>
        <v>44194.708368055559</v>
      </c>
      <c r="B702" s="59">
        <f>Parâmetros!G691*0.04*46.0055</f>
        <v>4.8765829999999992</v>
      </c>
      <c r="C702" s="87">
        <f t="shared" si="253"/>
        <v>4.8765829999999992</v>
      </c>
      <c r="D702" s="91">
        <f t="shared" si="232"/>
        <v>0.97531659999999976</v>
      </c>
      <c r="E702" s="42" t="str">
        <f t="shared" si="243"/>
        <v>1</v>
      </c>
      <c r="F702" s="51">
        <f t="shared" si="233"/>
        <v>-149.24533157499999</v>
      </c>
      <c r="G702" s="42" t="str">
        <f t="shared" si="244"/>
        <v>0</v>
      </c>
      <c r="H702" s="51">
        <f t="shared" si="234"/>
        <v>-33.622665787499997</v>
      </c>
      <c r="I702" s="42" t="str">
        <f t="shared" si="245"/>
        <v>0</v>
      </c>
      <c r="J702" s="51">
        <f t="shared" si="235"/>
        <v>90.265740811111101</v>
      </c>
      <c r="K702" s="42" t="str">
        <f t="shared" si="246"/>
        <v>0</v>
      </c>
      <c r="L702" s="51">
        <f t="shared" si="236"/>
        <v>81.869285258823524</v>
      </c>
      <c r="M702" s="55" t="str">
        <f t="shared" si="247"/>
        <v>0</v>
      </c>
      <c r="N702" s="58">
        <f t="shared" si="237"/>
        <v>0.97531659999999976</v>
      </c>
      <c r="O702" s="59">
        <v>260</v>
      </c>
      <c r="Q702" s="53" t="str">
        <f t="shared" si="248"/>
        <v>1</v>
      </c>
      <c r="R702" s="53">
        <f t="shared" si="238"/>
        <v>1</v>
      </c>
      <c r="S702" s="53" t="str">
        <f t="shared" si="249"/>
        <v>0</v>
      </c>
      <c r="T702" s="53">
        <f t="shared" si="239"/>
        <v>0</v>
      </c>
      <c r="U702" s="53" t="str">
        <f t="shared" si="250"/>
        <v>0</v>
      </c>
      <c r="V702" s="53">
        <f t="shared" si="240"/>
        <v>0</v>
      </c>
      <c r="W702" s="53" t="str">
        <f t="shared" si="251"/>
        <v>0</v>
      </c>
      <c r="X702" s="53">
        <f t="shared" si="241"/>
        <v>0</v>
      </c>
      <c r="Y702" s="53" t="str">
        <f t="shared" si="252"/>
        <v>0</v>
      </c>
      <c r="Z702" s="53">
        <f t="shared" si="242"/>
        <v>0</v>
      </c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92">
        <f>Parâmetros!A692</f>
        <v>44194.750034722223</v>
      </c>
      <c r="B703" s="59">
        <f>Parâmetros!G692*0.04*46.0055</f>
        <v>5.0974094000000001</v>
      </c>
      <c r="C703" s="87">
        <f t="shared" si="253"/>
        <v>5.0974094000000001</v>
      </c>
      <c r="D703" s="91">
        <f t="shared" si="232"/>
        <v>1.0194818799999998</v>
      </c>
      <c r="E703" s="42" t="str">
        <f t="shared" si="243"/>
        <v>1</v>
      </c>
      <c r="F703" s="51">
        <f t="shared" si="233"/>
        <v>-149.030025835</v>
      </c>
      <c r="G703" s="42" t="str">
        <f t="shared" si="244"/>
        <v>0</v>
      </c>
      <c r="H703" s="51">
        <f t="shared" si="234"/>
        <v>-33.515012917500002</v>
      </c>
      <c r="I703" s="42" t="str">
        <f t="shared" si="245"/>
        <v>0</v>
      </c>
      <c r="J703" s="51">
        <f t="shared" si="235"/>
        <v>90.287278200740744</v>
      </c>
      <c r="K703" s="42" t="str">
        <f t="shared" si="246"/>
        <v>0</v>
      </c>
      <c r="L703" s="51">
        <f t="shared" si="236"/>
        <v>81.892666877647073</v>
      </c>
      <c r="M703" s="55" t="str">
        <f t="shared" si="247"/>
        <v>0</v>
      </c>
      <c r="N703" s="58">
        <f t="shared" si="237"/>
        <v>1.0194818799999998</v>
      </c>
      <c r="O703" s="59">
        <v>260</v>
      </c>
      <c r="Q703" s="53" t="str">
        <f t="shared" si="248"/>
        <v>1</v>
      </c>
      <c r="R703" s="53">
        <f t="shared" si="238"/>
        <v>1</v>
      </c>
      <c r="S703" s="53" t="str">
        <f t="shared" si="249"/>
        <v>0</v>
      </c>
      <c r="T703" s="53">
        <f t="shared" si="239"/>
        <v>0</v>
      </c>
      <c r="U703" s="53" t="str">
        <f t="shared" si="250"/>
        <v>0</v>
      </c>
      <c r="V703" s="53">
        <f t="shared" si="240"/>
        <v>0</v>
      </c>
      <c r="W703" s="53" t="str">
        <f t="shared" si="251"/>
        <v>0</v>
      </c>
      <c r="X703" s="53">
        <f t="shared" si="241"/>
        <v>0</v>
      </c>
      <c r="Y703" s="53" t="str">
        <f t="shared" si="252"/>
        <v>0</v>
      </c>
      <c r="Z703" s="53">
        <f t="shared" si="242"/>
        <v>0</v>
      </c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92">
        <f>Parâmetros!A693</f>
        <v>44194.791701388887</v>
      </c>
      <c r="B704" s="59">
        <f>Parâmetros!G693*0.04*46.0055</f>
        <v>5.1894203999999995</v>
      </c>
      <c r="C704" s="87">
        <f t="shared" si="253"/>
        <v>5.1894203999999995</v>
      </c>
      <c r="D704" s="91">
        <f t="shared" si="232"/>
        <v>1.0378840799999998</v>
      </c>
      <c r="E704" s="42" t="str">
        <f t="shared" si="243"/>
        <v>1</v>
      </c>
      <c r="F704" s="51">
        <f t="shared" si="233"/>
        <v>-148.94031511</v>
      </c>
      <c r="G704" s="42" t="str">
        <f t="shared" si="244"/>
        <v>0</v>
      </c>
      <c r="H704" s="51">
        <f t="shared" si="234"/>
        <v>-33.470157555</v>
      </c>
      <c r="I704" s="42" t="str">
        <f t="shared" si="245"/>
        <v>0</v>
      </c>
      <c r="J704" s="51">
        <f t="shared" si="235"/>
        <v>90.296252113086425</v>
      </c>
      <c r="K704" s="42" t="str">
        <f t="shared" si="246"/>
        <v>0</v>
      </c>
      <c r="L704" s="51">
        <f t="shared" si="236"/>
        <v>81.902409218823536</v>
      </c>
      <c r="M704" s="55" t="str">
        <f t="shared" si="247"/>
        <v>0</v>
      </c>
      <c r="N704" s="58">
        <f t="shared" si="237"/>
        <v>1.0378840799999998</v>
      </c>
      <c r="O704" s="59">
        <v>260</v>
      </c>
      <c r="Q704" s="53" t="str">
        <f t="shared" si="248"/>
        <v>1</v>
      </c>
      <c r="R704" s="53">
        <f t="shared" si="238"/>
        <v>1</v>
      </c>
      <c r="S704" s="53" t="str">
        <f t="shared" si="249"/>
        <v>0</v>
      </c>
      <c r="T704" s="53">
        <f t="shared" si="239"/>
        <v>0</v>
      </c>
      <c r="U704" s="53" t="str">
        <f t="shared" si="250"/>
        <v>0</v>
      </c>
      <c r="V704" s="53">
        <f t="shared" si="240"/>
        <v>0</v>
      </c>
      <c r="W704" s="53" t="str">
        <f t="shared" si="251"/>
        <v>0</v>
      </c>
      <c r="X704" s="53">
        <f t="shared" si="241"/>
        <v>0</v>
      </c>
      <c r="Y704" s="53" t="str">
        <f t="shared" si="252"/>
        <v>0</v>
      </c>
      <c r="Z704" s="53">
        <f t="shared" si="242"/>
        <v>0</v>
      </c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92">
        <f>Parâmetros!A694</f>
        <v>44194.833368055559</v>
      </c>
      <c r="B705" s="59">
        <f>Parâmetros!G694*0.04*46.0055</f>
        <v>4.8213764000000001</v>
      </c>
      <c r="C705" s="87">
        <f t="shared" si="253"/>
        <v>4.8213764000000001</v>
      </c>
      <c r="D705" s="91">
        <f t="shared" si="232"/>
        <v>0.96427527999999996</v>
      </c>
      <c r="E705" s="42" t="str">
        <f t="shared" si="243"/>
        <v>1</v>
      </c>
      <c r="F705" s="51">
        <f t="shared" si="233"/>
        <v>-149.29915801000001</v>
      </c>
      <c r="G705" s="42" t="str">
        <f t="shared" si="244"/>
        <v>0</v>
      </c>
      <c r="H705" s="51">
        <f t="shared" si="234"/>
        <v>-33.649579005000007</v>
      </c>
      <c r="I705" s="42" t="str">
        <f t="shared" si="245"/>
        <v>0</v>
      </c>
      <c r="J705" s="51">
        <f t="shared" si="235"/>
        <v>90.260356463703701</v>
      </c>
      <c r="K705" s="42" t="str">
        <f t="shared" si="246"/>
        <v>0</v>
      </c>
      <c r="L705" s="51">
        <f t="shared" si="236"/>
        <v>81.863439854117644</v>
      </c>
      <c r="M705" s="55" t="str">
        <f t="shared" si="247"/>
        <v>0</v>
      </c>
      <c r="N705" s="58">
        <f t="shared" si="237"/>
        <v>0.96427527999999996</v>
      </c>
      <c r="O705" s="59">
        <v>260</v>
      </c>
      <c r="Q705" s="53" t="str">
        <f t="shared" si="248"/>
        <v>1</v>
      </c>
      <c r="R705" s="53">
        <f t="shared" si="238"/>
        <v>1</v>
      </c>
      <c r="S705" s="53" t="str">
        <f t="shared" si="249"/>
        <v>0</v>
      </c>
      <c r="T705" s="53">
        <f t="shared" si="239"/>
        <v>0</v>
      </c>
      <c r="U705" s="53" t="str">
        <f t="shared" si="250"/>
        <v>0</v>
      </c>
      <c r="V705" s="53">
        <f t="shared" si="240"/>
        <v>0</v>
      </c>
      <c r="W705" s="53" t="str">
        <f t="shared" si="251"/>
        <v>0</v>
      </c>
      <c r="X705" s="53">
        <f t="shared" si="241"/>
        <v>0</v>
      </c>
      <c r="Y705" s="53" t="str">
        <f t="shared" si="252"/>
        <v>0</v>
      </c>
      <c r="Z705" s="53">
        <f t="shared" si="242"/>
        <v>0</v>
      </c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92">
        <f>Parâmetros!A695</f>
        <v>44194.875034722223</v>
      </c>
      <c r="B706" s="59">
        <f>Parâmetros!G695*0.04*46.0055</f>
        <v>4.4901368000000002</v>
      </c>
      <c r="C706" s="87">
        <f t="shared" si="253"/>
        <v>4.4901368000000002</v>
      </c>
      <c r="D706" s="91">
        <f t="shared" si="232"/>
        <v>0.89802736000000005</v>
      </c>
      <c r="E706" s="42" t="str">
        <f t="shared" si="243"/>
        <v>1</v>
      </c>
      <c r="F706" s="51">
        <f t="shared" si="233"/>
        <v>-149.62211661999999</v>
      </c>
      <c r="G706" s="42" t="str">
        <f t="shared" si="244"/>
        <v>0</v>
      </c>
      <c r="H706" s="51">
        <f t="shared" si="234"/>
        <v>-33.811058309999993</v>
      </c>
      <c r="I706" s="42" t="str">
        <f t="shared" si="245"/>
        <v>0</v>
      </c>
      <c r="J706" s="51">
        <f t="shared" si="235"/>
        <v>90.228050379259258</v>
      </c>
      <c r="K706" s="42" t="str">
        <f t="shared" si="246"/>
        <v>0</v>
      </c>
      <c r="L706" s="51">
        <f t="shared" si="236"/>
        <v>81.828367425882348</v>
      </c>
      <c r="M706" s="55" t="str">
        <f t="shared" si="247"/>
        <v>0</v>
      </c>
      <c r="N706" s="58">
        <f t="shared" si="237"/>
        <v>0.89802736000000005</v>
      </c>
      <c r="O706" s="59">
        <v>260</v>
      </c>
      <c r="Q706" s="53" t="str">
        <f t="shared" si="248"/>
        <v>1</v>
      </c>
      <c r="R706" s="53">
        <f t="shared" si="238"/>
        <v>1</v>
      </c>
      <c r="S706" s="53" t="str">
        <f t="shared" si="249"/>
        <v>0</v>
      </c>
      <c r="T706" s="53">
        <f t="shared" si="239"/>
        <v>0</v>
      </c>
      <c r="U706" s="53" t="str">
        <f t="shared" si="250"/>
        <v>0</v>
      </c>
      <c r="V706" s="53">
        <f t="shared" si="240"/>
        <v>0</v>
      </c>
      <c r="W706" s="53" t="str">
        <f t="shared" si="251"/>
        <v>0</v>
      </c>
      <c r="X706" s="53">
        <f t="shared" si="241"/>
        <v>0</v>
      </c>
      <c r="Y706" s="53" t="str">
        <f t="shared" si="252"/>
        <v>0</v>
      </c>
      <c r="Z706" s="53">
        <f t="shared" si="242"/>
        <v>0</v>
      </c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92">
        <f>Parâmetros!A696</f>
        <v>44194.916701388887</v>
      </c>
      <c r="B707" s="59">
        <f>Parâmetros!G696*0.04*46.0055</f>
        <v>6.1095303999999997</v>
      </c>
      <c r="C707" s="87">
        <f t="shared" si="253"/>
        <v>6.1095303999999997</v>
      </c>
      <c r="D707" s="91">
        <f t="shared" si="232"/>
        <v>1.2219060799999999</v>
      </c>
      <c r="E707" s="42" t="str">
        <f t="shared" si="243"/>
        <v>1</v>
      </c>
      <c r="F707" s="51">
        <f t="shared" si="233"/>
        <v>-148.04320786</v>
      </c>
      <c r="G707" s="42" t="str">
        <f t="shared" si="244"/>
        <v>0</v>
      </c>
      <c r="H707" s="51">
        <f t="shared" si="234"/>
        <v>-33.021603929999998</v>
      </c>
      <c r="I707" s="42" t="str">
        <f t="shared" si="245"/>
        <v>0</v>
      </c>
      <c r="J707" s="51">
        <f t="shared" si="235"/>
        <v>90.385991236543205</v>
      </c>
      <c r="K707" s="42" t="str">
        <f t="shared" si="246"/>
        <v>0</v>
      </c>
      <c r="L707" s="51">
        <f t="shared" si="236"/>
        <v>81.999832630588244</v>
      </c>
      <c r="M707" s="55" t="str">
        <f t="shared" si="247"/>
        <v>0</v>
      </c>
      <c r="N707" s="58">
        <f t="shared" si="237"/>
        <v>1.2219060799999999</v>
      </c>
      <c r="O707" s="59">
        <v>260</v>
      </c>
      <c r="Q707" s="53" t="str">
        <f t="shared" si="248"/>
        <v>1</v>
      </c>
      <c r="R707" s="53">
        <f t="shared" si="238"/>
        <v>1</v>
      </c>
      <c r="S707" s="53" t="str">
        <f t="shared" si="249"/>
        <v>0</v>
      </c>
      <c r="T707" s="53">
        <f t="shared" si="239"/>
        <v>0</v>
      </c>
      <c r="U707" s="53" t="str">
        <f t="shared" si="250"/>
        <v>0</v>
      </c>
      <c r="V707" s="53">
        <f t="shared" si="240"/>
        <v>0</v>
      </c>
      <c r="W707" s="53" t="str">
        <f t="shared" si="251"/>
        <v>0</v>
      </c>
      <c r="X707" s="53">
        <f t="shared" si="241"/>
        <v>0</v>
      </c>
      <c r="Y707" s="53" t="str">
        <f t="shared" si="252"/>
        <v>0</v>
      </c>
      <c r="Z707" s="53">
        <f t="shared" si="242"/>
        <v>0</v>
      </c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92">
        <f>Parâmetros!A697</f>
        <v>44194.958368055559</v>
      </c>
      <c r="B708" s="59">
        <f>Parâmetros!G697*0.04*46.0055</f>
        <v>5.1710181999999998</v>
      </c>
      <c r="C708" s="87">
        <f t="shared" si="253"/>
        <v>5.1710181999999998</v>
      </c>
      <c r="D708" s="91">
        <f t="shared" si="232"/>
        <v>1.0342036400000001</v>
      </c>
      <c r="E708" s="42" t="str">
        <f t="shared" si="243"/>
        <v>1</v>
      </c>
      <c r="F708" s="51">
        <f t="shared" si="233"/>
        <v>-148.95825725500001</v>
      </c>
      <c r="G708" s="42" t="str">
        <f t="shared" si="244"/>
        <v>0</v>
      </c>
      <c r="H708" s="51">
        <f t="shared" si="234"/>
        <v>-33.479128627500003</v>
      </c>
      <c r="I708" s="42" t="str">
        <f t="shared" si="245"/>
        <v>0</v>
      </c>
      <c r="J708" s="51">
        <f t="shared" si="235"/>
        <v>90.294457330617291</v>
      </c>
      <c r="K708" s="42" t="str">
        <f t="shared" si="246"/>
        <v>0</v>
      </c>
      <c r="L708" s="51">
        <f t="shared" si="236"/>
        <v>81.900460750588238</v>
      </c>
      <c r="M708" s="55" t="str">
        <f t="shared" si="247"/>
        <v>0</v>
      </c>
      <c r="N708" s="58">
        <f t="shared" si="237"/>
        <v>1.0342036400000001</v>
      </c>
      <c r="O708" s="59">
        <v>260</v>
      </c>
      <c r="Q708" s="53" t="str">
        <f t="shared" si="248"/>
        <v>1</v>
      </c>
      <c r="R708" s="53">
        <f t="shared" si="238"/>
        <v>1</v>
      </c>
      <c r="S708" s="53" t="str">
        <f t="shared" si="249"/>
        <v>0</v>
      </c>
      <c r="T708" s="53">
        <f t="shared" si="239"/>
        <v>0</v>
      </c>
      <c r="U708" s="53" t="str">
        <f t="shared" si="250"/>
        <v>0</v>
      </c>
      <c r="V708" s="53">
        <f t="shared" si="240"/>
        <v>0</v>
      </c>
      <c r="W708" s="53" t="str">
        <f t="shared" si="251"/>
        <v>0</v>
      </c>
      <c r="X708" s="53">
        <f t="shared" si="241"/>
        <v>0</v>
      </c>
      <c r="Y708" s="53" t="str">
        <f t="shared" si="252"/>
        <v>0</v>
      </c>
      <c r="Z708" s="53">
        <f t="shared" si="242"/>
        <v>0</v>
      </c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92">
        <f>Parâmetros!A698</f>
        <v>44195.000034722223</v>
      </c>
      <c r="B709" s="59">
        <f>Parâmetros!G698*0.04*46.0055</f>
        <v>3.3860047999999998</v>
      </c>
      <c r="C709" s="87">
        <f t="shared" si="253"/>
        <v>3.3860047999999998</v>
      </c>
      <c r="D709" s="91">
        <f t="shared" si="232"/>
        <v>0.67720095999999996</v>
      </c>
      <c r="E709" s="42" t="str">
        <f t="shared" si="243"/>
        <v>1</v>
      </c>
      <c r="F709" s="51">
        <f t="shared" si="233"/>
        <v>-150.69864532</v>
      </c>
      <c r="G709" s="42" t="str">
        <f t="shared" si="244"/>
        <v>0</v>
      </c>
      <c r="H709" s="51">
        <f t="shared" si="234"/>
        <v>-34.349322659999999</v>
      </c>
      <c r="I709" s="42" t="str">
        <f t="shared" si="245"/>
        <v>0</v>
      </c>
      <c r="J709" s="51">
        <f t="shared" si="235"/>
        <v>90.120363431111116</v>
      </c>
      <c r="K709" s="42" t="str">
        <f t="shared" si="246"/>
        <v>0</v>
      </c>
      <c r="L709" s="51">
        <f t="shared" si="236"/>
        <v>81.711459331764701</v>
      </c>
      <c r="M709" s="55" t="str">
        <f t="shared" si="247"/>
        <v>0</v>
      </c>
      <c r="N709" s="58">
        <f t="shared" si="237"/>
        <v>0.67720095999999996</v>
      </c>
      <c r="O709" s="59">
        <v>260</v>
      </c>
      <c r="Q709" s="53" t="str">
        <f t="shared" si="248"/>
        <v>1</v>
      </c>
      <c r="R709" s="53">
        <f t="shared" si="238"/>
        <v>1</v>
      </c>
      <c r="S709" s="53" t="str">
        <f t="shared" si="249"/>
        <v>0</v>
      </c>
      <c r="T709" s="53">
        <f t="shared" si="239"/>
        <v>0</v>
      </c>
      <c r="U709" s="53" t="str">
        <f t="shared" si="250"/>
        <v>0</v>
      </c>
      <c r="V709" s="53">
        <f t="shared" si="240"/>
        <v>0</v>
      </c>
      <c r="W709" s="53" t="str">
        <f t="shared" si="251"/>
        <v>0</v>
      </c>
      <c r="X709" s="53">
        <f t="shared" si="241"/>
        <v>0</v>
      </c>
      <c r="Y709" s="53" t="str">
        <f t="shared" si="252"/>
        <v>0</v>
      </c>
      <c r="Z709" s="53">
        <f t="shared" si="242"/>
        <v>0</v>
      </c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92">
        <f>Parâmetros!A699</f>
        <v>44195.041701388887</v>
      </c>
      <c r="B710" s="59">
        <f>Parâmetros!G699*0.04*46.0055</f>
        <v>2.3554816000000001</v>
      </c>
      <c r="C710" s="87">
        <f t="shared" si="253"/>
        <v>2.3554816000000001</v>
      </c>
      <c r="D710" s="91">
        <f t="shared" si="232"/>
        <v>0.47109632000000001</v>
      </c>
      <c r="E710" s="42" t="str">
        <f t="shared" si="243"/>
        <v>1</v>
      </c>
      <c r="F710" s="51">
        <f t="shared" si="233"/>
        <v>-151.70340543999998</v>
      </c>
      <c r="G710" s="42" t="str">
        <f t="shared" si="244"/>
        <v>0</v>
      </c>
      <c r="H710" s="51">
        <f t="shared" si="234"/>
        <v>-34.851702719999992</v>
      </c>
      <c r="I710" s="42" t="str">
        <f t="shared" si="245"/>
        <v>0</v>
      </c>
      <c r="J710" s="51">
        <f t="shared" si="235"/>
        <v>90.019855612839507</v>
      </c>
      <c r="K710" s="42" t="str">
        <f t="shared" si="246"/>
        <v>0</v>
      </c>
      <c r="L710" s="51">
        <f t="shared" si="236"/>
        <v>81.602345110588246</v>
      </c>
      <c r="M710" s="55" t="str">
        <f t="shared" si="247"/>
        <v>0</v>
      </c>
      <c r="N710" s="58">
        <f t="shared" si="237"/>
        <v>0.47109632000000001</v>
      </c>
      <c r="O710" s="59">
        <v>260</v>
      </c>
      <c r="Q710" s="53" t="str">
        <f t="shared" si="248"/>
        <v>1</v>
      </c>
      <c r="R710" s="53">
        <f t="shared" si="238"/>
        <v>1</v>
      </c>
      <c r="S710" s="53" t="str">
        <f t="shared" si="249"/>
        <v>0</v>
      </c>
      <c r="T710" s="53">
        <f t="shared" si="239"/>
        <v>0</v>
      </c>
      <c r="U710" s="53" t="str">
        <f t="shared" si="250"/>
        <v>0</v>
      </c>
      <c r="V710" s="53">
        <f t="shared" si="240"/>
        <v>0</v>
      </c>
      <c r="W710" s="53" t="str">
        <f t="shared" si="251"/>
        <v>0</v>
      </c>
      <c r="X710" s="53">
        <f t="shared" si="241"/>
        <v>0</v>
      </c>
      <c r="Y710" s="53" t="str">
        <f t="shared" si="252"/>
        <v>0</v>
      </c>
      <c r="Z710" s="53">
        <f t="shared" si="242"/>
        <v>0</v>
      </c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92">
        <f>Parâmetros!A700</f>
        <v>44195.083368055559</v>
      </c>
      <c r="B711" s="59">
        <f>Parâmetros!G700*0.04*46.0055</f>
        <v>1.6009913999999998</v>
      </c>
      <c r="C711" s="87">
        <f t="shared" si="253"/>
        <v>1.6009913999999998</v>
      </c>
      <c r="D711" s="91">
        <f t="shared" si="232"/>
        <v>0.32019828</v>
      </c>
      <c r="E711" s="42" t="str">
        <f t="shared" si="243"/>
        <v>1</v>
      </c>
      <c r="F711" s="51">
        <f t="shared" si="233"/>
        <v>-152.43903338500002</v>
      </c>
      <c r="G711" s="42" t="str">
        <f t="shared" si="244"/>
        <v>0</v>
      </c>
      <c r="H711" s="51">
        <f t="shared" si="234"/>
        <v>-35.219516692500008</v>
      </c>
      <c r="I711" s="42" t="str">
        <f t="shared" si="245"/>
        <v>0</v>
      </c>
      <c r="J711" s="51">
        <f t="shared" si="235"/>
        <v>89.946269531604941</v>
      </c>
      <c r="K711" s="42" t="str">
        <f t="shared" si="246"/>
        <v>0</v>
      </c>
      <c r="L711" s="51">
        <f t="shared" si="236"/>
        <v>81.522457912941192</v>
      </c>
      <c r="M711" s="55" t="str">
        <f t="shared" si="247"/>
        <v>0</v>
      </c>
      <c r="N711" s="58">
        <f t="shared" si="237"/>
        <v>0.32019828</v>
      </c>
      <c r="O711" s="59">
        <v>260</v>
      </c>
      <c r="Q711" s="53" t="str">
        <f t="shared" si="248"/>
        <v>1</v>
      </c>
      <c r="R711" s="53">
        <f t="shared" si="238"/>
        <v>1</v>
      </c>
      <c r="S711" s="53" t="str">
        <f t="shared" si="249"/>
        <v>0</v>
      </c>
      <c r="T711" s="53">
        <f t="shared" si="239"/>
        <v>0</v>
      </c>
      <c r="U711" s="53" t="str">
        <f t="shared" si="250"/>
        <v>0</v>
      </c>
      <c r="V711" s="53">
        <f t="shared" si="240"/>
        <v>0</v>
      </c>
      <c r="W711" s="53" t="str">
        <f t="shared" si="251"/>
        <v>0</v>
      </c>
      <c r="X711" s="53">
        <f t="shared" si="241"/>
        <v>0</v>
      </c>
      <c r="Y711" s="53" t="str">
        <f t="shared" si="252"/>
        <v>0</v>
      </c>
      <c r="Z711" s="53">
        <f t="shared" si="242"/>
        <v>0</v>
      </c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92">
        <f>Parâmetros!A701</f>
        <v>44195.125034722223</v>
      </c>
      <c r="B712" s="59">
        <f>Parâmetros!G701*0.04*46.0055</f>
        <v>1.0489253999999999</v>
      </c>
      <c r="C712" s="87">
        <f t="shared" si="253"/>
        <v>1.0489253999999999</v>
      </c>
      <c r="D712" s="91">
        <f t="shared" si="232"/>
        <v>0.20978507999999996</v>
      </c>
      <c r="E712" s="42" t="str">
        <f t="shared" si="243"/>
        <v>1</v>
      </c>
      <c r="F712" s="51">
        <f t="shared" si="233"/>
        <v>-152.97729773499998</v>
      </c>
      <c r="G712" s="42" t="str">
        <f t="shared" si="244"/>
        <v>0</v>
      </c>
      <c r="H712" s="51">
        <f t="shared" si="234"/>
        <v>-35.48864886749999</v>
      </c>
      <c r="I712" s="42" t="str">
        <f t="shared" si="245"/>
        <v>0</v>
      </c>
      <c r="J712" s="51">
        <f t="shared" si="235"/>
        <v>89.892426057530855</v>
      </c>
      <c r="K712" s="42" t="str">
        <f t="shared" si="246"/>
        <v>0</v>
      </c>
      <c r="L712" s="51">
        <f t="shared" si="236"/>
        <v>81.464003865882347</v>
      </c>
      <c r="M712" s="55" t="str">
        <f t="shared" si="247"/>
        <v>0</v>
      </c>
      <c r="N712" s="58">
        <f t="shared" si="237"/>
        <v>0.20978507999999996</v>
      </c>
      <c r="O712" s="59">
        <v>260</v>
      </c>
      <c r="Q712" s="53" t="str">
        <f t="shared" si="248"/>
        <v>1</v>
      </c>
      <c r="R712" s="53">
        <f t="shared" si="238"/>
        <v>1</v>
      </c>
      <c r="S712" s="53" t="str">
        <f t="shared" si="249"/>
        <v>0</v>
      </c>
      <c r="T712" s="53">
        <f t="shared" si="239"/>
        <v>0</v>
      </c>
      <c r="U712" s="53" t="str">
        <f t="shared" si="250"/>
        <v>0</v>
      </c>
      <c r="V712" s="53">
        <f t="shared" si="240"/>
        <v>0</v>
      </c>
      <c r="W712" s="53" t="str">
        <f t="shared" si="251"/>
        <v>0</v>
      </c>
      <c r="X712" s="53">
        <f t="shared" si="241"/>
        <v>0</v>
      </c>
      <c r="Y712" s="53" t="str">
        <f t="shared" si="252"/>
        <v>0</v>
      </c>
      <c r="Z712" s="53">
        <f t="shared" si="242"/>
        <v>0</v>
      </c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92">
        <f>Parâmetros!A702</f>
        <v>44195.166701388887</v>
      </c>
      <c r="B713" s="59">
        <f>Parâmetros!G702*0.04*46.0055</f>
        <v>0.79129459999999996</v>
      </c>
      <c r="C713" s="87">
        <f t="shared" si="253"/>
        <v>0.79129459999999996</v>
      </c>
      <c r="D713" s="91">
        <f t="shared" si="232"/>
        <v>0.15825891999999997</v>
      </c>
      <c r="E713" s="42" t="str">
        <f t="shared" si="243"/>
        <v>1</v>
      </c>
      <c r="F713" s="51">
        <f t="shared" si="233"/>
        <v>-153.22848776500004</v>
      </c>
      <c r="G713" s="42" t="str">
        <f t="shared" si="244"/>
        <v>0</v>
      </c>
      <c r="H713" s="51">
        <f t="shared" si="234"/>
        <v>-35.61424388250002</v>
      </c>
      <c r="I713" s="42" t="str">
        <f t="shared" si="245"/>
        <v>0</v>
      </c>
      <c r="J713" s="51">
        <f t="shared" si="235"/>
        <v>89.86729910296296</v>
      </c>
      <c r="K713" s="42" t="str">
        <f t="shared" si="246"/>
        <v>0</v>
      </c>
      <c r="L713" s="51">
        <f t="shared" si="236"/>
        <v>81.43672531058823</v>
      </c>
      <c r="M713" s="55" t="str">
        <f t="shared" si="247"/>
        <v>0</v>
      </c>
      <c r="N713" s="58">
        <f t="shared" si="237"/>
        <v>0.15825891999999997</v>
      </c>
      <c r="O713" s="59">
        <v>260</v>
      </c>
      <c r="Q713" s="53" t="str">
        <f t="shared" si="248"/>
        <v>1</v>
      </c>
      <c r="R713" s="53">
        <f t="shared" si="238"/>
        <v>1</v>
      </c>
      <c r="S713" s="53" t="str">
        <f t="shared" si="249"/>
        <v>0</v>
      </c>
      <c r="T713" s="53">
        <f t="shared" si="239"/>
        <v>0</v>
      </c>
      <c r="U713" s="53" t="str">
        <f t="shared" si="250"/>
        <v>0</v>
      </c>
      <c r="V713" s="53">
        <f t="shared" si="240"/>
        <v>0</v>
      </c>
      <c r="W713" s="53" t="str">
        <f t="shared" si="251"/>
        <v>0</v>
      </c>
      <c r="X713" s="53">
        <f t="shared" si="241"/>
        <v>0</v>
      </c>
      <c r="Y713" s="53" t="str">
        <f t="shared" si="252"/>
        <v>0</v>
      </c>
      <c r="Z713" s="53">
        <f t="shared" si="242"/>
        <v>0</v>
      </c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92">
        <f>Parâmetros!A703</f>
        <v>44195.208368055559</v>
      </c>
      <c r="B714" s="59">
        <f>Parâmetros!G703*0.04*46.0055</f>
        <v>1.4721759999999999</v>
      </c>
      <c r="C714" s="87">
        <f t="shared" si="253"/>
        <v>1.4721759999999999</v>
      </c>
      <c r="D714" s="91">
        <f t="shared" si="232"/>
        <v>0.29443519999999995</v>
      </c>
      <c r="E714" s="42" t="str">
        <f t="shared" si="243"/>
        <v>1</v>
      </c>
      <c r="F714" s="51">
        <f t="shared" si="233"/>
        <v>-152.56462840000003</v>
      </c>
      <c r="G714" s="42" t="str">
        <f t="shared" si="244"/>
        <v>0</v>
      </c>
      <c r="H714" s="51">
        <f t="shared" si="234"/>
        <v>-35.282314200000016</v>
      </c>
      <c r="I714" s="42" t="str">
        <f t="shared" si="245"/>
        <v>0</v>
      </c>
      <c r="J714" s="51">
        <f t="shared" si="235"/>
        <v>89.933706054320993</v>
      </c>
      <c r="K714" s="42" t="str">
        <f t="shared" si="246"/>
        <v>0</v>
      </c>
      <c r="L714" s="51">
        <f t="shared" si="236"/>
        <v>81.508818635294105</v>
      </c>
      <c r="M714" s="55" t="str">
        <f t="shared" si="247"/>
        <v>0</v>
      </c>
      <c r="N714" s="58">
        <f t="shared" si="237"/>
        <v>0.29443519999999995</v>
      </c>
      <c r="O714" s="59">
        <v>260</v>
      </c>
      <c r="Q714" s="53" t="str">
        <f t="shared" si="248"/>
        <v>1</v>
      </c>
      <c r="R714" s="53">
        <f t="shared" si="238"/>
        <v>1</v>
      </c>
      <c r="S714" s="53" t="str">
        <f t="shared" si="249"/>
        <v>0</v>
      </c>
      <c r="T714" s="53">
        <f t="shared" si="239"/>
        <v>0</v>
      </c>
      <c r="U714" s="53" t="str">
        <f t="shared" si="250"/>
        <v>0</v>
      </c>
      <c r="V714" s="53">
        <f t="shared" si="240"/>
        <v>0</v>
      </c>
      <c r="W714" s="53" t="str">
        <f t="shared" si="251"/>
        <v>0</v>
      </c>
      <c r="X714" s="53">
        <f t="shared" si="241"/>
        <v>0</v>
      </c>
      <c r="Y714" s="53" t="str">
        <f t="shared" si="252"/>
        <v>0</v>
      </c>
      <c r="Z714" s="53">
        <f t="shared" si="242"/>
        <v>0</v>
      </c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92">
        <f>Parâmetros!A704</f>
        <v>44195.250034722223</v>
      </c>
      <c r="B715" s="59">
        <f>Parâmetros!G704*0.04*46.0055</f>
        <v>4.6741587999999998</v>
      </c>
      <c r="C715" s="87">
        <f t="shared" si="253"/>
        <v>4.6741587999999998</v>
      </c>
      <c r="D715" s="91">
        <f t="shared" si="232"/>
        <v>0.93483176000000001</v>
      </c>
      <c r="E715" s="42" t="str">
        <f t="shared" si="243"/>
        <v>1</v>
      </c>
      <c r="F715" s="51">
        <f t="shared" si="233"/>
        <v>-149.44269517000004</v>
      </c>
      <c r="G715" s="42" t="str">
        <f t="shared" si="244"/>
        <v>0</v>
      </c>
      <c r="H715" s="51">
        <f t="shared" si="234"/>
        <v>-33.721347585000018</v>
      </c>
      <c r="I715" s="42" t="str">
        <f t="shared" si="245"/>
        <v>0</v>
      </c>
      <c r="J715" s="51">
        <f t="shared" si="235"/>
        <v>90.24599820395062</v>
      </c>
      <c r="K715" s="42" t="str">
        <f t="shared" si="246"/>
        <v>0</v>
      </c>
      <c r="L715" s="51">
        <f t="shared" si="236"/>
        <v>81.847852108235301</v>
      </c>
      <c r="M715" s="55" t="str">
        <f t="shared" si="247"/>
        <v>0</v>
      </c>
      <c r="N715" s="58">
        <f t="shared" si="237"/>
        <v>0.93483176000000001</v>
      </c>
      <c r="O715" s="59">
        <v>260</v>
      </c>
      <c r="Q715" s="53" t="str">
        <f t="shared" si="248"/>
        <v>1</v>
      </c>
      <c r="R715" s="53">
        <f t="shared" si="238"/>
        <v>1</v>
      </c>
      <c r="S715" s="53" t="str">
        <f t="shared" si="249"/>
        <v>0</v>
      </c>
      <c r="T715" s="53">
        <f t="shared" si="239"/>
        <v>0</v>
      </c>
      <c r="U715" s="53" t="str">
        <f t="shared" si="250"/>
        <v>0</v>
      </c>
      <c r="V715" s="53">
        <f t="shared" si="240"/>
        <v>0</v>
      </c>
      <c r="W715" s="53" t="str">
        <f t="shared" si="251"/>
        <v>0</v>
      </c>
      <c r="X715" s="53">
        <f t="shared" si="241"/>
        <v>0</v>
      </c>
      <c r="Y715" s="53" t="str">
        <f t="shared" si="252"/>
        <v>0</v>
      </c>
      <c r="Z715" s="53">
        <f t="shared" si="242"/>
        <v>0</v>
      </c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92">
        <f>Parâmetros!A705</f>
        <v>44195.291701388887</v>
      </c>
      <c r="B716" s="59">
        <f>Parâmetros!G705*0.04*46.0055</f>
        <v>7.0664447999999993</v>
      </c>
      <c r="C716" s="87">
        <f t="shared" si="253"/>
        <v>7.0664447999999993</v>
      </c>
      <c r="D716" s="91">
        <f t="shared" si="232"/>
        <v>1.4132889599999998</v>
      </c>
      <c r="E716" s="42" t="str">
        <f t="shared" si="243"/>
        <v>1</v>
      </c>
      <c r="F716" s="51">
        <f t="shared" si="233"/>
        <v>-147.11021631999998</v>
      </c>
      <c r="G716" s="42" t="str">
        <f t="shared" si="244"/>
        <v>0</v>
      </c>
      <c r="H716" s="51">
        <f t="shared" si="234"/>
        <v>-32.555108159999989</v>
      </c>
      <c r="I716" s="42" t="str">
        <f t="shared" si="245"/>
        <v>0</v>
      </c>
      <c r="J716" s="51">
        <f t="shared" si="235"/>
        <v>90.479319924938267</v>
      </c>
      <c r="K716" s="42" t="str">
        <f t="shared" si="246"/>
        <v>0</v>
      </c>
      <c r="L716" s="51">
        <f t="shared" si="236"/>
        <v>82.101152978823535</v>
      </c>
      <c r="M716" s="55" t="str">
        <f t="shared" si="247"/>
        <v>0</v>
      </c>
      <c r="N716" s="58">
        <f t="shared" si="237"/>
        <v>1.4132889599999998</v>
      </c>
      <c r="O716" s="59">
        <v>260</v>
      </c>
      <c r="Q716" s="53" t="str">
        <f t="shared" si="248"/>
        <v>1</v>
      </c>
      <c r="R716" s="53">
        <f t="shared" si="238"/>
        <v>1</v>
      </c>
      <c r="S716" s="53" t="str">
        <f t="shared" si="249"/>
        <v>0</v>
      </c>
      <c r="T716" s="53">
        <f t="shared" si="239"/>
        <v>0</v>
      </c>
      <c r="U716" s="53" t="str">
        <f t="shared" si="250"/>
        <v>0</v>
      </c>
      <c r="V716" s="53">
        <f t="shared" si="240"/>
        <v>0</v>
      </c>
      <c r="W716" s="53" t="str">
        <f t="shared" si="251"/>
        <v>0</v>
      </c>
      <c r="X716" s="53">
        <f t="shared" si="241"/>
        <v>0</v>
      </c>
      <c r="Y716" s="53" t="str">
        <f t="shared" si="252"/>
        <v>0</v>
      </c>
      <c r="Z716" s="53">
        <f t="shared" si="242"/>
        <v>0</v>
      </c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92">
        <f>Parâmetros!A706</f>
        <v>44195.333368055559</v>
      </c>
      <c r="B717" s="59">
        <f>Parâmetros!G706*0.04*46.0055</f>
        <v>8.7226428000000009</v>
      </c>
      <c r="C717" s="87">
        <f t="shared" si="253"/>
        <v>8.7226428000000009</v>
      </c>
      <c r="D717" s="91">
        <f t="shared" ref="D717:D756" si="254">(((C717-$B$4)/($B$5-$B$4))*($B$7-$B$6))+$B$6</f>
        <v>1.7445285600000002</v>
      </c>
      <c r="E717" s="42" t="str">
        <f t="shared" si="243"/>
        <v>1</v>
      </c>
      <c r="F717" s="51">
        <f t="shared" ref="F717:F756" si="255">(((C717-$C$4)/($C$5-$C$4))*($C$7-$C$6))+$C$6</f>
        <v>-145.49542327</v>
      </c>
      <c r="G717" s="42" t="str">
        <f t="shared" si="244"/>
        <v>0</v>
      </c>
      <c r="H717" s="51">
        <f t="shared" ref="H717:H756" si="256">(((C717-$D$4)/($D$5-$D$4))*($D$7-$D$6))+$D$6</f>
        <v>-31.747711635000002</v>
      </c>
      <c r="I717" s="42" t="str">
        <f t="shared" si="245"/>
        <v>0</v>
      </c>
      <c r="J717" s="51">
        <f t="shared" ref="J717:J756" si="257">(((C717-$E$4)/($E$5-$E$4))*($E$7-$E$6))+$E$6</f>
        <v>90.640850347160494</v>
      </c>
      <c r="K717" s="42" t="str">
        <f t="shared" si="246"/>
        <v>0</v>
      </c>
      <c r="L717" s="51">
        <f t="shared" ref="L717:L756" si="258">(((C717-$F$4)/($F$5-$F$4))*($F$7-$F$6))+$F$6</f>
        <v>82.276515119999985</v>
      </c>
      <c r="M717" s="55" t="str">
        <f t="shared" si="247"/>
        <v>0</v>
      </c>
      <c r="N717" s="58">
        <f t="shared" ref="N717:N756" si="259">(D717*E717)+(F717*G717)+(H717*I717)+(J717*K717)+(L717*M717)</f>
        <v>1.7445285600000002</v>
      </c>
      <c r="O717" s="59">
        <v>260</v>
      </c>
      <c r="Q717" s="53" t="str">
        <f t="shared" si="248"/>
        <v>1</v>
      </c>
      <c r="R717" s="53">
        <f t="shared" ref="R717:R756" si="260">Q717*1</f>
        <v>1</v>
      </c>
      <c r="S717" s="53" t="str">
        <f t="shared" si="249"/>
        <v>0</v>
      </c>
      <c r="T717" s="53">
        <f t="shared" ref="T717:T756" si="261">S717*1</f>
        <v>0</v>
      </c>
      <c r="U717" s="53" t="str">
        <f t="shared" si="250"/>
        <v>0</v>
      </c>
      <c r="V717" s="53">
        <f t="shared" ref="V717:V756" si="262">U717*1</f>
        <v>0</v>
      </c>
      <c r="W717" s="53" t="str">
        <f t="shared" si="251"/>
        <v>0</v>
      </c>
      <c r="X717" s="53">
        <f t="shared" ref="X717:X756" si="263">W717*1</f>
        <v>0</v>
      </c>
      <c r="Y717" s="53" t="str">
        <f t="shared" si="252"/>
        <v>0</v>
      </c>
      <c r="Z717" s="53">
        <f t="shared" ref="Z717:Z756" si="264">Y717*1</f>
        <v>0</v>
      </c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92">
        <f>Parâmetros!A707</f>
        <v>44195.375034722223</v>
      </c>
      <c r="B718" s="146"/>
      <c r="C718" s="147"/>
      <c r="D718" s="148"/>
      <c r="E718" s="149"/>
      <c r="F718" s="150"/>
      <c r="G718" s="149"/>
      <c r="H718" s="150"/>
      <c r="I718" s="149"/>
      <c r="J718" s="150"/>
      <c r="K718" s="149"/>
      <c r="L718" s="150"/>
      <c r="M718" s="151"/>
      <c r="N718" s="152"/>
      <c r="O718" s="59">
        <v>260</v>
      </c>
      <c r="Q718" s="53" t="str">
        <f t="shared" ref="Q718:Q756" si="265">IF(AND(N718&lt;40.5,N718&gt;=0),"1","0")</f>
        <v>1</v>
      </c>
      <c r="R718" s="53">
        <f t="shared" si="260"/>
        <v>1</v>
      </c>
      <c r="S718" s="53" t="str">
        <f t="shared" ref="S718:S756" si="266">IF(AND(N718&lt;80.5,N718&gt;=40.5),"1","0")</f>
        <v>0</v>
      </c>
      <c r="T718" s="53">
        <f t="shared" si="261"/>
        <v>0</v>
      </c>
      <c r="U718" s="53" t="str">
        <f t="shared" ref="U718:U756" si="267">IF(AND(N718&lt;120.5,N718&gt;=80.5),"1","0")</f>
        <v>0</v>
      </c>
      <c r="V718" s="53">
        <f t="shared" si="262"/>
        <v>0</v>
      </c>
      <c r="W718" s="53" t="str">
        <f t="shared" ref="W718:W756" si="268">IF(AND(N718&lt;200.5,N718&gt;=120.5),"1","0")</f>
        <v>0</v>
      </c>
      <c r="X718" s="53">
        <f t="shared" si="263"/>
        <v>0</v>
      </c>
      <c r="Y718" s="53" t="str">
        <f t="shared" ref="Y718:Y756" si="269">IF(AND(N718&lt;999,N718&gt;=200.5),"1","0")</f>
        <v>0</v>
      </c>
      <c r="Z718" s="53">
        <f t="shared" si="264"/>
        <v>0</v>
      </c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92">
        <f>Parâmetros!A708</f>
        <v>44195.416701388887</v>
      </c>
      <c r="B719" s="59">
        <f>Parâmetros!G708*0.04*46.0055</f>
        <v>5.1158115999999998</v>
      </c>
      <c r="C719" s="87">
        <f t="shared" ref="C719:C755" si="270">B719</f>
        <v>5.1158115999999998</v>
      </c>
      <c r="D719" s="91">
        <f t="shared" si="254"/>
        <v>1.02316232</v>
      </c>
      <c r="E719" s="42" t="str">
        <f t="shared" ref="E719:E756" si="271">IF(AND(D719&lt;=40,D719&gt;=0),"1","0")</f>
        <v>1</v>
      </c>
      <c r="F719" s="51">
        <f t="shared" si="255"/>
        <v>-149.01208369000003</v>
      </c>
      <c r="G719" s="42" t="str">
        <f t="shared" ref="G719:G756" si="272">IF(AND(F719&lt;=80,F719&gt;41),"1","0")</f>
        <v>0</v>
      </c>
      <c r="H719" s="51">
        <f t="shared" si="256"/>
        <v>-33.506041845000013</v>
      </c>
      <c r="I719" s="42" t="str">
        <f t="shared" ref="I719:I756" si="273">IF(AND(H719&lt;=120,H719&gt;81),"1","0")</f>
        <v>0</v>
      </c>
      <c r="J719" s="51">
        <f t="shared" si="257"/>
        <v>90.289072983209877</v>
      </c>
      <c r="K719" s="42" t="str">
        <f t="shared" ref="K719:K756" si="274">IF(AND(J719&lt;=200,J719&gt;121),"1","0")</f>
        <v>0</v>
      </c>
      <c r="L719" s="51">
        <f t="shared" si="258"/>
        <v>81.894615345882357</v>
      </c>
      <c r="M719" s="55" t="str">
        <f t="shared" ref="M719:M756" si="275">IF(AND(L719&lt;999,L719&gt;201),"1","0")</f>
        <v>0</v>
      </c>
      <c r="N719" s="58">
        <f t="shared" si="259"/>
        <v>1.02316232</v>
      </c>
      <c r="O719" s="59">
        <v>260</v>
      </c>
      <c r="Q719" s="53" t="str">
        <f t="shared" si="265"/>
        <v>1</v>
      </c>
      <c r="R719" s="53">
        <f t="shared" si="260"/>
        <v>1</v>
      </c>
      <c r="S719" s="53" t="str">
        <f t="shared" si="266"/>
        <v>0</v>
      </c>
      <c r="T719" s="53">
        <f t="shared" si="261"/>
        <v>0</v>
      </c>
      <c r="U719" s="53" t="str">
        <f t="shared" si="267"/>
        <v>0</v>
      </c>
      <c r="V719" s="53">
        <f t="shared" si="262"/>
        <v>0</v>
      </c>
      <c r="W719" s="53" t="str">
        <f t="shared" si="268"/>
        <v>0</v>
      </c>
      <c r="X719" s="53">
        <f t="shared" si="263"/>
        <v>0</v>
      </c>
      <c r="Y719" s="53" t="str">
        <f t="shared" si="269"/>
        <v>0</v>
      </c>
      <c r="Z719" s="53">
        <f t="shared" si="264"/>
        <v>0</v>
      </c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92">
        <f>Parâmetros!A709</f>
        <v>44195.458368055559</v>
      </c>
      <c r="B720" s="59">
        <f>Parâmetros!G709*0.04*46.0055</f>
        <v>3.3676026000000001</v>
      </c>
      <c r="C720" s="87">
        <f t="shared" si="270"/>
        <v>3.3676026000000001</v>
      </c>
      <c r="D720" s="91">
        <f t="shared" si="254"/>
        <v>0.67352051999999996</v>
      </c>
      <c r="E720" s="42" t="str">
        <f t="shared" si="271"/>
        <v>1</v>
      </c>
      <c r="F720" s="51">
        <f t="shared" si="255"/>
        <v>-150.716587465</v>
      </c>
      <c r="G720" s="42" t="str">
        <f t="shared" si="272"/>
        <v>0</v>
      </c>
      <c r="H720" s="51">
        <f t="shared" si="256"/>
        <v>-34.358293732500002</v>
      </c>
      <c r="I720" s="42" t="str">
        <f t="shared" si="273"/>
        <v>0</v>
      </c>
      <c r="J720" s="51">
        <f t="shared" si="257"/>
        <v>90.118568648641968</v>
      </c>
      <c r="K720" s="42" t="str">
        <f t="shared" si="274"/>
        <v>0</v>
      </c>
      <c r="L720" s="51">
        <f t="shared" si="258"/>
        <v>81.709510863529417</v>
      </c>
      <c r="M720" s="55" t="str">
        <f t="shared" si="275"/>
        <v>0</v>
      </c>
      <c r="N720" s="58">
        <f t="shared" si="259"/>
        <v>0.67352051999999996</v>
      </c>
      <c r="O720" s="59">
        <v>260</v>
      </c>
      <c r="Q720" s="53" t="str">
        <f t="shared" si="265"/>
        <v>1</v>
      </c>
      <c r="R720" s="53">
        <f t="shared" si="260"/>
        <v>1</v>
      </c>
      <c r="S720" s="53" t="str">
        <f t="shared" si="266"/>
        <v>0</v>
      </c>
      <c r="T720" s="53">
        <f t="shared" si="261"/>
        <v>0</v>
      </c>
      <c r="U720" s="53" t="str">
        <f t="shared" si="267"/>
        <v>0</v>
      </c>
      <c r="V720" s="53">
        <f t="shared" si="262"/>
        <v>0</v>
      </c>
      <c r="W720" s="53" t="str">
        <f t="shared" si="268"/>
        <v>0</v>
      </c>
      <c r="X720" s="53">
        <f t="shared" si="263"/>
        <v>0</v>
      </c>
      <c r="Y720" s="53" t="str">
        <f t="shared" si="269"/>
        <v>0</v>
      </c>
      <c r="Z720" s="53">
        <f t="shared" si="264"/>
        <v>0</v>
      </c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92">
        <f>Parâmetros!A710</f>
        <v>44195.500034722223</v>
      </c>
      <c r="B721" s="59">
        <f>Parâmetros!G710*0.04*46.0055</f>
        <v>2.7971344</v>
      </c>
      <c r="C721" s="87">
        <f t="shared" si="270"/>
        <v>2.7971344</v>
      </c>
      <c r="D721" s="91">
        <f t="shared" si="254"/>
        <v>0.55942687999999996</v>
      </c>
      <c r="E721" s="42" t="str">
        <f t="shared" si="271"/>
        <v>1</v>
      </c>
      <c r="F721" s="51">
        <f t="shared" si="255"/>
        <v>-151.27279395999997</v>
      </c>
      <c r="G721" s="42" t="str">
        <f t="shared" si="272"/>
        <v>0</v>
      </c>
      <c r="H721" s="51">
        <f t="shared" si="256"/>
        <v>-34.636396979999986</v>
      </c>
      <c r="I721" s="42" t="str">
        <f t="shared" si="273"/>
        <v>0</v>
      </c>
      <c r="J721" s="51">
        <f t="shared" si="257"/>
        <v>90.062930392098764</v>
      </c>
      <c r="K721" s="42" t="str">
        <f t="shared" si="274"/>
        <v>0</v>
      </c>
      <c r="L721" s="51">
        <f t="shared" si="258"/>
        <v>81.649108348235302</v>
      </c>
      <c r="M721" s="55" t="str">
        <f t="shared" si="275"/>
        <v>0</v>
      </c>
      <c r="N721" s="58">
        <f t="shared" si="259"/>
        <v>0.55942687999999996</v>
      </c>
      <c r="O721" s="59">
        <v>260</v>
      </c>
      <c r="Q721" s="53" t="str">
        <f t="shared" si="265"/>
        <v>1</v>
      </c>
      <c r="R721" s="53">
        <f t="shared" si="260"/>
        <v>1</v>
      </c>
      <c r="S721" s="53" t="str">
        <f t="shared" si="266"/>
        <v>0</v>
      </c>
      <c r="T721" s="53">
        <f t="shared" si="261"/>
        <v>0</v>
      </c>
      <c r="U721" s="53" t="str">
        <f t="shared" si="267"/>
        <v>0</v>
      </c>
      <c r="V721" s="53">
        <f t="shared" si="262"/>
        <v>0</v>
      </c>
      <c r="W721" s="53" t="str">
        <f t="shared" si="268"/>
        <v>0</v>
      </c>
      <c r="X721" s="53">
        <f t="shared" si="263"/>
        <v>0</v>
      </c>
      <c r="Y721" s="53" t="str">
        <f t="shared" si="269"/>
        <v>0</v>
      </c>
      <c r="Z721" s="53">
        <f t="shared" si="264"/>
        <v>0</v>
      </c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92">
        <f>Parâmetros!A711</f>
        <v>44195.541701388887</v>
      </c>
      <c r="B722" s="59">
        <f>Parâmetros!G711*0.04*46.0055</f>
        <v>2.6683189999999999</v>
      </c>
      <c r="C722" s="87">
        <f t="shared" si="270"/>
        <v>2.6683189999999999</v>
      </c>
      <c r="D722" s="91">
        <f t="shared" si="254"/>
        <v>0.53366380000000002</v>
      </c>
      <c r="E722" s="42" t="str">
        <f t="shared" si="271"/>
        <v>1</v>
      </c>
      <c r="F722" s="51">
        <f t="shared" si="255"/>
        <v>-151.39838897499999</v>
      </c>
      <c r="G722" s="42" t="str">
        <f t="shared" si="272"/>
        <v>0</v>
      </c>
      <c r="H722" s="51">
        <f t="shared" si="256"/>
        <v>-34.699194487499994</v>
      </c>
      <c r="I722" s="42" t="str">
        <f t="shared" si="273"/>
        <v>0</v>
      </c>
      <c r="J722" s="51">
        <f t="shared" si="257"/>
        <v>90.050366914814816</v>
      </c>
      <c r="K722" s="42" t="str">
        <f t="shared" si="274"/>
        <v>0</v>
      </c>
      <c r="L722" s="51">
        <f t="shared" si="258"/>
        <v>81.635469070588258</v>
      </c>
      <c r="M722" s="55" t="str">
        <f t="shared" si="275"/>
        <v>0</v>
      </c>
      <c r="N722" s="58">
        <f t="shared" si="259"/>
        <v>0.53366380000000002</v>
      </c>
      <c r="O722" s="59">
        <v>260</v>
      </c>
      <c r="Q722" s="53" t="str">
        <f t="shared" si="265"/>
        <v>1</v>
      </c>
      <c r="R722" s="53">
        <f t="shared" si="260"/>
        <v>1</v>
      </c>
      <c r="S722" s="53" t="str">
        <f t="shared" si="266"/>
        <v>0</v>
      </c>
      <c r="T722" s="53">
        <f t="shared" si="261"/>
        <v>0</v>
      </c>
      <c r="U722" s="53" t="str">
        <f t="shared" si="267"/>
        <v>0</v>
      </c>
      <c r="V722" s="53">
        <f t="shared" si="262"/>
        <v>0</v>
      </c>
      <c r="W722" s="53" t="str">
        <f t="shared" si="268"/>
        <v>0</v>
      </c>
      <c r="X722" s="53">
        <f t="shared" si="263"/>
        <v>0</v>
      </c>
      <c r="Y722" s="53" t="str">
        <f t="shared" si="269"/>
        <v>0</v>
      </c>
      <c r="Z722" s="53">
        <f t="shared" si="264"/>
        <v>0</v>
      </c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92">
        <f>Parâmetros!A712</f>
        <v>44195.583368055559</v>
      </c>
      <c r="B723" s="59">
        <f>Parâmetros!G712*0.04*46.0055</f>
        <v>2.5947101999999997</v>
      </c>
      <c r="C723" s="87">
        <f t="shared" si="270"/>
        <v>2.5947101999999997</v>
      </c>
      <c r="D723" s="91">
        <f t="shared" si="254"/>
        <v>0.51894203999999988</v>
      </c>
      <c r="E723" s="42" t="str">
        <f t="shared" si="271"/>
        <v>1</v>
      </c>
      <c r="F723" s="51">
        <f t="shared" si="255"/>
        <v>-151.47015755500001</v>
      </c>
      <c r="G723" s="42" t="str">
        <f t="shared" si="272"/>
        <v>0</v>
      </c>
      <c r="H723" s="51">
        <f t="shared" si="256"/>
        <v>-34.735078777500007</v>
      </c>
      <c r="I723" s="42" t="str">
        <f t="shared" si="273"/>
        <v>0</v>
      </c>
      <c r="J723" s="51">
        <f t="shared" si="257"/>
        <v>90.043187784938269</v>
      </c>
      <c r="K723" s="42" t="str">
        <f t="shared" si="274"/>
        <v>0</v>
      </c>
      <c r="L723" s="51">
        <f t="shared" si="258"/>
        <v>81.627675197647065</v>
      </c>
      <c r="M723" s="55" t="str">
        <f t="shared" si="275"/>
        <v>0</v>
      </c>
      <c r="N723" s="58">
        <f t="shared" si="259"/>
        <v>0.51894203999999988</v>
      </c>
      <c r="O723" s="59">
        <v>260</v>
      </c>
      <c r="Q723" s="53" t="str">
        <f t="shared" si="265"/>
        <v>1</v>
      </c>
      <c r="R723" s="53">
        <f t="shared" si="260"/>
        <v>1</v>
      </c>
      <c r="S723" s="53" t="str">
        <f t="shared" si="266"/>
        <v>0</v>
      </c>
      <c r="T723" s="53">
        <f t="shared" si="261"/>
        <v>0</v>
      </c>
      <c r="U723" s="53" t="str">
        <f t="shared" si="267"/>
        <v>0</v>
      </c>
      <c r="V723" s="53">
        <f t="shared" si="262"/>
        <v>0</v>
      </c>
      <c r="W723" s="53" t="str">
        <f t="shared" si="268"/>
        <v>0</v>
      </c>
      <c r="X723" s="53">
        <f t="shared" si="263"/>
        <v>0</v>
      </c>
      <c r="Y723" s="53" t="str">
        <f t="shared" si="269"/>
        <v>0</v>
      </c>
      <c r="Z723" s="53">
        <f t="shared" si="264"/>
        <v>0</v>
      </c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92">
        <f>Parâmetros!A713</f>
        <v>44195.625034722223</v>
      </c>
      <c r="B724" s="59">
        <f>Parâmetros!G713*0.04*46.0055</f>
        <v>2.5763079999999996</v>
      </c>
      <c r="C724" s="87">
        <f t="shared" si="270"/>
        <v>2.5763079999999996</v>
      </c>
      <c r="D724" s="91">
        <f t="shared" si="254"/>
        <v>0.51526159999999999</v>
      </c>
      <c r="E724" s="42" t="str">
        <f t="shared" si="271"/>
        <v>1</v>
      </c>
      <c r="F724" s="51">
        <f t="shared" si="255"/>
        <v>-151.48809969999999</v>
      </c>
      <c r="G724" s="42" t="str">
        <f t="shared" si="272"/>
        <v>0</v>
      </c>
      <c r="H724" s="51">
        <f t="shared" si="256"/>
        <v>-34.744049849999996</v>
      </c>
      <c r="I724" s="42" t="str">
        <f t="shared" si="273"/>
        <v>0</v>
      </c>
      <c r="J724" s="51">
        <f t="shared" si="257"/>
        <v>90.041393002469135</v>
      </c>
      <c r="K724" s="42" t="str">
        <f t="shared" si="274"/>
        <v>0</v>
      </c>
      <c r="L724" s="51">
        <f t="shared" si="258"/>
        <v>81.625726729411753</v>
      </c>
      <c r="M724" s="55" t="str">
        <f t="shared" si="275"/>
        <v>0</v>
      </c>
      <c r="N724" s="58">
        <f t="shared" si="259"/>
        <v>0.51526159999999999</v>
      </c>
      <c r="O724" s="59">
        <v>260</v>
      </c>
      <c r="Q724" s="53" t="str">
        <f t="shared" si="265"/>
        <v>1</v>
      </c>
      <c r="R724" s="53">
        <f t="shared" si="260"/>
        <v>1</v>
      </c>
      <c r="S724" s="53" t="str">
        <f t="shared" si="266"/>
        <v>0</v>
      </c>
      <c r="T724" s="53">
        <f t="shared" si="261"/>
        <v>0</v>
      </c>
      <c r="U724" s="53" t="str">
        <f t="shared" si="267"/>
        <v>0</v>
      </c>
      <c r="V724" s="53">
        <f t="shared" si="262"/>
        <v>0</v>
      </c>
      <c r="W724" s="53" t="str">
        <f t="shared" si="268"/>
        <v>0</v>
      </c>
      <c r="X724" s="53">
        <f t="shared" si="263"/>
        <v>0</v>
      </c>
      <c r="Y724" s="53" t="str">
        <f t="shared" si="269"/>
        <v>0</v>
      </c>
      <c r="Z724" s="53">
        <f t="shared" si="264"/>
        <v>0</v>
      </c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92">
        <f>Parâmetros!A714</f>
        <v>44195.666701388887</v>
      </c>
      <c r="B725" s="59">
        <f>Parâmetros!G714*0.04*46.0055</f>
        <v>2.9443519999999999</v>
      </c>
      <c r="C725" s="87">
        <f t="shared" si="270"/>
        <v>2.9443519999999999</v>
      </c>
      <c r="D725" s="91">
        <f t="shared" si="254"/>
        <v>0.58887039999999991</v>
      </c>
      <c r="E725" s="42" t="str">
        <f t="shared" si="271"/>
        <v>1</v>
      </c>
      <c r="F725" s="51">
        <f t="shared" si="255"/>
        <v>-151.12925679999998</v>
      </c>
      <c r="G725" s="42" t="str">
        <f t="shared" si="272"/>
        <v>0</v>
      </c>
      <c r="H725" s="51">
        <f t="shared" si="256"/>
        <v>-34.564628399999989</v>
      </c>
      <c r="I725" s="42" t="str">
        <f t="shared" si="273"/>
        <v>0</v>
      </c>
      <c r="J725" s="51">
        <f t="shared" si="257"/>
        <v>90.077288651851859</v>
      </c>
      <c r="K725" s="42" t="str">
        <f t="shared" si="274"/>
        <v>0</v>
      </c>
      <c r="L725" s="51">
        <f t="shared" si="258"/>
        <v>81.664696094117645</v>
      </c>
      <c r="M725" s="55" t="str">
        <f t="shared" si="275"/>
        <v>0</v>
      </c>
      <c r="N725" s="58">
        <f t="shared" si="259"/>
        <v>0.58887039999999991</v>
      </c>
      <c r="O725" s="59">
        <v>260</v>
      </c>
      <c r="Q725" s="53" t="str">
        <f t="shared" si="265"/>
        <v>1</v>
      </c>
      <c r="R725" s="53">
        <f t="shared" si="260"/>
        <v>1</v>
      </c>
      <c r="S725" s="53" t="str">
        <f t="shared" si="266"/>
        <v>0</v>
      </c>
      <c r="T725" s="53">
        <f t="shared" si="261"/>
        <v>0</v>
      </c>
      <c r="U725" s="53" t="str">
        <f t="shared" si="267"/>
        <v>0</v>
      </c>
      <c r="V725" s="53">
        <f t="shared" si="262"/>
        <v>0</v>
      </c>
      <c r="W725" s="53" t="str">
        <f t="shared" si="268"/>
        <v>0</v>
      </c>
      <c r="X725" s="53">
        <f t="shared" si="263"/>
        <v>0</v>
      </c>
      <c r="Y725" s="53" t="str">
        <f t="shared" si="269"/>
        <v>0</v>
      </c>
      <c r="Z725" s="53">
        <f t="shared" si="264"/>
        <v>0</v>
      </c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92">
        <f>Parâmetros!A715</f>
        <v>44195.708368055559</v>
      </c>
      <c r="B726" s="59">
        <f>Parâmetros!G715*0.04*46.0055</f>
        <v>3.4780157999999997</v>
      </c>
      <c r="C726" s="87">
        <f t="shared" si="270"/>
        <v>3.4780157999999997</v>
      </c>
      <c r="D726" s="91">
        <f t="shared" si="254"/>
        <v>0.69560316</v>
      </c>
      <c r="E726" s="42" t="str">
        <f t="shared" si="271"/>
        <v>1</v>
      </c>
      <c r="F726" s="51">
        <f t="shared" si="255"/>
        <v>-150.60893459499997</v>
      </c>
      <c r="G726" s="42" t="str">
        <f t="shared" si="272"/>
        <v>0</v>
      </c>
      <c r="H726" s="51">
        <f t="shared" si="256"/>
        <v>-34.304467297499983</v>
      </c>
      <c r="I726" s="42" t="str">
        <f t="shared" si="273"/>
        <v>0</v>
      </c>
      <c r="J726" s="51">
        <f t="shared" si="257"/>
        <v>90.129337343456783</v>
      </c>
      <c r="K726" s="42" t="str">
        <f t="shared" si="274"/>
        <v>0</v>
      </c>
      <c r="L726" s="51">
        <f t="shared" si="258"/>
        <v>81.721201672941177</v>
      </c>
      <c r="M726" s="55" t="str">
        <f t="shared" si="275"/>
        <v>0</v>
      </c>
      <c r="N726" s="58">
        <f t="shared" si="259"/>
        <v>0.69560316</v>
      </c>
      <c r="O726" s="59">
        <v>260</v>
      </c>
      <c r="Q726" s="53" t="str">
        <f t="shared" si="265"/>
        <v>1</v>
      </c>
      <c r="R726" s="53">
        <f t="shared" si="260"/>
        <v>1</v>
      </c>
      <c r="S726" s="53" t="str">
        <f t="shared" si="266"/>
        <v>0</v>
      </c>
      <c r="T726" s="53">
        <f t="shared" si="261"/>
        <v>0</v>
      </c>
      <c r="U726" s="53" t="str">
        <f t="shared" si="267"/>
        <v>0</v>
      </c>
      <c r="V726" s="53">
        <f t="shared" si="262"/>
        <v>0</v>
      </c>
      <c r="W726" s="53" t="str">
        <f t="shared" si="268"/>
        <v>0</v>
      </c>
      <c r="X726" s="53">
        <f t="shared" si="263"/>
        <v>0</v>
      </c>
      <c r="Y726" s="53" t="str">
        <f t="shared" si="269"/>
        <v>0</v>
      </c>
      <c r="Z726" s="53">
        <f t="shared" si="264"/>
        <v>0</v>
      </c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92">
        <f>Parâmetros!A716</f>
        <v>44195.750034722223</v>
      </c>
      <c r="B727" s="59">
        <f>Parâmetros!G716*0.04*46.0055</f>
        <v>5.0974094000000001</v>
      </c>
      <c r="C727" s="87">
        <f t="shared" si="270"/>
        <v>5.0974094000000001</v>
      </c>
      <c r="D727" s="91">
        <f t="shared" si="254"/>
        <v>1.0194818799999998</v>
      </c>
      <c r="E727" s="42" t="str">
        <f t="shared" si="271"/>
        <v>1</v>
      </c>
      <c r="F727" s="51">
        <f t="shared" si="255"/>
        <v>-149.030025835</v>
      </c>
      <c r="G727" s="42" t="str">
        <f t="shared" si="272"/>
        <v>0</v>
      </c>
      <c r="H727" s="51">
        <f t="shared" si="256"/>
        <v>-33.515012917500002</v>
      </c>
      <c r="I727" s="42" t="str">
        <f t="shared" si="273"/>
        <v>0</v>
      </c>
      <c r="J727" s="51">
        <f t="shared" si="257"/>
        <v>90.287278200740744</v>
      </c>
      <c r="K727" s="42" t="str">
        <f t="shared" si="274"/>
        <v>0</v>
      </c>
      <c r="L727" s="51">
        <f t="shared" si="258"/>
        <v>81.892666877647073</v>
      </c>
      <c r="M727" s="55" t="str">
        <f t="shared" si="275"/>
        <v>0</v>
      </c>
      <c r="N727" s="58">
        <f t="shared" si="259"/>
        <v>1.0194818799999998</v>
      </c>
      <c r="O727" s="59">
        <v>260</v>
      </c>
      <c r="Q727" s="53" t="str">
        <f t="shared" si="265"/>
        <v>1</v>
      </c>
      <c r="R727" s="53">
        <f t="shared" si="260"/>
        <v>1</v>
      </c>
      <c r="S727" s="53" t="str">
        <f t="shared" si="266"/>
        <v>0</v>
      </c>
      <c r="T727" s="53">
        <f t="shared" si="261"/>
        <v>0</v>
      </c>
      <c r="U727" s="53" t="str">
        <f t="shared" si="267"/>
        <v>0</v>
      </c>
      <c r="V727" s="53">
        <f t="shared" si="262"/>
        <v>0</v>
      </c>
      <c r="W727" s="53" t="str">
        <f t="shared" si="268"/>
        <v>0</v>
      </c>
      <c r="X727" s="53">
        <f t="shared" si="263"/>
        <v>0</v>
      </c>
      <c r="Y727" s="53" t="str">
        <f t="shared" si="269"/>
        <v>0</v>
      </c>
      <c r="Z727" s="53">
        <f t="shared" si="264"/>
        <v>0</v>
      </c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92">
        <f>Parâmetros!A717</f>
        <v>44195.791701388887</v>
      </c>
      <c r="B728" s="59">
        <f>Parâmetros!G717*0.04*46.0055</f>
        <v>6.9744337999999999</v>
      </c>
      <c r="C728" s="87">
        <f t="shared" si="270"/>
        <v>6.9744337999999999</v>
      </c>
      <c r="D728" s="91">
        <f t="shared" si="254"/>
        <v>1.3948867600000001</v>
      </c>
      <c r="E728" s="42" t="str">
        <f t="shared" si="271"/>
        <v>1</v>
      </c>
      <c r="F728" s="51">
        <f t="shared" si="255"/>
        <v>-147.19992704500001</v>
      </c>
      <c r="G728" s="42" t="str">
        <f t="shared" si="272"/>
        <v>0</v>
      </c>
      <c r="H728" s="51">
        <f t="shared" si="256"/>
        <v>-32.599963522500005</v>
      </c>
      <c r="I728" s="42" t="str">
        <f t="shared" si="273"/>
        <v>0</v>
      </c>
      <c r="J728" s="51">
        <f t="shared" si="257"/>
        <v>90.470346012592586</v>
      </c>
      <c r="K728" s="42" t="str">
        <f t="shared" si="274"/>
        <v>0</v>
      </c>
      <c r="L728" s="51">
        <f t="shared" si="258"/>
        <v>82.091410637647073</v>
      </c>
      <c r="M728" s="55" t="str">
        <f t="shared" si="275"/>
        <v>0</v>
      </c>
      <c r="N728" s="58">
        <f t="shared" si="259"/>
        <v>1.3948867600000001</v>
      </c>
      <c r="O728" s="59">
        <v>260</v>
      </c>
      <c r="Q728" s="53" t="str">
        <f t="shared" si="265"/>
        <v>1</v>
      </c>
      <c r="R728" s="53">
        <f t="shared" si="260"/>
        <v>1</v>
      </c>
      <c r="S728" s="53" t="str">
        <f t="shared" si="266"/>
        <v>0</v>
      </c>
      <c r="T728" s="53">
        <f t="shared" si="261"/>
        <v>0</v>
      </c>
      <c r="U728" s="53" t="str">
        <f t="shared" si="267"/>
        <v>0</v>
      </c>
      <c r="V728" s="53">
        <f t="shared" si="262"/>
        <v>0</v>
      </c>
      <c r="W728" s="53" t="str">
        <f t="shared" si="268"/>
        <v>0</v>
      </c>
      <c r="X728" s="53">
        <f t="shared" si="263"/>
        <v>0</v>
      </c>
      <c r="Y728" s="53" t="str">
        <f t="shared" si="269"/>
        <v>0</v>
      </c>
      <c r="Z728" s="53">
        <f t="shared" si="264"/>
        <v>0</v>
      </c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92">
        <f>Parâmetros!A718</f>
        <v>44195.833368055559</v>
      </c>
      <c r="B729" s="59">
        <f>Parâmetros!G718*0.04*46.0055</f>
        <v>8.2257833999999992</v>
      </c>
      <c r="C729" s="87">
        <f t="shared" si="270"/>
        <v>8.2257833999999992</v>
      </c>
      <c r="D729" s="91">
        <f t="shared" si="254"/>
        <v>1.6451566799999997</v>
      </c>
      <c r="E729" s="42" t="str">
        <f t="shared" si="271"/>
        <v>1</v>
      </c>
      <c r="F729" s="51">
        <f t="shared" si="255"/>
        <v>-145.979861185</v>
      </c>
      <c r="G729" s="42" t="str">
        <f t="shared" si="272"/>
        <v>0</v>
      </c>
      <c r="H729" s="51">
        <f t="shared" si="256"/>
        <v>-31.989930592500002</v>
      </c>
      <c r="I729" s="42" t="str">
        <f t="shared" si="273"/>
        <v>0</v>
      </c>
      <c r="J729" s="51">
        <f t="shared" si="257"/>
        <v>90.592391220493823</v>
      </c>
      <c r="K729" s="42" t="str">
        <f t="shared" si="274"/>
        <v>0</v>
      </c>
      <c r="L729" s="51">
        <f t="shared" si="258"/>
        <v>82.223906477647049</v>
      </c>
      <c r="M729" s="55" t="str">
        <f t="shared" si="275"/>
        <v>0</v>
      </c>
      <c r="N729" s="58">
        <f t="shared" si="259"/>
        <v>1.6451566799999997</v>
      </c>
      <c r="O729" s="59">
        <v>260</v>
      </c>
      <c r="Q729" s="53" t="str">
        <f t="shared" si="265"/>
        <v>1</v>
      </c>
      <c r="R729" s="53">
        <f t="shared" si="260"/>
        <v>1</v>
      </c>
      <c r="S729" s="53" t="str">
        <f t="shared" si="266"/>
        <v>0</v>
      </c>
      <c r="T729" s="53">
        <f t="shared" si="261"/>
        <v>0</v>
      </c>
      <c r="U729" s="53" t="str">
        <f t="shared" si="267"/>
        <v>0</v>
      </c>
      <c r="V729" s="53">
        <f t="shared" si="262"/>
        <v>0</v>
      </c>
      <c r="W729" s="53" t="str">
        <f t="shared" si="268"/>
        <v>0</v>
      </c>
      <c r="X729" s="53">
        <f t="shared" si="263"/>
        <v>0</v>
      </c>
      <c r="Y729" s="53" t="str">
        <f t="shared" si="269"/>
        <v>0</v>
      </c>
      <c r="Z729" s="53">
        <f t="shared" si="264"/>
        <v>0</v>
      </c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92">
        <f>Parâmetros!A719</f>
        <v>44195.875034722223</v>
      </c>
      <c r="B730" s="59">
        <f>Parâmetros!G719*0.04*46.0055</f>
        <v>7.6185107999999993</v>
      </c>
      <c r="C730" s="87">
        <f t="shared" si="270"/>
        <v>7.6185107999999993</v>
      </c>
      <c r="D730" s="91">
        <f t="shared" si="254"/>
        <v>1.5237021599999998</v>
      </c>
      <c r="E730" s="42" t="str">
        <f t="shared" si="271"/>
        <v>1</v>
      </c>
      <c r="F730" s="51">
        <f t="shared" si="255"/>
        <v>-146.57195197000001</v>
      </c>
      <c r="G730" s="42" t="str">
        <f t="shared" si="272"/>
        <v>0</v>
      </c>
      <c r="H730" s="51">
        <f t="shared" si="256"/>
        <v>-32.285975985000007</v>
      </c>
      <c r="I730" s="42" t="str">
        <f t="shared" si="273"/>
        <v>0</v>
      </c>
      <c r="J730" s="51">
        <f t="shared" si="257"/>
        <v>90.533163399012352</v>
      </c>
      <c r="K730" s="42" t="str">
        <f t="shared" si="274"/>
        <v>0</v>
      </c>
      <c r="L730" s="51">
        <f t="shared" si="258"/>
        <v>82.159607025882352</v>
      </c>
      <c r="M730" s="55" t="str">
        <f t="shared" si="275"/>
        <v>0</v>
      </c>
      <c r="N730" s="58">
        <f t="shared" si="259"/>
        <v>1.5237021599999998</v>
      </c>
      <c r="O730" s="59">
        <v>260</v>
      </c>
      <c r="Q730" s="53" t="str">
        <f t="shared" si="265"/>
        <v>1</v>
      </c>
      <c r="R730" s="53">
        <f t="shared" si="260"/>
        <v>1</v>
      </c>
      <c r="S730" s="53" t="str">
        <f t="shared" si="266"/>
        <v>0</v>
      </c>
      <c r="T730" s="53">
        <f t="shared" si="261"/>
        <v>0</v>
      </c>
      <c r="U730" s="53" t="str">
        <f t="shared" si="267"/>
        <v>0</v>
      </c>
      <c r="V730" s="53">
        <f t="shared" si="262"/>
        <v>0</v>
      </c>
      <c r="W730" s="53" t="str">
        <f t="shared" si="268"/>
        <v>0</v>
      </c>
      <c r="X730" s="53">
        <f t="shared" si="263"/>
        <v>0</v>
      </c>
      <c r="Y730" s="53" t="str">
        <f t="shared" si="269"/>
        <v>0</v>
      </c>
      <c r="Z730" s="53">
        <f t="shared" si="264"/>
        <v>0</v>
      </c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92">
        <f>Parâmetros!A720</f>
        <v>44195.916701388887</v>
      </c>
      <c r="B731" s="59">
        <f>Parâmetros!G720*0.04*46.0055</f>
        <v>8.3914031999999992</v>
      </c>
      <c r="C731" s="87">
        <f t="shared" si="270"/>
        <v>8.3914031999999992</v>
      </c>
      <c r="D731" s="91">
        <f t="shared" si="254"/>
        <v>1.6782806399999997</v>
      </c>
      <c r="E731" s="42" t="str">
        <f t="shared" si="271"/>
        <v>1</v>
      </c>
      <c r="F731" s="51">
        <f t="shared" si="255"/>
        <v>-145.81838187999998</v>
      </c>
      <c r="G731" s="42" t="str">
        <f t="shared" si="272"/>
        <v>0</v>
      </c>
      <c r="H731" s="51">
        <f t="shared" si="256"/>
        <v>-31.909190939999988</v>
      </c>
      <c r="I731" s="42" t="str">
        <f t="shared" si="273"/>
        <v>0</v>
      </c>
      <c r="J731" s="51">
        <f t="shared" si="257"/>
        <v>90.608544262716052</v>
      </c>
      <c r="K731" s="42" t="str">
        <f t="shared" si="274"/>
        <v>0</v>
      </c>
      <c r="L731" s="51">
        <f t="shared" si="258"/>
        <v>82.241442691764703</v>
      </c>
      <c r="M731" s="55" t="str">
        <f t="shared" si="275"/>
        <v>0</v>
      </c>
      <c r="N731" s="58">
        <f t="shared" si="259"/>
        <v>1.6782806399999997</v>
      </c>
      <c r="O731" s="59">
        <v>260</v>
      </c>
      <c r="Q731" s="53" t="str">
        <f t="shared" si="265"/>
        <v>1</v>
      </c>
      <c r="R731" s="53">
        <f t="shared" si="260"/>
        <v>1</v>
      </c>
      <c r="S731" s="53" t="str">
        <f t="shared" si="266"/>
        <v>0</v>
      </c>
      <c r="T731" s="53">
        <f t="shared" si="261"/>
        <v>0</v>
      </c>
      <c r="U731" s="53" t="str">
        <f t="shared" si="267"/>
        <v>0</v>
      </c>
      <c r="V731" s="53">
        <f t="shared" si="262"/>
        <v>0</v>
      </c>
      <c r="W731" s="53" t="str">
        <f t="shared" si="268"/>
        <v>0</v>
      </c>
      <c r="X731" s="53">
        <f t="shared" si="263"/>
        <v>0</v>
      </c>
      <c r="Y731" s="53" t="str">
        <f t="shared" si="269"/>
        <v>0</v>
      </c>
      <c r="Z731" s="53">
        <f t="shared" si="264"/>
        <v>0</v>
      </c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92">
        <f>Parâmetros!A721</f>
        <v>44195.958368055559</v>
      </c>
      <c r="B732" s="59">
        <f>Parâmetros!G721*0.04*46.0055</f>
        <v>3.9012663999999999</v>
      </c>
      <c r="C732" s="87">
        <f t="shared" si="270"/>
        <v>3.9012663999999999</v>
      </c>
      <c r="D732" s="91">
        <f t="shared" si="254"/>
        <v>0.78025328000000005</v>
      </c>
      <c r="E732" s="42" t="str">
        <f t="shared" si="271"/>
        <v>1</v>
      </c>
      <c r="F732" s="51">
        <f t="shared" si="255"/>
        <v>-150.19626526000002</v>
      </c>
      <c r="G732" s="42" t="str">
        <f t="shared" si="272"/>
        <v>0</v>
      </c>
      <c r="H732" s="51">
        <f t="shared" si="256"/>
        <v>-34.098132630000009</v>
      </c>
      <c r="I732" s="42" t="str">
        <f t="shared" si="273"/>
        <v>0</v>
      </c>
      <c r="J732" s="51">
        <f t="shared" si="257"/>
        <v>90.170617340246906</v>
      </c>
      <c r="K732" s="42" t="str">
        <f t="shared" si="274"/>
        <v>0</v>
      </c>
      <c r="L732" s="51">
        <f t="shared" si="258"/>
        <v>81.766016442352921</v>
      </c>
      <c r="M732" s="55" t="str">
        <f t="shared" si="275"/>
        <v>0</v>
      </c>
      <c r="N732" s="58">
        <f t="shared" si="259"/>
        <v>0.78025328000000005</v>
      </c>
      <c r="O732" s="59">
        <v>260</v>
      </c>
      <c r="Q732" s="53" t="str">
        <f t="shared" si="265"/>
        <v>1</v>
      </c>
      <c r="R732" s="53">
        <f t="shared" si="260"/>
        <v>1</v>
      </c>
      <c r="S732" s="53" t="str">
        <f t="shared" si="266"/>
        <v>0</v>
      </c>
      <c r="T732" s="53">
        <f t="shared" si="261"/>
        <v>0</v>
      </c>
      <c r="U732" s="53" t="str">
        <f t="shared" si="267"/>
        <v>0</v>
      </c>
      <c r="V732" s="53">
        <f t="shared" si="262"/>
        <v>0</v>
      </c>
      <c r="W732" s="53" t="str">
        <f t="shared" si="268"/>
        <v>0</v>
      </c>
      <c r="X732" s="53">
        <f t="shared" si="263"/>
        <v>0</v>
      </c>
      <c r="Y732" s="53" t="str">
        <f t="shared" si="269"/>
        <v>0</v>
      </c>
      <c r="Z732" s="53">
        <f t="shared" si="264"/>
        <v>0</v>
      </c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92">
        <f>Parâmetros!A722</f>
        <v>44196.000034722223</v>
      </c>
      <c r="B733" s="59">
        <f>Parâmetros!G722*0.04*46.0055</f>
        <v>3.0363630000000001</v>
      </c>
      <c r="C733" s="87">
        <f t="shared" si="270"/>
        <v>3.0363630000000001</v>
      </c>
      <c r="D733" s="91">
        <f t="shared" si="254"/>
        <v>0.60727260000000005</v>
      </c>
      <c r="E733" s="42" t="str">
        <f t="shared" si="271"/>
        <v>1</v>
      </c>
      <c r="F733" s="51">
        <f t="shared" si="255"/>
        <v>-151.039546075</v>
      </c>
      <c r="G733" s="42" t="str">
        <f t="shared" si="272"/>
        <v>0</v>
      </c>
      <c r="H733" s="51">
        <f t="shared" si="256"/>
        <v>-34.519773037500002</v>
      </c>
      <c r="I733" s="42" t="str">
        <f t="shared" si="273"/>
        <v>0</v>
      </c>
      <c r="J733" s="51">
        <f t="shared" si="257"/>
        <v>90.086262564197526</v>
      </c>
      <c r="K733" s="42" t="str">
        <f t="shared" si="274"/>
        <v>0</v>
      </c>
      <c r="L733" s="51">
        <f t="shared" si="258"/>
        <v>81.674438435294121</v>
      </c>
      <c r="M733" s="55" t="str">
        <f t="shared" si="275"/>
        <v>0</v>
      </c>
      <c r="N733" s="58">
        <f t="shared" si="259"/>
        <v>0.60727260000000005</v>
      </c>
      <c r="O733" s="59">
        <v>260</v>
      </c>
      <c r="Q733" s="53" t="str">
        <f t="shared" si="265"/>
        <v>1</v>
      </c>
      <c r="R733" s="53">
        <f t="shared" si="260"/>
        <v>1</v>
      </c>
      <c r="S733" s="53" t="str">
        <f t="shared" si="266"/>
        <v>0</v>
      </c>
      <c r="T733" s="53">
        <f t="shared" si="261"/>
        <v>0</v>
      </c>
      <c r="U733" s="53" t="str">
        <f t="shared" si="267"/>
        <v>0</v>
      </c>
      <c r="V733" s="53">
        <f t="shared" si="262"/>
        <v>0</v>
      </c>
      <c r="W733" s="53" t="str">
        <f t="shared" si="268"/>
        <v>0</v>
      </c>
      <c r="X733" s="53">
        <f t="shared" si="263"/>
        <v>0</v>
      </c>
      <c r="Y733" s="53" t="str">
        <f t="shared" si="269"/>
        <v>0</v>
      </c>
      <c r="Z733" s="53">
        <f t="shared" si="264"/>
        <v>0</v>
      </c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92">
        <f>Parâmetros!A723</f>
        <v>44196.041701388887</v>
      </c>
      <c r="B734" s="59">
        <f>Parâmetros!G723*0.04*46.0055</f>
        <v>2.8155366000000002</v>
      </c>
      <c r="C734" s="87">
        <f t="shared" si="270"/>
        <v>2.8155366000000002</v>
      </c>
      <c r="D734" s="91">
        <f t="shared" si="254"/>
        <v>0.56310732000000008</v>
      </c>
      <c r="E734" s="42" t="str">
        <f t="shared" si="271"/>
        <v>1</v>
      </c>
      <c r="F734" s="51">
        <f t="shared" si="255"/>
        <v>-151.25485181499999</v>
      </c>
      <c r="G734" s="42" t="str">
        <f t="shared" si="272"/>
        <v>0</v>
      </c>
      <c r="H734" s="51">
        <f t="shared" si="256"/>
        <v>-34.627425907499997</v>
      </c>
      <c r="I734" s="42" t="str">
        <f t="shared" si="273"/>
        <v>0</v>
      </c>
      <c r="J734" s="51">
        <f t="shared" si="257"/>
        <v>90.064725174567897</v>
      </c>
      <c r="K734" s="42" t="str">
        <f t="shared" si="274"/>
        <v>0</v>
      </c>
      <c r="L734" s="51">
        <f t="shared" si="258"/>
        <v>81.6510568164706</v>
      </c>
      <c r="M734" s="55" t="str">
        <f t="shared" si="275"/>
        <v>0</v>
      </c>
      <c r="N734" s="58">
        <f t="shared" si="259"/>
        <v>0.56310732000000008</v>
      </c>
      <c r="O734" s="59">
        <v>260</v>
      </c>
      <c r="Q734" s="53" t="str">
        <f t="shared" si="265"/>
        <v>1</v>
      </c>
      <c r="R734" s="53">
        <f t="shared" si="260"/>
        <v>1</v>
      </c>
      <c r="S734" s="53" t="str">
        <f t="shared" si="266"/>
        <v>0</v>
      </c>
      <c r="T734" s="53">
        <f t="shared" si="261"/>
        <v>0</v>
      </c>
      <c r="U734" s="53" t="str">
        <f t="shared" si="267"/>
        <v>0</v>
      </c>
      <c r="V734" s="53">
        <f t="shared" si="262"/>
        <v>0</v>
      </c>
      <c r="W734" s="53" t="str">
        <f t="shared" si="268"/>
        <v>0</v>
      </c>
      <c r="X734" s="53">
        <f t="shared" si="263"/>
        <v>0</v>
      </c>
      <c r="Y734" s="53" t="str">
        <f t="shared" si="269"/>
        <v>0</v>
      </c>
      <c r="Z734" s="53">
        <f t="shared" si="264"/>
        <v>0</v>
      </c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92">
        <f>Parâmetros!A724</f>
        <v>44196.083368055559</v>
      </c>
      <c r="B735" s="59">
        <f>Parâmetros!G724*0.04*46.0055</f>
        <v>2.8891454000000003</v>
      </c>
      <c r="C735" s="87">
        <f t="shared" si="270"/>
        <v>2.8891454000000003</v>
      </c>
      <c r="D735" s="91">
        <f t="shared" si="254"/>
        <v>0.57782908000000011</v>
      </c>
      <c r="E735" s="42" t="str">
        <f t="shared" si="271"/>
        <v>1</v>
      </c>
      <c r="F735" s="51">
        <f t="shared" si="255"/>
        <v>-151.183083235</v>
      </c>
      <c r="G735" s="42" t="str">
        <f t="shared" si="272"/>
        <v>0</v>
      </c>
      <c r="H735" s="51">
        <f t="shared" si="256"/>
        <v>-34.591541617499999</v>
      </c>
      <c r="I735" s="42" t="str">
        <f t="shared" si="273"/>
        <v>0</v>
      </c>
      <c r="J735" s="51">
        <f t="shared" si="257"/>
        <v>90.071904304444445</v>
      </c>
      <c r="K735" s="42" t="str">
        <f t="shared" si="274"/>
        <v>0</v>
      </c>
      <c r="L735" s="51">
        <f t="shared" si="258"/>
        <v>81.658850689411764</v>
      </c>
      <c r="M735" s="55" t="str">
        <f t="shared" si="275"/>
        <v>0</v>
      </c>
      <c r="N735" s="58">
        <f t="shared" si="259"/>
        <v>0.57782908000000011</v>
      </c>
      <c r="O735" s="59">
        <v>260</v>
      </c>
      <c r="Q735" s="53" t="str">
        <f t="shared" si="265"/>
        <v>1</v>
      </c>
      <c r="R735" s="53">
        <f t="shared" si="260"/>
        <v>1</v>
      </c>
      <c r="S735" s="53" t="str">
        <f t="shared" si="266"/>
        <v>0</v>
      </c>
      <c r="T735" s="53">
        <f t="shared" si="261"/>
        <v>0</v>
      </c>
      <c r="U735" s="53" t="str">
        <f t="shared" si="267"/>
        <v>0</v>
      </c>
      <c r="V735" s="53">
        <f t="shared" si="262"/>
        <v>0</v>
      </c>
      <c r="W735" s="53" t="str">
        <f t="shared" si="268"/>
        <v>0</v>
      </c>
      <c r="X735" s="53">
        <f t="shared" si="263"/>
        <v>0</v>
      </c>
      <c r="Y735" s="53" t="str">
        <f t="shared" si="269"/>
        <v>0</v>
      </c>
      <c r="Z735" s="53">
        <f t="shared" si="264"/>
        <v>0</v>
      </c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92">
        <f>Parâmetros!A725</f>
        <v>44196.125034722223</v>
      </c>
      <c r="B736" s="59">
        <f>Parâmetros!G725*0.04*46.0055</f>
        <v>1.3801649999999999</v>
      </c>
      <c r="C736" s="87">
        <f t="shared" si="270"/>
        <v>1.3801649999999999</v>
      </c>
      <c r="D736" s="91">
        <f t="shared" si="254"/>
        <v>0.27603299999999997</v>
      </c>
      <c r="E736" s="42" t="str">
        <f t="shared" si="271"/>
        <v>1</v>
      </c>
      <c r="F736" s="51">
        <f t="shared" si="255"/>
        <v>-152.65433912500001</v>
      </c>
      <c r="G736" s="42" t="str">
        <f t="shared" si="272"/>
        <v>0</v>
      </c>
      <c r="H736" s="51">
        <f t="shared" si="256"/>
        <v>-35.327169562500004</v>
      </c>
      <c r="I736" s="42" t="str">
        <f t="shared" si="273"/>
        <v>0</v>
      </c>
      <c r="J736" s="51">
        <f t="shared" si="257"/>
        <v>89.924732141975312</v>
      </c>
      <c r="K736" s="42" t="str">
        <f t="shared" si="274"/>
        <v>0</v>
      </c>
      <c r="L736" s="51">
        <f t="shared" si="258"/>
        <v>81.499076294117657</v>
      </c>
      <c r="M736" s="55" t="str">
        <f t="shared" si="275"/>
        <v>0</v>
      </c>
      <c r="N736" s="58">
        <f t="shared" si="259"/>
        <v>0.27603299999999997</v>
      </c>
      <c r="O736" s="59">
        <v>260</v>
      </c>
      <c r="Q736" s="53" t="str">
        <f t="shared" si="265"/>
        <v>1</v>
      </c>
      <c r="R736" s="53">
        <f t="shared" si="260"/>
        <v>1</v>
      </c>
      <c r="S736" s="53" t="str">
        <f t="shared" si="266"/>
        <v>0</v>
      </c>
      <c r="T736" s="53">
        <f t="shared" si="261"/>
        <v>0</v>
      </c>
      <c r="U736" s="53" t="str">
        <f t="shared" si="267"/>
        <v>0</v>
      </c>
      <c r="V736" s="53">
        <f t="shared" si="262"/>
        <v>0</v>
      </c>
      <c r="W736" s="53" t="str">
        <f t="shared" si="268"/>
        <v>0</v>
      </c>
      <c r="X736" s="53">
        <f t="shared" si="263"/>
        <v>0</v>
      </c>
      <c r="Y736" s="53" t="str">
        <f t="shared" si="269"/>
        <v>0</v>
      </c>
      <c r="Z736" s="53">
        <f t="shared" si="264"/>
        <v>0</v>
      </c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92">
        <f>Parâmetros!A726</f>
        <v>44196.166701388887</v>
      </c>
      <c r="B737" s="59">
        <f>Parâmetros!G726*0.04*46.0055</f>
        <v>0.93851220000000002</v>
      </c>
      <c r="C737" s="87">
        <f t="shared" si="270"/>
        <v>0.93851220000000002</v>
      </c>
      <c r="D737" s="91">
        <f t="shared" si="254"/>
        <v>0.18770244000000003</v>
      </c>
      <c r="E737" s="42" t="str">
        <f t="shared" si="271"/>
        <v>1</v>
      </c>
      <c r="F737" s="51">
        <f t="shared" si="255"/>
        <v>-153.08495060500002</v>
      </c>
      <c r="G737" s="42" t="str">
        <f t="shared" si="272"/>
        <v>0</v>
      </c>
      <c r="H737" s="51">
        <f t="shared" si="256"/>
        <v>-35.542475302500009</v>
      </c>
      <c r="I737" s="42" t="str">
        <f t="shared" si="273"/>
        <v>0</v>
      </c>
      <c r="J737" s="51">
        <f t="shared" si="257"/>
        <v>89.881657362716055</v>
      </c>
      <c r="K737" s="42" t="str">
        <f t="shared" si="274"/>
        <v>0</v>
      </c>
      <c r="L737" s="51">
        <f t="shared" si="258"/>
        <v>81.452313056470601</v>
      </c>
      <c r="M737" s="55" t="str">
        <f t="shared" si="275"/>
        <v>0</v>
      </c>
      <c r="N737" s="58">
        <f t="shared" si="259"/>
        <v>0.18770244000000003</v>
      </c>
      <c r="O737" s="59">
        <v>260</v>
      </c>
      <c r="Q737" s="53" t="str">
        <f t="shared" si="265"/>
        <v>1</v>
      </c>
      <c r="R737" s="53">
        <f t="shared" si="260"/>
        <v>1</v>
      </c>
      <c r="S737" s="53" t="str">
        <f t="shared" si="266"/>
        <v>0</v>
      </c>
      <c r="T737" s="53">
        <f t="shared" si="261"/>
        <v>0</v>
      </c>
      <c r="U737" s="53" t="str">
        <f t="shared" si="267"/>
        <v>0</v>
      </c>
      <c r="V737" s="53">
        <f t="shared" si="262"/>
        <v>0</v>
      </c>
      <c r="W737" s="53" t="str">
        <f t="shared" si="268"/>
        <v>0</v>
      </c>
      <c r="X737" s="53">
        <f t="shared" si="263"/>
        <v>0</v>
      </c>
      <c r="Y737" s="53" t="str">
        <f t="shared" si="269"/>
        <v>0</v>
      </c>
      <c r="Z737" s="53">
        <f t="shared" si="264"/>
        <v>0</v>
      </c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92">
        <f>Parâmetros!A727</f>
        <v>44196.208368055559</v>
      </c>
      <c r="B738" s="59">
        <f>Parâmetros!G727*0.04*46.0055</f>
        <v>0.92010999999999998</v>
      </c>
      <c r="C738" s="87">
        <f t="shared" si="270"/>
        <v>0.92010999999999998</v>
      </c>
      <c r="D738" s="91">
        <f t="shared" si="254"/>
        <v>0.18402200000000002</v>
      </c>
      <c r="E738" s="42" t="str">
        <f t="shared" si="271"/>
        <v>1</v>
      </c>
      <c r="F738" s="51">
        <f t="shared" si="255"/>
        <v>-153.10289275</v>
      </c>
      <c r="G738" s="42" t="str">
        <f t="shared" si="272"/>
        <v>0</v>
      </c>
      <c r="H738" s="51">
        <f t="shared" si="256"/>
        <v>-35.551446374999998</v>
      </c>
      <c r="I738" s="42" t="str">
        <f t="shared" si="273"/>
        <v>0</v>
      </c>
      <c r="J738" s="51">
        <f t="shared" si="257"/>
        <v>89.879862580246922</v>
      </c>
      <c r="K738" s="42" t="str">
        <f t="shared" si="274"/>
        <v>0</v>
      </c>
      <c r="L738" s="51">
        <f t="shared" si="258"/>
        <v>81.450364588235303</v>
      </c>
      <c r="M738" s="55" t="str">
        <f t="shared" si="275"/>
        <v>0</v>
      </c>
      <c r="N738" s="58">
        <f t="shared" si="259"/>
        <v>0.18402200000000002</v>
      </c>
      <c r="O738" s="59">
        <v>260</v>
      </c>
      <c r="Q738" s="53" t="str">
        <f t="shared" si="265"/>
        <v>1</v>
      </c>
      <c r="R738" s="53">
        <f t="shared" si="260"/>
        <v>1</v>
      </c>
      <c r="S738" s="53" t="str">
        <f t="shared" si="266"/>
        <v>0</v>
      </c>
      <c r="T738" s="53">
        <f t="shared" si="261"/>
        <v>0</v>
      </c>
      <c r="U738" s="53" t="str">
        <f t="shared" si="267"/>
        <v>0</v>
      </c>
      <c r="V738" s="53">
        <f t="shared" si="262"/>
        <v>0</v>
      </c>
      <c r="W738" s="53" t="str">
        <f t="shared" si="268"/>
        <v>0</v>
      </c>
      <c r="X738" s="53">
        <f t="shared" si="263"/>
        <v>0</v>
      </c>
      <c r="Y738" s="53" t="str">
        <f t="shared" si="269"/>
        <v>0</v>
      </c>
      <c r="Z738" s="53">
        <f t="shared" si="264"/>
        <v>0</v>
      </c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92">
        <f>Parâmetros!A728</f>
        <v>44196.250034722223</v>
      </c>
      <c r="B739" s="59">
        <f>Parâmetros!G728*0.04*46.0055</f>
        <v>2.9811564000000002</v>
      </c>
      <c r="C739" s="87">
        <f t="shared" si="270"/>
        <v>2.9811564000000002</v>
      </c>
      <c r="D739" s="91">
        <f t="shared" si="254"/>
        <v>0.59623128000000003</v>
      </c>
      <c r="E739" s="42" t="str">
        <f t="shared" si="271"/>
        <v>1</v>
      </c>
      <c r="F739" s="51">
        <f t="shared" si="255"/>
        <v>-151.09337251000002</v>
      </c>
      <c r="G739" s="42" t="str">
        <f t="shared" si="272"/>
        <v>0</v>
      </c>
      <c r="H739" s="51">
        <f t="shared" si="256"/>
        <v>-34.546686255000012</v>
      </c>
      <c r="I739" s="42" t="str">
        <f t="shared" si="273"/>
        <v>0</v>
      </c>
      <c r="J739" s="51">
        <f t="shared" si="257"/>
        <v>90.080878216790126</v>
      </c>
      <c r="K739" s="42" t="str">
        <f t="shared" si="274"/>
        <v>0</v>
      </c>
      <c r="L739" s="51">
        <f t="shared" si="258"/>
        <v>81.668593030588227</v>
      </c>
      <c r="M739" s="55" t="str">
        <f t="shared" si="275"/>
        <v>0</v>
      </c>
      <c r="N739" s="58">
        <f t="shared" si="259"/>
        <v>0.59623128000000003</v>
      </c>
      <c r="O739" s="59">
        <v>260</v>
      </c>
      <c r="Q739" s="53" t="str">
        <f t="shared" si="265"/>
        <v>1</v>
      </c>
      <c r="R739" s="53">
        <f t="shared" si="260"/>
        <v>1</v>
      </c>
      <c r="S739" s="53" t="str">
        <f t="shared" si="266"/>
        <v>0</v>
      </c>
      <c r="T739" s="53">
        <f t="shared" si="261"/>
        <v>0</v>
      </c>
      <c r="U739" s="53" t="str">
        <f t="shared" si="267"/>
        <v>0</v>
      </c>
      <c r="V739" s="53">
        <f t="shared" si="262"/>
        <v>0</v>
      </c>
      <c r="W739" s="53" t="str">
        <f t="shared" si="268"/>
        <v>0</v>
      </c>
      <c r="X739" s="53">
        <f t="shared" si="263"/>
        <v>0</v>
      </c>
      <c r="Y739" s="53" t="str">
        <f t="shared" si="269"/>
        <v>0</v>
      </c>
      <c r="Z739" s="53">
        <f t="shared" si="264"/>
        <v>0</v>
      </c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92">
        <f>Parâmetros!A729</f>
        <v>44196.291701388887</v>
      </c>
      <c r="B740" s="59">
        <f>Parâmetros!G729*0.04*46.0055</f>
        <v>6.3671611999999991</v>
      </c>
      <c r="C740" s="87">
        <f t="shared" si="270"/>
        <v>6.3671611999999991</v>
      </c>
      <c r="D740" s="91">
        <f t="shared" si="254"/>
        <v>1.2734322399999998</v>
      </c>
      <c r="E740" s="42" t="str">
        <f t="shared" si="271"/>
        <v>1</v>
      </c>
      <c r="F740" s="51">
        <f t="shared" si="255"/>
        <v>-147.79201783000002</v>
      </c>
      <c r="G740" s="42" t="str">
        <f t="shared" si="272"/>
        <v>0</v>
      </c>
      <c r="H740" s="51">
        <f t="shared" si="256"/>
        <v>-32.89600891500001</v>
      </c>
      <c r="I740" s="42" t="str">
        <f t="shared" si="273"/>
        <v>0</v>
      </c>
      <c r="J740" s="51">
        <f t="shared" si="257"/>
        <v>90.411118191111115</v>
      </c>
      <c r="K740" s="42" t="str">
        <f t="shared" si="274"/>
        <v>0</v>
      </c>
      <c r="L740" s="51">
        <f t="shared" si="258"/>
        <v>82.027111185882347</v>
      </c>
      <c r="M740" s="55" t="str">
        <f t="shared" si="275"/>
        <v>0</v>
      </c>
      <c r="N740" s="58">
        <f t="shared" si="259"/>
        <v>1.2734322399999998</v>
      </c>
      <c r="O740" s="59">
        <v>260</v>
      </c>
      <c r="Q740" s="53" t="str">
        <f t="shared" si="265"/>
        <v>1</v>
      </c>
      <c r="R740" s="53">
        <f t="shared" si="260"/>
        <v>1</v>
      </c>
      <c r="S740" s="53" t="str">
        <f t="shared" si="266"/>
        <v>0</v>
      </c>
      <c r="T740" s="53">
        <f t="shared" si="261"/>
        <v>0</v>
      </c>
      <c r="U740" s="53" t="str">
        <f t="shared" si="267"/>
        <v>0</v>
      </c>
      <c r="V740" s="53">
        <f t="shared" si="262"/>
        <v>0</v>
      </c>
      <c r="W740" s="53" t="str">
        <f t="shared" si="268"/>
        <v>0</v>
      </c>
      <c r="X740" s="53">
        <f t="shared" si="263"/>
        <v>0</v>
      </c>
      <c r="Y740" s="53" t="str">
        <f t="shared" si="269"/>
        <v>0</v>
      </c>
      <c r="Z740" s="53">
        <f t="shared" si="264"/>
        <v>0</v>
      </c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92">
        <f>Parâmetros!A730</f>
        <v>44196.333368055559</v>
      </c>
      <c r="B741" s="59">
        <f>Parâmetros!G730*0.04*46.0055</f>
        <v>7.6185107999999993</v>
      </c>
      <c r="C741" s="87">
        <f t="shared" si="270"/>
        <v>7.6185107999999993</v>
      </c>
      <c r="D741" s="91">
        <f t="shared" si="254"/>
        <v>1.5237021599999998</v>
      </c>
      <c r="E741" s="42" t="str">
        <f t="shared" si="271"/>
        <v>1</v>
      </c>
      <c r="F741" s="51">
        <f t="shared" si="255"/>
        <v>-146.57195197000001</v>
      </c>
      <c r="G741" s="42" t="str">
        <f t="shared" si="272"/>
        <v>0</v>
      </c>
      <c r="H741" s="51">
        <f t="shared" si="256"/>
        <v>-32.285975985000007</v>
      </c>
      <c r="I741" s="42" t="str">
        <f t="shared" si="273"/>
        <v>0</v>
      </c>
      <c r="J741" s="51">
        <f t="shared" si="257"/>
        <v>90.533163399012352</v>
      </c>
      <c r="K741" s="42" t="str">
        <f t="shared" si="274"/>
        <v>0</v>
      </c>
      <c r="L741" s="51">
        <f t="shared" si="258"/>
        <v>82.159607025882352</v>
      </c>
      <c r="M741" s="55" t="str">
        <f t="shared" si="275"/>
        <v>0</v>
      </c>
      <c r="N741" s="58">
        <f t="shared" si="259"/>
        <v>1.5237021599999998</v>
      </c>
      <c r="O741" s="59">
        <v>260</v>
      </c>
      <c r="Q741" s="53" t="str">
        <f t="shared" si="265"/>
        <v>1</v>
      </c>
      <c r="R741" s="53">
        <f t="shared" si="260"/>
        <v>1</v>
      </c>
      <c r="S741" s="53" t="str">
        <f t="shared" si="266"/>
        <v>0</v>
      </c>
      <c r="T741" s="53">
        <f t="shared" si="261"/>
        <v>0</v>
      </c>
      <c r="U741" s="53" t="str">
        <f t="shared" si="267"/>
        <v>0</v>
      </c>
      <c r="V741" s="53">
        <f t="shared" si="262"/>
        <v>0</v>
      </c>
      <c r="W741" s="53" t="str">
        <f t="shared" si="268"/>
        <v>0</v>
      </c>
      <c r="X741" s="53">
        <f t="shared" si="263"/>
        <v>0</v>
      </c>
      <c r="Y741" s="53" t="str">
        <f t="shared" si="269"/>
        <v>0</v>
      </c>
      <c r="Z741" s="53">
        <f t="shared" si="264"/>
        <v>0</v>
      </c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92">
        <f>Parâmetros!A731</f>
        <v>44196.375034722223</v>
      </c>
      <c r="B742" s="59">
        <f>Parâmetros!G731*0.04*46.0055</f>
        <v>5.5942688</v>
      </c>
      <c r="C742" s="87">
        <f t="shared" si="270"/>
        <v>5.5942688</v>
      </c>
      <c r="D742" s="91">
        <f t="shared" si="254"/>
        <v>1.1188537599999999</v>
      </c>
      <c r="E742" s="42" t="str">
        <f t="shared" si="271"/>
        <v>1</v>
      </c>
      <c r="F742" s="51">
        <f t="shared" si="255"/>
        <v>-148.54558792</v>
      </c>
      <c r="G742" s="42" t="str">
        <f t="shared" si="272"/>
        <v>0</v>
      </c>
      <c r="H742" s="51">
        <f t="shared" si="256"/>
        <v>-33.272793960000001</v>
      </c>
      <c r="I742" s="42" t="str">
        <f t="shared" si="273"/>
        <v>0</v>
      </c>
      <c r="J742" s="51">
        <f t="shared" si="257"/>
        <v>90.335737327407401</v>
      </c>
      <c r="K742" s="42" t="str">
        <f t="shared" si="274"/>
        <v>0</v>
      </c>
      <c r="L742" s="51">
        <f t="shared" si="258"/>
        <v>81.945275519999996</v>
      </c>
      <c r="M742" s="55" t="str">
        <f t="shared" si="275"/>
        <v>0</v>
      </c>
      <c r="N742" s="58">
        <f t="shared" si="259"/>
        <v>1.1188537599999999</v>
      </c>
      <c r="O742" s="59">
        <v>260</v>
      </c>
      <c r="Q742" s="53" t="str">
        <f t="shared" si="265"/>
        <v>1</v>
      </c>
      <c r="R742" s="53">
        <f t="shared" si="260"/>
        <v>1</v>
      </c>
      <c r="S742" s="53" t="str">
        <f t="shared" si="266"/>
        <v>0</v>
      </c>
      <c r="T742" s="53">
        <f t="shared" si="261"/>
        <v>0</v>
      </c>
      <c r="U742" s="53" t="str">
        <f t="shared" si="267"/>
        <v>0</v>
      </c>
      <c r="V742" s="53">
        <f t="shared" si="262"/>
        <v>0</v>
      </c>
      <c r="W742" s="53" t="str">
        <f t="shared" si="268"/>
        <v>0</v>
      </c>
      <c r="X742" s="53">
        <f t="shared" si="263"/>
        <v>0</v>
      </c>
      <c r="Y742" s="53" t="str">
        <f t="shared" si="269"/>
        <v>0</v>
      </c>
      <c r="Z742" s="53">
        <f t="shared" si="264"/>
        <v>0</v>
      </c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92">
        <f>Parâmetros!A732</f>
        <v>44196.416701388887</v>
      </c>
      <c r="B743" s="59">
        <f>Parâmetros!G732*0.04*46.0055</f>
        <v>4.1588971999999993</v>
      </c>
      <c r="C743" s="87">
        <f t="shared" si="270"/>
        <v>4.1588971999999993</v>
      </c>
      <c r="D743" s="91">
        <f t="shared" si="254"/>
        <v>0.83177943999999993</v>
      </c>
      <c r="E743" s="42" t="str">
        <f t="shared" si="271"/>
        <v>1</v>
      </c>
      <c r="F743" s="51">
        <f t="shared" si="255"/>
        <v>-149.94507522999999</v>
      </c>
      <c r="G743" s="42" t="str">
        <f t="shared" si="272"/>
        <v>0</v>
      </c>
      <c r="H743" s="51">
        <f t="shared" si="256"/>
        <v>-33.972537614999993</v>
      </c>
      <c r="I743" s="42" t="str">
        <f t="shared" si="273"/>
        <v>0</v>
      </c>
      <c r="J743" s="51">
        <f t="shared" si="257"/>
        <v>90.195744294814816</v>
      </c>
      <c r="K743" s="42" t="str">
        <f t="shared" si="274"/>
        <v>0</v>
      </c>
      <c r="L743" s="51">
        <f t="shared" si="258"/>
        <v>81.793294997647052</v>
      </c>
      <c r="M743" s="55" t="str">
        <f t="shared" si="275"/>
        <v>0</v>
      </c>
      <c r="N743" s="58">
        <f t="shared" si="259"/>
        <v>0.83177943999999993</v>
      </c>
      <c r="O743" s="59">
        <v>260</v>
      </c>
      <c r="Q743" s="53" t="str">
        <f t="shared" si="265"/>
        <v>1</v>
      </c>
      <c r="R743" s="53">
        <f t="shared" si="260"/>
        <v>1</v>
      </c>
      <c r="S743" s="53" t="str">
        <f t="shared" si="266"/>
        <v>0</v>
      </c>
      <c r="T743" s="53">
        <f t="shared" si="261"/>
        <v>0</v>
      </c>
      <c r="U743" s="53" t="str">
        <f t="shared" si="267"/>
        <v>0</v>
      </c>
      <c r="V743" s="53">
        <f t="shared" si="262"/>
        <v>0</v>
      </c>
      <c r="W743" s="53" t="str">
        <f t="shared" si="268"/>
        <v>0</v>
      </c>
      <c r="X743" s="53">
        <f t="shared" si="263"/>
        <v>0</v>
      </c>
      <c r="Y743" s="53" t="str">
        <f t="shared" si="269"/>
        <v>0</v>
      </c>
      <c r="Z743" s="53">
        <f t="shared" si="264"/>
        <v>0</v>
      </c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92">
        <f>Parâmetros!A733</f>
        <v>44196.458368055559</v>
      </c>
      <c r="B744" s="59">
        <f>Parâmetros!G733*0.04*46.0055</f>
        <v>2.8155366000000002</v>
      </c>
      <c r="C744" s="87">
        <f t="shared" si="270"/>
        <v>2.8155366000000002</v>
      </c>
      <c r="D744" s="91">
        <f t="shared" si="254"/>
        <v>0.56310732000000008</v>
      </c>
      <c r="E744" s="42" t="str">
        <f t="shared" si="271"/>
        <v>1</v>
      </c>
      <c r="F744" s="51">
        <f t="shared" si="255"/>
        <v>-151.25485181499999</v>
      </c>
      <c r="G744" s="42" t="str">
        <f t="shared" si="272"/>
        <v>0</v>
      </c>
      <c r="H744" s="51">
        <f t="shared" si="256"/>
        <v>-34.627425907499997</v>
      </c>
      <c r="I744" s="42" t="str">
        <f t="shared" si="273"/>
        <v>0</v>
      </c>
      <c r="J744" s="51">
        <f t="shared" si="257"/>
        <v>90.064725174567897</v>
      </c>
      <c r="K744" s="42" t="str">
        <f t="shared" si="274"/>
        <v>0</v>
      </c>
      <c r="L744" s="51">
        <f t="shared" si="258"/>
        <v>81.6510568164706</v>
      </c>
      <c r="M744" s="55" t="str">
        <f t="shared" si="275"/>
        <v>0</v>
      </c>
      <c r="N744" s="58">
        <f t="shared" si="259"/>
        <v>0.56310732000000008</v>
      </c>
      <c r="O744" s="59">
        <v>260</v>
      </c>
      <c r="Q744" s="53" t="str">
        <f t="shared" si="265"/>
        <v>1</v>
      </c>
      <c r="R744" s="53">
        <f t="shared" si="260"/>
        <v>1</v>
      </c>
      <c r="S744" s="53" t="str">
        <f t="shared" si="266"/>
        <v>0</v>
      </c>
      <c r="T744" s="53">
        <f t="shared" si="261"/>
        <v>0</v>
      </c>
      <c r="U744" s="53" t="str">
        <f t="shared" si="267"/>
        <v>0</v>
      </c>
      <c r="V744" s="53">
        <f t="shared" si="262"/>
        <v>0</v>
      </c>
      <c r="W744" s="53" t="str">
        <f t="shared" si="268"/>
        <v>0</v>
      </c>
      <c r="X744" s="53">
        <f t="shared" si="263"/>
        <v>0</v>
      </c>
      <c r="Y744" s="53" t="str">
        <f t="shared" si="269"/>
        <v>0</v>
      </c>
      <c r="Z744" s="53">
        <f t="shared" si="264"/>
        <v>0</v>
      </c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92">
        <f>Parâmetros!A734</f>
        <v>44196.500034722223</v>
      </c>
      <c r="B745" s="59">
        <f>Parâmetros!G734*0.04*46.0055</f>
        <v>2.5579057999999999</v>
      </c>
      <c r="C745" s="87">
        <f t="shared" si="270"/>
        <v>2.5579057999999999</v>
      </c>
      <c r="D745" s="91">
        <f t="shared" si="254"/>
        <v>0.51158115999999998</v>
      </c>
      <c r="E745" s="42" t="str">
        <f t="shared" si="271"/>
        <v>1</v>
      </c>
      <c r="F745" s="51">
        <f t="shared" si="255"/>
        <v>-151.506041845</v>
      </c>
      <c r="G745" s="42" t="str">
        <f t="shared" si="272"/>
        <v>0</v>
      </c>
      <c r="H745" s="51">
        <f t="shared" si="256"/>
        <v>-34.753020922499999</v>
      </c>
      <c r="I745" s="42" t="str">
        <f t="shared" si="273"/>
        <v>0</v>
      </c>
      <c r="J745" s="51">
        <f t="shared" si="257"/>
        <v>90.039598220000002</v>
      </c>
      <c r="K745" s="42" t="str">
        <f t="shared" si="274"/>
        <v>0</v>
      </c>
      <c r="L745" s="51">
        <f t="shared" si="258"/>
        <v>81.623778261176469</v>
      </c>
      <c r="M745" s="55" t="str">
        <f t="shared" si="275"/>
        <v>0</v>
      </c>
      <c r="N745" s="58">
        <f t="shared" si="259"/>
        <v>0.51158115999999998</v>
      </c>
      <c r="O745" s="59">
        <v>260</v>
      </c>
      <c r="Q745" s="53" t="str">
        <f t="shared" si="265"/>
        <v>1</v>
      </c>
      <c r="R745" s="53">
        <f t="shared" si="260"/>
        <v>1</v>
      </c>
      <c r="S745" s="53" t="str">
        <f t="shared" si="266"/>
        <v>0</v>
      </c>
      <c r="T745" s="53">
        <f t="shared" si="261"/>
        <v>0</v>
      </c>
      <c r="U745" s="53" t="str">
        <f t="shared" si="267"/>
        <v>0</v>
      </c>
      <c r="V745" s="53">
        <f t="shared" si="262"/>
        <v>0</v>
      </c>
      <c r="W745" s="53" t="str">
        <f t="shared" si="268"/>
        <v>0</v>
      </c>
      <c r="X745" s="53">
        <f t="shared" si="263"/>
        <v>0</v>
      </c>
      <c r="Y745" s="53" t="str">
        <f t="shared" si="269"/>
        <v>0</v>
      </c>
      <c r="Z745" s="53">
        <f t="shared" si="264"/>
        <v>0</v>
      </c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92">
        <f>Parâmetros!A735</f>
        <v>44196.541701388887</v>
      </c>
      <c r="B746" s="59">
        <f>Parâmetros!G735*0.04*46.0055</f>
        <v>2.2818727999999999</v>
      </c>
      <c r="C746" s="87">
        <f t="shared" si="270"/>
        <v>2.2818727999999999</v>
      </c>
      <c r="D746" s="91">
        <f t="shared" si="254"/>
        <v>0.45637455999999998</v>
      </c>
      <c r="E746" s="42" t="str">
        <f t="shared" si="271"/>
        <v>1</v>
      </c>
      <c r="F746" s="51">
        <f t="shared" si="255"/>
        <v>-151.77517402000001</v>
      </c>
      <c r="G746" s="42" t="str">
        <f t="shared" si="272"/>
        <v>0</v>
      </c>
      <c r="H746" s="51">
        <f t="shared" si="256"/>
        <v>-34.887587010000004</v>
      </c>
      <c r="I746" s="42" t="str">
        <f t="shared" si="273"/>
        <v>0</v>
      </c>
      <c r="J746" s="51">
        <f t="shared" si="257"/>
        <v>90.012676482962959</v>
      </c>
      <c r="K746" s="42" t="str">
        <f t="shared" si="274"/>
        <v>0</v>
      </c>
      <c r="L746" s="51">
        <f t="shared" si="258"/>
        <v>81.594551237647053</v>
      </c>
      <c r="M746" s="55" t="str">
        <f t="shared" si="275"/>
        <v>0</v>
      </c>
      <c r="N746" s="58">
        <f t="shared" si="259"/>
        <v>0.45637455999999998</v>
      </c>
      <c r="O746" s="59">
        <v>260</v>
      </c>
      <c r="Q746" s="53" t="str">
        <f t="shared" si="265"/>
        <v>1</v>
      </c>
      <c r="R746" s="53">
        <f t="shared" si="260"/>
        <v>1</v>
      </c>
      <c r="S746" s="53" t="str">
        <f t="shared" si="266"/>
        <v>0</v>
      </c>
      <c r="T746" s="53">
        <f t="shared" si="261"/>
        <v>0</v>
      </c>
      <c r="U746" s="53" t="str">
        <f t="shared" si="267"/>
        <v>0</v>
      </c>
      <c r="V746" s="53">
        <f t="shared" si="262"/>
        <v>0</v>
      </c>
      <c r="W746" s="53" t="str">
        <f t="shared" si="268"/>
        <v>0</v>
      </c>
      <c r="X746" s="53">
        <f t="shared" si="263"/>
        <v>0</v>
      </c>
      <c r="Y746" s="53" t="str">
        <f t="shared" si="269"/>
        <v>0</v>
      </c>
      <c r="Z746" s="53">
        <f t="shared" si="264"/>
        <v>0</v>
      </c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92">
        <f>Parâmetros!A736</f>
        <v>44196.583368055559</v>
      </c>
      <c r="B747" s="59">
        <f>Parâmetros!G736*0.04*46.0055</f>
        <v>1.9690354000000001</v>
      </c>
      <c r="C747" s="87">
        <f t="shared" si="270"/>
        <v>1.9690354000000001</v>
      </c>
      <c r="D747" s="91">
        <f t="shared" si="254"/>
        <v>0.39380707999999998</v>
      </c>
      <c r="E747" s="42" t="str">
        <f t="shared" si="271"/>
        <v>1</v>
      </c>
      <c r="F747" s="51">
        <f t="shared" si="255"/>
        <v>-152.080190485</v>
      </c>
      <c r="G747" s="42" t="str">
        <f t="shared" si="272"/>
        <v>0</v>
      </c>
      <c r="H747" s="51">
        <f t="shared" si="256"/>
        <v>-35.040095242500001</v>
      </c>
      <c r="I747" s="42" t="str">
        <f t="shared" si="273"/>
        <v>0</v>
      </c>
      <c r="J747" s="51">
        <f t="shared" si="257"/>
        <v>89.98216518098765</v>
      </c>
      <c r="K747" s="42" t="str">
        <f t="shared" si="274"/>
        <v>0</v>
      </c>
      <c r="L747" s="51">
        <f t="shared" si="258"/>
        <v>81.561427277647041</v>
      </c>
      <c r="M747" s="55" t="str">
        <f t="shared" si="275"/>
        <v>0</v>
      </c>
      <c r="N747" s="58">
        <f t="shared" si="259"/>
        <v>0.39380707999999998</v>
      </c>
      <c r="O747" s="59">
        <v>260</v>
      </c>
      <c r="Q747" s="53" t="str">
        <f t="shared" si="265"/>
        <v>1</v>
      </c>
      <c r="R747" s="53">
        <f t="shared" si="260"/>
        <v>1</v>
      </c>
      <c r="S747" s="53" t="str">
        <f t="shared" si="266"/>
        <v>0</v>
      </c>
      <c r="T747" s="53">
        <f t="shared" si="261"/>
        <v>0</v>
      </c>
      <c r="U747" s="53" t="str">
        <f t="shared" si="267"/>
        <v>0</v>
      </c>
      <c r="V747" s="53">
        <f t="shared" si="262"/>
        <v>0</v>
      </c>
      <c r="W747" s="53" t="str">
        <f t="shared" si="268"/>
        <v>0</v>
      </c>
      <c r="X747" s="53">
        <f t="shared" si="263"/>
        <v>0</v>
      </c>
      <c r="Y747" s="53" t="str">
        <f t="shared" si="269"/>
        <v>0</v>
      </c>
      <c r="Z747" s="53">
        <f t="shared" si="264"/>
        <v>0</v>
      </c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92">
        <f>Parâmetros!A737</f>
        <v>44196.625034722223</v>
      </c>
      <c r="B748" s="59">
        <f>Parâmetros!G737*0.04*46.0055</f>
        <v>1.8034155999999999</v>
      </c>
      <c r="C748" s="87">
        <f t="shared" si="270"/>
        <v>1.8034155999999999</v>
      </c>
      <c r="D748" s="91">
        <f t="shared" si="254"/>
        <v>0.36068311999999997</v>
      </c>
      <c r="E748" s="42" t="str">
        <f t="shared" si="271"/>
        <v>1</v>
      </c>
      <c r="F748" s="51">
        <f t="shared" si="255"/>
        <v>-152.24166979</v>
      </c>
      <c r="G748" s="42" t="str">
        <f t="shared" si="272"/>
        <v>0</v>
      </c>
      <c r="H748" s="51">
        <f t="shared" si="256"/>
        <v>-35.120834895000002</v>
      </c>
      <c r="I748" s="42" t="str">
        <f t="shared" si="273"/>
        <v>0</v>
      </c>
      <c r="J748" s="51">
        <f t="shared" si="257"/>
        <v>89.966012138765436</v>
      </c>
      <c r="K748" s="42" t="str">
        <f t="shared" si="274"/>
        <v>0</v>
      </c>
      <c r="L748" s="51">
        <f t="shared" si="258"/>
        <v>81.543891063529429</v>
      </c>
      <c r="M748" s="55" t="str">
        <f t="shared" si="275"/>
        <v>0</v>
      </c>
      <c r="N748" s="58">
        <f t="shared" si="259"/>
        <v>0.36068311999999997</v>
      </c>
      <c r="O748" s="59">
        <v>260</v>
      </c>
      <c r="Q748" s="53" t="str">
        <f t="shared" si="265"/>
        <v>1</v>
      </c>
      <c r="R748" s="53">
        <f t="shared" si="260"/>
        <v>1</v>
      </c>
      <c r="S748" s="53" t="str">
        <f t="shared" si="266"/>
        <v>0</v>
      </c>
      <c r="T748" s="53">
        <f t="shared" si="261"/>
        <v>0</v>
      </c>
      <c r="U748" s="53" t="str">
        <f t="shared" si="267"/>
        <v>0</v>
      </c>
      <c r="V748" s="53">
        <f t="shared" si="262"/>
        <v>0</v>
      </c>
      <c r="W748" s="53" t="str">
        <f t="shared" si="268"/>
        <v>0</v>
      </c>
      <c r="X748" s="53">
        <f t="shared" si="263"/>
        <v>0</v>
      </c>
      <c r="Y748" s="53" t="str">
        <f t="shared" si="269"/>
        <v>0</v>
      </c>
      <c r="Z748" s="53">
        <f t="shared" si="264"/>
        <v>0</v>
      </c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92">
        <f>Parâmetros!A738</f>
        <v>44196.666701388887</v>
      </c>
      <c r="B749" s="59">
        <f>Parâmetros!G738*0.04*46.0055</f>
        <v>2.0978507999999998</v>
      </c>
      <c r="C749" s="87">
        <f t="shared" si="270"/>
        <v>2.0978507999999998</v>
      </c>
      <c r="D749" s="91">
        <f t="shared" si="254"/>
        <v>0.41957015999999991</v>
      </c>
      <c r="E749" s="42" t="str">
        <f t="shared" si="271"/>
        <v>1</v>
      </c>
      <c r="F749" s="51">
        <f t="shared" si="255"/>
        <v>-151.95459547000002</v>
      </c>
      <c r="G749" s="42" t="str">
        <f t="shared" si="272"/>
        <v>0</v>
      </c>
      <c r="H749" s="51">
        <f t="shared" si="256"/>
        <v>-34.977297735000008</v>
      </c>
      <c r="I749" s="42" t="str">
        <f t="shared" si="273"/>
        <v>0</v>
      </c>
      <c r="J749" s="51">
        <f t="shared" si="257"/>
        <v>89.994728658271612</v>
      </c>
      <c r="K749" s="42" t="str">
        <f t="shared" si="274"/>
        <v>0</v>
      </c>
      <c r="L749" s="51">
        <f t="shared" si="258"/>
        <v>81.575066555294129</v>
      </c>
      <c r="M749" s="55" t="str">
        <f t="shared" si="275"/>
        <v>0</v>
      </c>
      <c r="N749" s="58">
        <f t="shared" si="259"/>
        <v>0.41957015999999991</v>
      </c>
      <c r="O749" s="59">
        <v>260</v>
      </c>
      <c r="Q749" s="53" t="str">
        <f t="shared" si="265"/>
        <v>1</v>
      </c>
      <c r="R749" s="53">
        <f t="shared" si="260"/>
        <v>1</v>
      </c>
      <c r="S749" s="53" t="str">
        <f t="shared" si="266"/>
        <v>0</v>
      </c>
      <c r="T749" s="53">
        <f t="shared" si="261"/>
        <v>0</v>
      </c>
      <c r="U749" s="53" t="str">
        <f t="shared" si="267"/>
        <v>0</v>
      </c>
      <c r="V749" s="53">
        <f t="shared" si="262"/>
        <v>0</v>
      </c>
      <c r="W749" s="53" t="str">
        <f t="shared" si="268"/>
        <v>0</v>
      </c>
      <c r="X749" s="53">
        <f t="shared" si="263"/>
        <v>0</v>
      </c>
      <c r="Y749" s="53" t="str">
        <f t="shared" si="269"/>
        <v>0</v>
      </c>
      <c r="Z749" s="53">
        <f t="shared" si="264"/>
        <v>0</v>
      </c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92">
        <f>Parâmetros!A739</f>
        <v>44196.708368055559</v>
      </c>
      <c r="B750" s="59">
        <f>Parâmetros!G739*0.04*46.0055</f>
        <v>2.3002750000000001</v>
      </c>
      <c r="C750" s="87">
        <f t="shared" si="270"/>
        <v>2.3002750000000001</v>
      </c>
      <c r="D750" s="91">
        <f t="shared" si="254"/>
        <v>0.46005500000000005</v>
      </c>
      <c r="E750" s="42" t="str">
        <f t="shared" si="271"/>
        <v>1</v>
      </c>
      <c r="F750" s="51">
        <f t="shared" si="255"/>
        <v>-151.757231875</v>
      </c>
      <c r="G750" s="42" t="str">
        <f t="shared" si="272"/>
        <v>0</v>
      </c>
      <c r="H750" s="51">
        <f t="shared" si="256"/>
        <v>-34.878615937500001</v>
      </c>
      <c r="I750" s="42" t="str">
        <f t="shared" si="273"/>
        <v>0</v>
      </c>
      <c r="J750" s="51">
        <f t="shared" si="257"/>
        <v>90.014471265432093</v>
      </c>
      <c r="K750" s="42" t="str">
        <f t="shared" si="274"/>
        <v>0</v>
      </c>
      <c r="L750" s="51">
        <f t="shared" si="258"/>
        <v>81.596499705882366</v>
      </c>
      <c r="M750" s="55" t="str">
        <f t="shared" si="275"/>
        <v>0</v>
      </c>
      <c r="N750" s="58">
        <f t="shared" si="259"/>
        <v>0.46005500000000005</v>
      </c>
      <c r="O750" s="59">
        <v>260</v>
      </c>
      <c r="Q750" s="53" t="str">
        <f t="shared" si="265"/>
        <v>1</v>
      </c>
      <c r="R750" s="53">
        <f t="shared" si="260"/>
        <v>1</v>
      </c>
      <c r="S750" s="53" t="str">
        <f t="shared" si="266"/>
        <v>0</v>
      </c>
      <c r="T750" s="53">
        <f t="shared" si="261"/>
        <v>0</v>
      </c>
      <c r="U750" s="53" t="str">
        <f t="shared" si="267"/>
        <v>0</v>
      </c>
      <c r="V750" s="53">
        <f t="shared" si="262"/>
        <v>0</v>
      </c>
      <c r="W750" s="53" t="str">
        <f t="shared" si="268"/>
        <v>0</v>
      </c>
      <c r="X750" s="53">
        <f t="shared" si="263"/>
        <v>0</v>
      </c>
      <c r="Y750" s="53" t="str">
        <f t="shared" si="269"/>
        <v>0</v>
      </c>
      <c r="Z750" s="53">
        <f t="shared" si="264"/>
        <v>0</v>
      </c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92">
        <f>Parâmetros!A740</f>
        <v>44196.750034722223</v>
      </c>
      <c r="B751" s="59">
        <f>Parâmetros!G740*0.04*46.0055</f>
        <v>4.8029741999999995</v>
      </c>
      <c r="C751" s="87">
        <f t="shared" si="270"/>
        <v>4.8029741999999995</v>
      </c>
      <c r="D751" s="91">
        <f t="shared" si="254"/>
        <v>0.96059483999999984</v>
      </c>
      <c r="E751" s="42" t="str">
        <f t="shared" si="271"/>
        <v>1</v>
      </c>
      <c r="F751" s="51">
        <f t="shared" si="255"/>
        <v>-149.31710015499999</v>
      </c>
      <c r="G751" s="42" t="str">
        <f t="shared" si="272"/>
        <v>0</v>
      </c>
      <c r="H751" s="51">
        <f t="shared" si="256"/>
        <v>-33.658550077499996</v>
      </c>
      <c r="I751" s="42" t="str">
        <f t="shared" si="273"/>
        <v>0</v>
      </c>
      <c r="J751" s="51">
        <f t="shared" si="257"/>
        <v>90.258561681234568</v>
      </c>
      <c r="K751" s="42" t="str">
        <f t="shared" si="274"/>
        <v>0</v>
      </c>
      <c r="L751" s="51">
        <f t="shared" si="258"/>
        <v>81.86149138588236</v>
      </c>
      <c r="M751" s="55" t="str">
        <f t="shared" si="275"/>
        <v>0</v>
      </c>
      <c r="N751" s="58">
        <f t="shared" si="259"/>
        <v>0.96059483999999984</v>
      </c>
      <c r="O751" s="59">
        <v>260</v>
      </c>
      <c r="Q751" s="53" t="str">
        <f t="shared" si="265"/>
        <v>1</v>
      </c>
      <c r="R751" s="53">
        <f t="shared" si="260"/>
        <v>1</v>
      </c>
      <c r="S751" s="53" t="str">
        <f t="shared" si="266"/>
        <v>0</v>
      </c>
      <c r="T751" s="53">
        <f t="shared" si="261"/>
        <v>0</v>
      </c>
      <c r="U751" s="53" t="str">
        <f t="shared" si="267"/>
        <v>0</v>
      </c>
      <c r="V751" s="53">
        <f t="shared" si="262"/>
        <v>0</v>
      </c>
      <c r="W751" s="53" t="str">
        <f t="shared" si="268"/>
        <v>0</v>
      </c>
      <c r="X751" s="53">
        <f t="shared" si="263"/>
        <v>0</v>
      </c>
      <c r="Y751" s="53" t="str">
        <f t="shared" si="269"/>
        <v>0</v>
      </c>
      <c r="Z751" s="53">
        <f t="shared" si="264"/>
        <v>0</v>
      </c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92">
        <f>Parâmetros!A741</f>
        <v>44196.791701388887</v>
      </c>
      <c r="B752" s="59">
        <f>Parâmetros!G741*0.04*46.0055</f>
        <v>3.9564729999999995</v>
      </c>
      <c r="C752" s="87">
        <f t="shared" si="270"/>
        <v>3.9564729999999995</v>
      </c>
      <c r="D752" s="91">
        <f t="shared" si="254"/>
        <v>0.79129459999999985</v>
      </c>
      <c r="E752" s="42" t="str">
        <f t="shared" si="271"/>
        <v>1</v>
      </c>
      <c r="F752" s="51">
        <f t="shared" si="255"/>
        <v>-150.142438825</v>
      </c>
      <c r="G752" s="42" t="str">
        <f t="shared" si="272"/>
        <v>0</v>
      </c>
      <c r="H752" s="51">
        <f t="shared" si="256"/>
        <v>-34.0712194125</v>
      </c>
      <c r="I752" s="42" t="str">
        <f t="shared" si="273"/>
        <v>0</v>
      </c>
      <c r="J752" s="51">
        <f t="shared" si="257"/>
        <v>90.17600168765432</v>
      </c>
      <c r="K752" s="42" t="str">
        <f t="shared" si="274"/>
        <v>0</v>
      </c>
      <c r="L752" s="51">
        <f t="shared" si="258"/>
        <v>81.77186184705883</v>
      </c>
      <c r="M752" s="55" t="str">
        <f t="shared" si="275"/>
        <v>0</v>
      </c>
      <c r="N752" s="58">
        <f t="shared" si="259"/>
        <v>0.79129459999999985</v>
      </c>
      <c r="O752" s="59">
        <v>260</v>
      </c>
      <c r="Q752" s="53" t="str">
        <f t="shared" si="265"/>
        <v>1</v>
      </c>
      <c r="R752" s="53">
        <f t="shared" si="260"/>
        <v>1</v>
      </c>
      <c r="S752" s="53" t="str">
        <f t="shared" si="266"/>
        <v>0</v>
      </c>
      <c r="T752" s="53">
        <f t="shared" si="261"/>
        <v>0</v>
      </c>
      <c r="U752" s="53" t="str">
        <f t="shared" si="267"/>
        <v>0</v>
      </c>
      <c r="V752" s="53">
        <f t="shared" si="262"/>
        <v>0</v>
      </c>
      <c r="W752" s="53" t="str">
        <f t="shared" si="268"/>
        <v>0</v>
      </c>
      <c r="X752" s="53">
        <f t="shared" si="263"/>
        <v>0</v>
      </c>
      <c r="Y752" s="53" t="str">
        <f t="shared" si="269"/>
        <v>0</v>
      </c>
      <c r="Z752" s="53">
        <f t="shared" si="264"/>
        <v>0</v>
      </c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92">
        <f>Parâmetros!A742</f>
        <v>44196.833368055559</v>
      </c>
      <c r="B753" s="59">
        <f>Parâmetros!G742*0.04*46.0055</f>
        <v>4.1957015999999996</v>
      </c>
      <c r="C753" s="87">
        <f t="shared" si="270"/>
        <v>4.1957015999999996</v>
      </c>
      <c r="D753" s="91">
        <f t="shared" si="254"/>
        <v>0.83914031999999983</v>
      </c>
      <c r="E753" s="42" t="str">
        <f t="shared" si="271"/>
        <v>1</v>
      </c>
      <c r="F753" s="51">
        <f t="shared" si="255"/>
        <v>-149.90919094</v>
      </c>
      <c r="G753" s="42" t="str">
        <f t="shared" si="272"/>
        <v>0</v>
      </c>
      <c r="H753" s="51">
        <f t="shared" si="256"/>
        <v>-33.954595470000001</v>
      </c>
      <c r="I753" s="42" t="str">
        <f t="shared" si="273"/>
        <v>0</v>
      </c>
      <c r="J753" s="51">
        <f t="shared" si="257"/>
        <v>90.199333859753096</v>
      </c>
      <c r="K753" s="42" t="str">
        <f t="shared" si="274"/>
        <v>0</v>
      </c>
      <c r="L753" s="51">
        <f t="shared" si="258"/>
        <v>81.79719193411762</v>
      </c>
      <c r="M753" s="55" t="str">
        <f t="shared" si="275"/>
        <v>0</v>
      </c>
      <c r="N753" s="58">
        <f t="shared" si="259"/>
        <v>0.83914031999999983</v>
      </c>
      <c r="O753" s="59">
        <v>260</v>
      </c>
      <c r="Q753" s="53" t="str">
        <f t="shared" si="265"/>
        <v>1</v>
      </c>
      <c r="R753" s="53">
        <f t="shared" si="260"/>
        <v>1</v>
      </c>
      <c r="S753" s="53" t="str">
        <f t="shared" si="266"/>
        <v>0</v>
      </c>
      <c r="T753" s="53">
        <f t="shared" si="261"/>
        <v>0</v>
      </c>
      <c r="U753" s="53" t="str">
        <f t="shared" si="267"/>
        <v>0</v>
      </c>
      <c r="V753" s="53">
        <f t="shared" si="262"/>
        <v>0</v>
      </c>
      <c r="W753" s="53" t="str">
        <f t="shared" si="268"/>
        <v>0</v>
      </c>
      <c r="X753" s="53">
        <f t="shared" si="263"/>
        <v>0</v>
      </c>
      <c r="Y753" s="53" t="str">
        <f t="shared" si="269"/>
        <v>0</v>
      </c>
      <c r="Z753" s="53">
        <f t="shared" si="264"/>
        <v>0</v>
      </c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92">
        <f>Parâmetros!A743</f>
        <v>44196.875034722223</v>
      </c>
      <c r="B754" s="59">
        <f>Parâmetros!G743*0.04*46.0055</f>
        <v>2.7971344</v>
      </c>
      <c r="C754" s="87">
        <f t="shared" si="270"/>
        <v>2.7971344</v>
      </c>
      <c r="D754" s="91">
        <f t="shared" si="254"/>
        <v>0.55942687999999996</v>
      </c>
      <c r="E754" s="42" t="str">
        <f t="shared" si="271"/>
        <v>1</v>
      </c>
      <c r="F754" s="51">
        <f t="shared" si="255"/>
        <v>-151.27279395999997</v>
      </c>
      <c r="G754" s="42" t="str">
        <f t="shared" si="272"/>
        <v>0</v>
      </c>
      <c r="H754" s="51">
        <f t="shared" si="256"/>
        <v>-34.636396979999986</v>
      </c>
      <c r="I754" s="42" t="str">
        <f t="shared" si="273"/>
        <v>0</v>
      </c>
      <c r="J754" s="51">
        <f t="shared" si="257"/>
        <v>90.062930392098764</v>
      </c>
      <c r="K754" s="42" t="str">
        <f t="shared" si="274"/>
        <v>0</v>
      </c>
      <c r="L754" s="51">
        <f t="shared" si="258"/>
        <v>81.649108348235302</v>
      </c>
      <c r="M754" s="55" t="str">
        <f t="shared" si="275"/>
        <v>0</v>
      </c>
      <c r="N754" s="58">
        <f t="shared" si="259"/>
        <v>0.55942687999999996</v>
      </c>
      <c r="O754" s="59">
        <v>260</v>
      </c>
      <c r="Q754" s="53" t="str">
        <f t="shared" si="265"/>
        <v>1</v>
      </c>
      <c r="R754" s="53">
        <f t="shared" si="260"/>
        <v>1</v>
      </c>
      <c r="S754" s="53" t="str">
        <f t="shared" si="266"/>
        <v>0</v>
      </c>
      <c r="T754" s="53">
        <f t="shared" si="261"/>
        <v>0</v>
      </c>
      <c r="U754" s="53" t="str">
        <f t="shared" si="267"/>
        <v>0</v>
      </c>
      <c r="V754" s="53">
        <f t="shared" si="262"/>
        <v>0</v>
      </c>
      <c r="W754" s="53" t="str">
        <f t="shared" si="268"/>
        <v>0</v>
      </c>
      <c r="X754" s="53">
        <f t="shared" si="263"/>
        <v>0</v>
      </c>
      <c r="Y754" s="53" t="str">
        <f t="shared" si="269"/>
        <v>0</v>
      </c>
      <c r="Z754" s="53">
        <f t="shared" si="264"/>
        <v>0</v>
      </c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92">
        <f>Parâmetros!A744</f>
        <v>44196.916701388887</v>
      </c>
      <c r="B755" s="59">
        <f>Parâmetros!G744*0.04*46.0055</f>
        <v>2.7419278</v>
      </c>
      <c r="C755" s="87">
        <f t="shared" si="270"/>
        <v>2.7419278</v>
      </c>
      <c r="D755" s="91">
        <f t="shared" si="254"/>
        <v>0.54838556000000005</v>
      </c>
      <c r="E755" s="42" t="str">
        <f t="shared" si="271"/>
        <v>1</v>
      </c>
      <c r="F755" s="51">
        <f t="shared" si="255"/>
        <v>-151.32662039499999</v>
      </c>
      <c r="G755" s="42" t="str">
        <f t="shared" si="272"/>
        <v>0</v>
      </c>
      <c r="H755" s="51">
        <f t="shared" si="256"/>
        <v>-34.663310197499996</v>
      </c>
      <c r="I755" s="42" t="str">
        <f t="shared" si="273"/>
        <v>0</v>
      </c>
      <c r="J755" s="51">
        <f t="shared" si="257"/>
        <v>90.05754604469135</v>
      </c>
      <c r="K755" s="42" t="str">
        <f t="shared" si="274"/>
        <v>0</v>
      </c>
      <c r="L755" s="51">
        <f t="shared" si="258"/>
        <v>81.643262943529422</v>
      </c>
      <c r="M755" s="55" t="str">
        <f t="shared" si="275"/>
        <v>0</v>
      </c>
      <c r="N755" s="58">
        <f t="shared" si="259"/>
        <v>0.54838556000000005</v>
      </c>
      <c r="O755" s="59">
        <v>260</v>
      </c>
      <c r="Q755" s="53" t="str">
        <f t="shared" si="265"/>
        <v>1</v>
      </c>
      <c r="R755" s="53">
        <f t="shared" si="260"/>
        <v>1</v>
      </c>
      <c r="S755" s="53" t="str">
        <f t="shared" si="266"/>
        <v>0</v>
      </c>
      <c r="T755" s="53">
        <f t="shared" si="261"/>
        <v>0</v>
      </c>
      <c r="U755" s="53" t="str">
        <f t="shared" si="267"/>
        <v>0</v>
      </c>
      <c r="V755" s="53">
        <f t="shared" si="262"/>
        <v>0</v>
      </c>
      <c r="W755" s="53" t="str">
        <f t="shared" si="268"/>
        <v>0</v>
      </c>
      <c r="X755" s="53">
        <f t="shared" si="263"/>
        <v>0</v>
      </c>
      <c r="Y755" s="53" t="str">
        <f t="shared" si="269"/>
        <v>0</v>
      </c>
      <c r="Z755" s="53">
        <f t="shared" si="264"/>
        <v>0</v>
      </c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92">
        <f>Parâmetros!A745</f>
        <v>44196.958368055559</v>
      </c>
      <c r="B756" s="63">
        <f>Parâmetros!G745*0.04*46.0055</f>
        <v>2.5395035999999998</v>
      </c>
      <c r="C756" s="93">
        <f>B756</f>
        <v>2.5395035999999998</v>
      </c>
      <c r="D756" s="94">
        <f t="shared" si="254"/>
        <v>0.50790071999999986</v>
      </c>
      <c r="E756" s="69" t="str">
        <f t="shared" si="271"/>
        <v>1</v>
      </c>
      <c r="F756" s="95">
        <f t="shared" si="255"/>
        <v>-151.52398399000003</v>
      </c>
      <c r="G756" s="69" t="str">
        <f t="shared" si="272"/>
        <v>0</v>
      </c>
      <c r="H756" s="95">
        <f t="shared" si="256"/>
        <v>-34.761991995000017</v>
      </c>
      <c r="I756" s="69" t="str">
        <f t="shared" si="273"/>
        <v>0</v>
      </c>
      <c r="J756" s="95">
        <f t="shared" si="257"/>
        <v>90.037803437530869</v>
      </c>
      <c r="K756" s="69" t="str">
        <f t="shared" si="274"/>
        <v>0</v>
      </c>
      <c r="L756" s="95">
        <f t="shared" si="258"/>
        <v>81.62182979294117</v>
      </c>
      <c r="M756" s="68" t="str">
        <f t="shared" si="275"/>
        <v>0</v>
      </c>
      <c r="N756" s="86">
        <f t="shared" si="259"/>
        <v>0.50790071999999986</v>
      </c>
      <c r="O756" s="63">
        <v>260</v>
      </c>
      <c r="Q756" s="53" t="str">
        <f t="shared" si="265"/>
        <v>1</v>
      </c>
      <c r="R756" s="53">
        <f t="shared" si="260"/>
        <v>1</v>
      </c>
      <c r="S756" s="53" t="str">
        <f t="shared" si="266"/>
        <v>0</v>
      </c>
      <c r="T756" s="53">
        <f t="shared" si="261"/>
        <v>0</v>
      </c>
      <c r="U756" s="53" t="str">
        <f t="shared" si="267"/>
        <v>0</v>
      </c>
      <c r="V756" s="53">
        <f t="shared" si="262"/>
        <v>0</v>
      </c>
      <c r="W756" s="53" t="str">
        <f t="shared" si="268"/>
        <v>0</v>
      </c>
      <c r="X756" s="53">
        <f t="shared" si="263"/>
        <v>0</v>
      </c>
      <c r="Y756" s="53" t="str">
        <f t="shared" si="269"/>
        <v>0</v>
      </c>
      <c r="Z756" s="53">
        <f t="shared" si="264"/>
        <v>0</v>
      </c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76"/>
      <c r="B757" s="72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42"/>
      <c r="N757" s="65"/>
      <c r="Q757" s="42"/>
      <c r="R757" s="53"/>
      <c r="S757" s="53"/>
      <c r="T757" s="53"/>
      <c r="U757" s="53"/>
      <c r="V757" s="53"/>
      <c r="W757" s="53"/>
      <c r="X757" s="53"/>
      <c r="Y757" s="53"/>
      <c r="Z757" s="53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70"/>
      <c r="B758" s="72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70"/>
      <c r="B759" s="72"/>
      <c r="Q759" s="53"/>
      <c r="R759" s="53">
        <f>SUM(R13:R756)</f>
        <v>744</v>
      </c>
      <c r="S759" s="42"/>
      <c r="T759" s="53">
        <f>SUM(T13:T756)</f>
        <v>0</v>
      </c>
      <c r="U759" s="34"/>
      <c r="V759" s="53">
        <f>SUM(V13:V756)</f>
        <v>0</v>
      </c>
      <c r="W759" s="34"/>
      <c r="X759" s="53">
        <f>SUM(X13:X756)</f>
        <v>0</v>
      </c>
      <c r="Y759" s="34"/>
      <c r="Z759" s="53">
        <f>SUM(Z13:Z756)</f>
        <v>0</v>
      </c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70"/>
      <c r="B760" s="72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70"/>
      <c r="B761" s="72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70"/>
      <c r="B762" s="72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70"/>
      <c r="B763" s="72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70"/>
      <c r="B764" s="72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0"/>
      <c r="B765" s="72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0"/>
      <c r="B766" s="72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0"/>
      <c r="B767" s="72"/>
    </row>
    <row r="768" spans="1:39">
      <c r="A768" s="70"/>
      <c r="B768" s="72"/>
    </row>
    <row r="769" spans="1:15" s="34" customFormat="1">
      <c r="A769" s="70"/>
      <c r="B769" s="72"/>
      <c r="O769" s="42"/>
    </row>
    <row r="770" spans="1:15" s="34" customFormat="1">
      <c r="A770" s="70"/>
      <c r="B770" s="72"/>
      <c r="O770" s="42"/>
    </row>
    <row r="771" spans="1:15" s="34" customFormat="1">
      <c r="A771" s="70"/>
      <c r="B771" s="72"/>
      <c r="O771" s="42"/>
    </row>
    <row r="772" spans="1:15" s="34" customFormat="1">
      <c r="A772" s="70"/>
      <c r="B772" s="72"/>
      <c r="O772" s="42"/>
    </row>
    <row r="773" spans="1:15" s="34" customFormat="1">
      <c r="A773" s="70"/>
      <c r="B773" s="72"/>
      <c r="O773" s="42"/>
    </row>
    <row r="774" spans="1:15" s="34" customFormat="1">
      <c r="A774" s="70"/>
      <c r="B774" s="72"/>
      <c r="O774" s="42"/>
    </row>
    <row r="775" spans="1:15" s="34" customFormat="1">
      <c r="A775" s="70"/>
      <c r="B775" s="72"/>
      <c r="O775" s="42"/>
    </row>
    <row r="776" spans="1:15" s="34" customFormat="1">
      <c r="A776" s="70"/>
      <c r="B776" s="72"/>
      <c r="O776" s="42"/>
    </row>
    <row r="777" spans="1:15" s="34" customFormat="1">
      <c r="A777" s="70"/>
      <c r="B777" s="72"/>
      <c r="O777" s="42"/>
    </row>
    <row r="778" spans="1:15" s="34" customFormat="1">
      <c r="A778" s="70"/>
      <c r="B778" s="72"/>
      <c r="O778" s="42"/>
    </row>
    <row r="779" spans="1:15" s="34" customFormat="1">
      <c r="A779" s="70"/>
      <c r="B779" s="72"/>
      <c r="O779" s="42"/>
    </row>
    <row r="780" spans="1:15" s="34" customFormat="1">
      <c r="A780" s="70"/>
      <c r="B780" s="72"/>
      <c r="O780" s="42"/>
    </row>
    <row r="781" spans="1:15" s="34" customFormat="1">
      <c r="A781" s="70"/>
      <c r="B781" s="72"/>
      <c r="O781" s="42"/>
    </row>
    <row r="782" spans="1:15" s="34" customFormat="1">
      <c r="A782" s="70"/>
      <c r="B782" s="72"/>
      <c r="O782" s="42"/>
    </row>
    <row r="783" spans="1:15" s="34" customFormat="1">
      <c r="A783" s="70"/>
      <c r="B783" s="72"/>
      <c r="O783" s="42"/>
    </row>
    <row r="784" spans="1:15" s="34" customFormat="1">
      <c r="A784" s="70"/>
      <c r="B784" s="72"/>
      <c r="O784" s="42"/>
    </row>
    <row r="785" spans="1:15" s="34" customFormat="1">
      <c r="A785" s="70"/>
      <c r="B785" s="72"/>
      <c r="O785" s="42"/>
    </row>
    <row r="786" spans="1:15" s="34" customFormat="1">
      <c r="A786" s="70"/>
      <c r="B786" s="72"/>
      <c r="O786" s="42"/>
    </row>
    <row r="787" spans="1:15" s="34" customFormat="1">
      <c r="A787" s="70"/>
      <c r="B787" s="72"/>
      <c r="O787" s="42"/>
    </row>
    <row r="788" spans="1:15" s="34" customFormat="1">
      <c r="A788" s="70"/>
      <c r="B788" s="72"/>
      <c r="O788" s="42"/>
    </row>
    <row r="789" spans="1:15" s="34" customFormat="1">
      <c r="A789" s="70"/>
      <c r="B789" s="72"/>
      <c r="O789" s="42"/>
    </row>
    <row r="790" spans="1:15" s="34" customFormat="1">
      <c r="A790" s="70"/>
      <c r="B790" s="72"/>
      <c r="O790" s="42"/>
    </row>
    <row r="791" spans="1:15" s="34" customFormat="1">
      <c r="A791" s="70"/>
      <c r="B791" s="72"/>
      <c r="O791" s="42"/>
    </row>
    <row r="792" spans="1:15" s="34" customFormat="1">
      <c r="A792" s="70"/>
      <c r="B792" s="72"/>
      <c r="O792" s="42"/>
    </row>
    <row r="793" spans="1:15" s="34" customFormat="1">
      <c r="A793" s="70"/>
      <c r="B793" s="72"/>
      <c r="O793" s="42"/>
    </row>
    <row r="794" spans="1:15" s="34" customFormat="1">
      <c r="A794" s="70"/>
      <c r="B794" s="72"/>
      <c r="O794" s="42"/>
    </row>
    <row r="795" spans="1:15" s="34" customFormat="1">
      <c r="A795" s="70"/>
      <c r="B795" s="72"/>
      <c r="O795" s="42"/>
    </row>
    <row r="796" spans="1:15" s="34" customFormat="1">
      <c r="A796" s="70"/>
      <c r="B796" s="72"/>
      <c r="O796" s="42"/>
    </row>
    <row r="797" spans="1:15" s="34" customFormat="1">
      <c r="A797" s="70"/>
      <c r="B797" s="72"/>
      <c r="O797" s="42"/>
    </row>
    <row r="798" spans="1:15" s="34" customFormat="1">
      <c r="A798" s="70"/>
      <c r="B798" s="72"/>
      <c r="O798" s="42"/>
    </row>
    <row r="799" spans="1:15" s="34" customFormat="1">
      <c r="A799" s="70"/>
      <c r="B799" s="72"/>
      <c r="O799" s="42"/>
    </row>
    <row r="800" spans="1:15" s="34" customFormat="1">
      <c r="A800" s="70"/>
      <c r="B800" s="72"/>
      <c r="O800" s="42"/>
    </row>
    <row r="801" spans="1:15" s="34" customFormat="1">
      <c r="A801" s="70"/>
      <c r="B801" s="72"/>
      <c r="O801" s="42"/>
    </row>
    <row r="802" spans="1:15" s="34" customFormat="1">
      <c r="A802" s="70"/>
      <c r="B802" s="72"/>
      <c r="O802" s="42"/>
    </row>
    <row r="803" spans="1:15" s="34" customFormat="1">
      <c r="A803" s="70"/>
      <c r="B803" s="72"/>
      <c r="O803" s="42"/>
    </row>
    <row r="804" spans="1:15" s="34" customFormat="1">
      <c r="A804" s="70"/>
      <c r="B804" s="72"/>
      <c r="O804" s="42"/>
    </row>
    <row r="805" spans="1:15" s="34" customFormat="1">
      <c r="A805" s="70"/>
      <c r="B805" s="72"/>
      <c r="O805" s="42"/>
    </row>
    <row r="806" spans="1:15" s="34" customFormat="1">
      <c r="A806" s="70"/>
      <c r="B806" s="72"/>
      <c r="O806" s="42"/>
    </row>
    <row r="807" spans="1:15" s="34" customFormat="1">
      <c r="A807" s="70"/>
      <c r="B807" s="72"/>
      <c r="O807" s="42"/>
    </row>
    <row r="808" spans="1:15" s="34" customFormat="1">
      <c r="A808" s="70"/>
      <c r="B808" s="72"/>
      <c r="O808" s="42"/>
    </row>
    <row r="809" spans="1:15" s="34" customFormat="1">
      <c r="A809" s="70"/>
      <c r="B809" s="72"/>
      <c r="O809" s="42"/>
    </row>
    <row r="810" spans="1:15" s="34" customFormat="1">
      <c r="A810" s="70"/>
      <c r="B810" s="72"/>
      <c r="O810" s="42"/>
    </row>
    <row r="811" spans="1:15" s="34" customFormat="1">
      <c r="A811" s="70"/>
      <c r="B811" s="72"/>
      <c r="O811" s="42"/>
    </row>
    <row r="812" spans="1:15" s="34" customFormat="1">
      <c r="A812" s="70"/>
      <c r="B812" s="72"/>
      <c r="O812" s="42"/>
    </row>
    <row r="813" spans="1:15" s="34" customFormat="1">
      <c r="A813" s="70"/>
      <c r="B813" s="72"/>
      <c r="O813" s="42"/>
    </row>
    <row r="814" spans="1:15" s="34" customFormat="1">
      <c r="A814" s="70"/>
      <c r="B814" s="72"/>
      <c r="O814" s="42"/>
    </row>
    <row r="815" spans="1:15" s="34" customFormat="1">
      <c r="A815" s="70"/>
      <c r="B815" s="72"/>
      <c r="O815" s="42"/>
    </row>
    <row r="816" spans="1:15" s="34" customFormat="1">
      <c r="A816" s="70"/>
      <c r="B816" s="72"/>
      <c r="O816" s="42"/>
    </row>
    <row r="817" spans="1:15" s="34" customFormat="1">
      <c r="A817" s="70"/>
      <c r="B817" s="72"/>
      <c r="O817" s="42"/>
    </row>
    <row r="818" spans="1:15" s="34" customFormat="1">
      <c r="A818" s="70"/>
      <c r="B818" s="72"/>
      <c r="O818" s="42"/>
    </row>
    <row r="819" spans="1:15" s="34" customFormat="1">
      <c r="A819" s="70"/>
      <c r="B819" s="72"/>
      <c r="O819" s="42"/>
    </row>
    <row r="820" spans="1:15" s="34" customFormat="1">
      <c r="A820" s="70"/>
      <c r="B820" s="72"/>
      <c r="O820" s="42"/>
    </row>
    <row r="821" spans="1:15" s="34" customFormat="1">
      <c r="A821" s="70"/>
      <c r="B821" s="72"/>
      <c r="O821" s="42"/>
    </row>
    <row r="822" spans="1:15" s="34" customFormat="1">
      <c r="A822" s="70"/>
      <c r="B822" s="72"/>
      <c r="O822" s="42"/>
    </row>
    <row r="823" spans="1:15" s="34" customFormat="1">
      <c r="A823" s="70"/>
      <c r="B823" s="72"/>
      <c r="O823" s="42"/>
    </row>
    <row r="824" spans="1:15" s="34" customFormat="1">
      <c r="A824" s="70"/>
      <c r="B824" s="72"/>
      <c r="O824" s="42"/>
    </row>
    <row r="825" spans="1:15" s="34" customFormat="1">
      <c r="A825" s="70"/>
      <c r="B825" s="72"/>
      <c r="O825" s="42"/>
    </row>
    <row r="826" spans="1:15" s="34" customFormat="1">
      <c r="A826" s="70"/>
      <c r="B826" s="72"/>
      <c r="O826" s="42"/>
    </row>
    <row r="827" spans="1:15" s="34" customFormat="1">
      <c r="A827" s="70"/>
      <c r="B827" s="72"/>
      <c r="O827" s="42"/>
    </row>
    <row r="828" spans="1:15" s="34" customFormat="1">
      <c r="A828" s="70"/>
      <c r="B828" s="72"/>
      <c r="O828" s="42"/>
    </row>
    <row r="829" spans="1:15" s="34" customFormat="1">
      <c r="A829" s="70"/>
      <c r="B829" s="72"/>
      <c r="O829" s="42"/>
    </row>
    <row r="830" spans="1:15" s="34" customFormat="1">
      <c r="A830" s="70"/>
      <c r="B830" s="72"/>
      <c r="O830" s="42"/>
    </row>
    <row r="831" spans="1:15" s="34" customFormat="1">
      <c r="A831" s="70"/>
      <c r="B831" s="72"/>
      <c r="O831" s="42"/>
    </row>
    <row r="832" spans="1:15" s="34" customFormat="1">
      <c r="A832" s="70"/>
      <c r="B832" s="72"/>
      <c r="O832" s="42"/>
    </row>
    <row r="833" spans="1:15" s="34" customFormat="1">
      <c r="A833" s="70"/>
      <c r="B833" s="72"/>
      <c r="O833" s="42"/>
    </row>
    <row r="834" spans="1:15" s="34" customFormat="1">
      <c r="A834" s="70"/>
      <c r="B834" s="72"/>
      <c r="O834" s="42"/>
    </row>
    <row r="835" spans="1:15" s="34" customFormat="1">
      <c r="A835" s="70"/>
      <c r="B835" s="72"/>
      <c r="O835" s="42"/>
    </row>
    <row r="836" spans="1:15" s="34" customFormat="1">
      <c r="A836" s="70"/>
      <c r="B836" s="72"/>
      <c r="O836" s="42"/>
    </row>
    <row r="837" spans="1:15" s="34" customFormat="1">
      <c r="A837" s="70"/>
      <c r="B837" s="72"/>
      <c r="O837" s="42"/>
    </row>
    <row r="838" spans="1:15" s="34" customFormat="1">
      <c r="A838" s="70"/>
      <c r="B838" s="72"/>
      <c r="O838" s="42"/>
    </row>
    <row r="839" spans="1:15" s="34" customFormat="1">
      <c r="A839" s="70"/>
      <c r="B839" s="72"/>
      <c r="O839" s="42"/>
    </row>
    <row r="840" spans="1:15" s="34" customFormat="1">
      <c r="A840" s="70"/>
      <c r="B840" s="72"/>
      <c r="O840" s="42"/>
    </row>
    <row r="841" spans="1:15" s="34" customFormat="1">
      <c r="A841" s="70"/>
      <c r="B841" s="72"/>
      <c r="O841" s="42"/>
    </row>
    <row r="842" spans="1:15" s="34" customFormat="1">
      <c r="A842" s="70"/>
      <c r="B842" s="72"/>
      <c r="O842" s="42"/>
    </row>
    <row r="843" spans="1:15" s="34" customFormat="1">
      <c r="A843" s="70"/>
      <c r="B843" s="72"/>
      <c r="O843" s="42"/>
    </row>
    <row r="844" spans="1:15" s="34" customFormat="1">
      <c r="A844" s="70"/>
      <c r="B844" s="72"/>
      <c r="O844" s="42"/>
    </row>
    <row r="845" spans="1:15" s="34" customFormat="1">
      <c r="A845" s="70"/>
      <c r="B845" s="72"/>
      <c r="O845" s="42"/>
    </row>
    <row r="846" spans="1:15" s="34" customFormat="1">
      <c r="A846" s="70"/>
      <c r="B846" s="72"/>
      <c r="O846" s="42"/>
    </row>
    <row r="847" spans="1:15" s="34" customFormat="1">
      <c r="A847" s="70"/>
      <c r="B847" s="72"/>
      <c r="O847" s="42"/>
    </row>
    <row r="848" spans="1:15" s="34" customFormat="1">
      <c r="A848" s="70"/>
      <c r="B848" s="72"/>
      <c r="O848" s="42"/>
    </row>
    <row r="849" spans="1:15" s="34" customFormat="1">
      <c r="A849" s="70"/>
      <c r="B849" s="72"/>
      <c r="O849" s="42"/>
    </row>
    <row r="850" spans="1:15" s="34" customFormat="1">
      <c r="A850" s="70"/>
      <c r="B850" s="72"/>
      <c r="O850" s="42"/>
    </row>
    <row r="851" spans="1:15" s="34" customFormat="1">
      <c r="A851" s="70"/>
      <c r="B851" s="72"/>
      <c r="O851" s="42"/>
    </row>
    <row r="852" spans="1:15" s="34" customFormat="1">
      <c r="A852" s="70"/>
      <c r="B852" s="72"/>
      <c r="O852" s="42"/>
    </row>
    <row r="853" spans="1:15" s="34" customFormat="1">
      <c r="A853" s="70"/>
      <c r="B853" s="72"/>
      <c r="O853" s="42"/>
    </row>
    <row r="854" spans="1:15" s="34" customFormat="1">
      <c r="A854" s="70"/>
      <c r="B854" s="72"/>
      <c r="O854" s="42"/>
    </row>
    <row r="855" spans="1:15" s="34" customFormat="1">
      <c r="A855" s="70"/>
      <c r="B855" s="72"/>
      <c r="O855" s="42"/>
    </row>
    <row r="856" spans="1:15" s="34" customFormat="1">
      <c r="A856" s="70"/>
      <c r="B856" s="72"/>
      <c r="O856" s="42"/>
    </row>
    <row r="857" spans="1:15" s="34" customFormat="1">
      <c r="A857" s="70"/>
      <c r="B857" s="72"/>
      <c r="O857" s="42"/>
    </row>
    <row r="858" spans="1:15" s="34" customFormat="1">
      <c r="A858" s="70"/>
      <c r="B858" s="72"/>
      <c r="O858" s="42"/>
    </row>
    <row r="859" spans="1:15" s="34" customFormat="1">
      <c r="A859" s="70"/>
      <c r="B859" s="72"/>
      <c r="O859" s="42"/>
    </row>
    <row r="860" spans="1:15" s="34" customFormat="1">
      <c r="A860" s="70"/>
      <c r="B860" s="72"/>
      <c r="O860" s="42"/>
    </row>
    <row r="861" spans="1:15" s="34" customFormat="1">
      <c r="A861" s="70"/>
      <c r="B861" s="72"/>
      <c r="O861" s="42"/>
    </row>
    <row r="862" spans="1:15" s="34" customFormat="1">
      <c r="A862" s="70"/>
      <c r="B862" s="72"/>
      <c r="O862" s="42"/>
    </row>
    <row r="863" spans="1:15" s="34" customFormat="1">
      <c r="A863" s="70"/>
      <c r="B863" s="72"/>
      <c r="O863" s="42"/>
    </row>
    <row r="864" spans="1:15" s="34" customFormat="1">
      <c r="A864" s="70"/>
      <c r="B864" s="72"/>
      <c r="O864" s="42"/>
    </row>
    <row r="865" spans="1:15" s="34" customFormat="1">
      <c r="A865" s="70"/>
      <c r="B865" s="72"/>
      <c r="O865" s="42"/>
    </row>
    <row r="866" spans="1:15" s="34" customFormat="1">
      <c r="A866" s="70"/>
      <c r="B866" s="72"/>
      <c r="O866" s="42"/>
    </row>
    <row r="867" spans="1:15" s="34" customFormat="1">
      <c r="A867" s="70"/>
      <c r="B867" s="72"/>
      <c r="O867" s="42"/>
    </row>
    <row r="868" spans="1:15" s="34" customFormat="1">
      <c r="A868" s="70"/>
      <c r="B868" s="72"/>
      <c r="O868" s="42"/>
    </row>
    <row r="869" spans="1:15" s="34" customFormat="1">
      <c r="A869" s="70"/>
      <c r="B869" s="72"/>
      <c r="O869" s="42"/>
    </row>
    <row r="870" spans="1:15" s="34" customFormat="1">
      <c r="A870" s="70"/>
      <c r="B870" s="72"/>
      <c r="O870" s="42"/>
    </row>
    <row r="871" spans="1:15" s="34" customFormat="1">
      <c r="A871" s="70"/>
      <c r="B871" s="72"/>
      <c r="O871" s="42"/>
    </row>
    <row r="872" spans="1:15" s="34" customFormat="1">
      <c r="A872" s="70"/>
      <c r="B872" s="72"/>
      <c r="O872" s="42"/>
    </row>
    <row r="873" spans="1:15" s="34" customFormat="1">
      <c r="A873" s="70"/>
      <c r="B873" s="72"/>
      <c r="O873" s="42"/>
    </row>
    <row r="874" spans="1:15" s="34" customFormat="1">
      <c r="A874" s="70"/>
      <c r="B874" s="72"/>
      <c r="O874" s="42"/>
    </row>
    <row r="875" spans="1:15" s="34" customFormat="1">
      <c r="A875" s="70"/>
      <c r="B875" s="72"/>
      <c r="O875" s="42"/>
    </row>
    <row r="876" spans="1:15" s="34" customFormat="1">
      <c r="A876" s="70"/>
      <c r="B876" s="72"/>
      <c r="O876" s="42"/>
    </row>
    <row r="877" spans="1:15" s="34" customFormat="1">
      <c r="A877" s="70"/>
      <c r="O877" s="42"/>
    </row>
    <row r="878" spans="1:15" s="34" customFormat="1">
      <c r="A878" s="70"/>
      <c r="O878" s="42"/>
    </row>
    <row r="879" spans="1:15" s="34" customFormat="1">
      <c r="A879" s="70"/>
      <c r="O879" s="42"/>
    </row>
    <row r="880" spans="1:15" s="34" customFormat="1">
      <c r="A880" s="70"/>
      <c r="O880" s="42"/>
    </row>
    <row r="881" spans="1:15" s="34" customFormat="1">
      <c r="A881" s="70"/>
      <c r="O881" s="42"/>
    </row>
    <row r="882" spans="1:15" s="34" customFormat="1">
      <c r="A882" s="70"/>
      <c r="O882" s="42"/>
    </row>
    <row r="883" spans="1:15" s="34" customFormat="1">
      <c r="A883" s="70"/>
      <c r="O883" s="42"/>
    </row>
    <row r="884" spans="1:15" s="34" customFormat="1">
      <c r="A884" s="70"/>
      <c r="O884" s="42"/>
    </row>
    <row r="885" spans="1:15" s="34" customFormat="1">
      <c r="A885" s="70"/>
      <c r="O885" s="42"/>
    </row>
    <row r="886" spans="1:15" s="34" customFormat="1">
      <c r="A886" s="70"/>
      <c r="O886" s="42"/>
    </row>
    <row r="887" spans="1:15">
      <c r="A887" s="70"/>
    </row>
    <row r="888" spans="1:15">
      <c r="A888" s="70"/>
    </row>
    <row r="889" spans="1:15">
      <c r="A889" s="70"/>
    </row>
    <row r="890" spans="1:15">
      <c r="A890" s="70"/>
    </row>
    <row r="891" spans="1:15">
      <c r="A891" s="70"/>
    </row>
    <row r="892" spans="1:15">
      <c r="A892" s="70"/>
    </row>
    <row r="893" spans="1:15">
      <c r="A893" s="70"/>
    </row>
    <row r="894" spans="1:15">
      <c r="A894" s="70"/>
    </row>
    <row r="895" spans="1:15">
      <c r="A895" s="70"/>
    </row>
    <row r="896" spans="1:15">
      <c r="A896" s="70"/>
    </row>
    <row r="897" spans="1:1">
      <c r="A897" s="70"/>
    </row>
    <row r="898" spans="1:1">
      <c r="A898" s="70"/>
    </row>
    <row r="899" spans="1:1">
      <c r="A899" s="70"/>
    </row>
    <row r="900" spans="1:1">
      <c r="A900" s="70"/>
    </row>
    <row r="901" spans="1:1">
      <c r="A901" s="70"/>
    </row>
    <row r="902" spans="1:1">
      <c r="A902" s="70"/>
    </row>
    <row r="903" spans="1:1">
      <c r="A903" s="70"/>
    </row>
    <row r="904" spans="1:1">
      <c r="A904" s="70"/>
    </row>
    <row r="905" spans="1:1">
      <c r="A905" s="70"/>
    </row>
    <row r="906" spans="1:1">
      <c r="A906" s="70"/>
    </row>
    <row r="907" spans="1:1">
      <c r="A907" s="70"/>
    </row>
    <row r="908" spans="1:1">
      <c r="A908" s="70"/>
    </row>
    <row r="909" spans="1:1">
      <c r="A909" s="70"/>
    </row>
    <row r="910" spans="1:1">
      <c r="A910" s="70"/>
    </row>
    <row r="911" spans="1:1">
      <c r="A911" s="70"/>
    </row>
    <row r="912" spans="1:1">
      <c r="A912" s="70"/>
    </row>
    <row r="913" spans="1:1">
      <c r="A913" s="70"/>
    </row>
    <row r="914" spans="1:1">
      <c r="A914" s="70"/>
    </row>
    <row r="915" spans="1:1">
      <c r="A915" s="70"/>
    </row>
    <row r="916" spans="1:1">
      <c r="A916" s="70"/>
    </row>
    <row r="917" spans="1:1">
      <c r="A917" s="70"/>
    </row>
    <row r="918" spans="1:1">
      <c r="A918" s="70"/>
    </row>
    <row r="919" spans="1:1">
      <c r="A919" s="70"/>
    </row>
    <row r="920" spans="1:1">
      <c r="A920" s="70"/>
    </row>
    <row r="921" spans="1:1">
      <c r="A921" s="70"/>
    </row>
    <row r="922" spans="1:1">
      <c r="A922" s="70"/>
    </row>
    <row r="923" spans="1:1">
      <c r="A923" s="70"/>
    </row>
    <row r="924" spans="1:1">
      <c r="A924" s="70"/>
    </row>
    <row r="925" spans="1:1">
      <c r="A925" s="70"/>
    </row>
    <row r="926" spans="1:1">
      <c r="A926" s="70"/>
    </row>
    <row r="927" spans="1:1">
      <c r="A927" s="70"/>
    </row>
    <row r="928" spans="1:1">
      <c r="A928" s="70"/>
    </row>
    <row r="929" spans="1:1">
      <c r="A929" s="70"/>
    </row>
    <row r="930" spans="1:1">
      <c r="A930" s="70"/>
    </row>
    <row r="931" spans="1:1">
      <c r="A931" s="70"/>
    </row>
    <row r="932" spans="1:1">
      <c r="A932" s="70"/>
    </row>
    <row r="933" spans="1:1">
      <c r="A933" s="70"/>
    </row>
    <row r="934" spans="1:1">
      <c r="A934" s="70"/>
    </row>
    <row r="935" spans="1:1">
      <c r="A935" s="70"/>
    </row>
    <row r="936" spans="1:1">
      <c r="A936" s="70"/>
    </row>
    <row r="937" spans="1:1">
      <c r="A937" s="70"/>
    </row>
    <row r="938" spans="1:1">
      <c r="A938" s="70"/>
    </row>
    <row r="939" spans="1:1">
      <c r="A939" s="70"/>
    </row>
    <row r="940" spans="1:1">
      <c r="A940" s="70"/>
    </row>
    <row r="941" spans="1:1">
      <c r="A941" s="70"/>
    </row>
    <row r="942" spans="1:1">
      <c r="A942" s="70"/>
    </row>
    <row r="943" spans="1:1">
      <c r="A943" s="70"/>
    </row>
    <row r="944" spans="1:1">
      <c r="A944" s="70"/>
    </row>
    <row r="945" spans="1:1">
      <c r="A945" s="70"/>
    </row>
    <row r="946" spans="1:1">
      <c r="A946" s="70"/>
    </row>
    <row r="947" spans="1:1">
      <c r="A947" s="70"/>
    </row>
    <row r="948" spans="1:1">
      <c r="A948" s="70"/>
    </row>
    <row r="949" spans="1:1">
      <c r="A949" s="70"/>
    </row>
    <row r="950" spans="1:1">
      <c r="A950" s="70"/>
    </row>
    <row r="951" spans="1:1">
      <c r="A951" s="70"/>
    </row>
    <row r="952" spans="1:1">
      <c r="A952" s="70"/>
    </row>
    <row r="953" spans="1:1">
      <c r="A953" s="70"/>
    </row>
    <row r="954" spans="1:1">
      <c r="A954" s="70"/>
    </row>
    <row r="955" spans="1:1">
      <c r="A955" s="70"/>
    </row>
    <row r="956" spans="1:1">
      <c r="A956" s="70"/>
    </row>
    <row r="957" spans="1:1">
      <c r="A957" s="70"/>
    </row>
    <row r="958" spans="1:1">
      <c r="A958" s="70"/>
    </row>
    <row r="959" spans="1:1">
      <c r="A959" s="70"/>
    </row>
    <row r="960" spans="1:1">
      <c r="A960" s="70"/>
    </row>
    <row r="961" spans="1:1">
      <c r="A961" s="70"/>
    </row>
    <row r="962" spans="1:1">
      <c r="A962" s="70"/>
    </row>
    <row r="963" spans="1:1">
      <c r="A963" s="70"/>
    </row>
    <row r="964" spans="1:1">
      <c r="A964" s="70"/>
    </row>
    <row r="965" spans="1:1">
      <c r="A965" s="70"/>
    </row>
    <row r="966" spans="1:1">
      <c r="A966" s="70"/>
    </row>
    <row r="967" spans="1:1">
      <c r="A967" s="70"/>
    </row>
    <row r="968" spans="1:1">
      <c r="A968" s="70"/>
    </row>
    <row r="969" spans="1:1">
      <c r="A969" s="70"/>
    </row>
    <row r="970" spans="1:1">
      <c r="A970" s="70"/>
    </row>
    <row r="971" spans="1:1">
      <c r="A971" s="70"/>
    </row>
    <row r="972" spans="1:1">
      <c r="A972" s="70"/>
    </row>
    <row r="973" spans="1:1">
      <c r="A973" s="70"/>
    </row>
    <row r="974" spans="1:1">
      <c r="A974" s="70"/>
    </row>
    <row r="975" spans="1:1">
      <c r="A975" s="70"/>
    </row>
    <row r="976" spans="1:1">
      <c r="A976" s="70"/>
    </row>
    <row r="977" spans="1:1">
      <c r="A977" s="70"/>
    </row>
    <row r="978" spans="1:1">
      <c r="A978" s="70"/>
    </row>
    <row r="979" spans="1:1">
      <c r="A979" s="70"/>
    </row>
    <row r="980" spans="1:1">
      <c r="A980" s="70"/>
    </row>
    <row r="981" spans="1:1">
      <c r="A981" s="70"/>
    </row>
    <row r="982" spans="1:1">
      <c r="A982" s="70"/>
    </row>
    <row r="983" spans="1:1">
      <c r="A983" s="70"/>
    </row>
    <row r="984" spans="1:1">
      <c r="A984" s="70"/>
    </row>
    <row r="985" spans="1:1">
      <c r="A985" s="70"/>
    </row>
    <row r="986" spans="1:1">
      <c r="A986" s="70"/>
    </row>
    <row r="987" spans="1:1">
      <c r="A987" s="70"/>
    </row>
    <row r="988" spans="1:1">
      <c r="A988" s="70"/>
    </row>
    <row r="989" spans="1:1">
      <c r="A989" s="70"/>
    </row>
    <row r="990" spans="1:1">
      <c r="A990" s="70"/>
    </row>
    <row r="991" spans="1:1">
      <c r="A991" s="70"/>
    </row>
    <row r="992" spans="1:1">
      <c r="A992" s="70"/>
    </row>
    <row r="993" spans="1:1">
      <c r="A993" s="70"/>
    </row>
    <row r="994" spans="1:1">
      <c r="A994" s="70"/>
    </row>
    <row r="995" spans="1:1">
      <c r="A995" s="70"/>
    </row>
    <row r="996" spans="1:1">
      <c r="A996" s="70"/>
    </row>
    <row r="997" spans="1:1">
      <c r="A997" s="70"/>
    </row>
    <row r="998" spans="1:1">
      <c r="A998" s="70"/>
    </row>
    <row r="999" spans="1:1">
      <c r="A999" s="70"/>
    </row>
    <row r="1000" spans="1:1">
      <c r="A1000" s="70"/>
    </row>
    <row r="1001" spans="1:1">
      <c r="A1001" s="70"/>
    </row>
    <row r="1002" spans="1:1">
      <c r="A1002" s="70"/>
    </row>
    <row r="1003" spans="1:1">
      <c r="A1003" s="70"/>
    </row>
    <row r="1004" spans="1:1">
      <c r="A1004" s="70"/>
    </row>
    <row r="1005" spans="1:1">
      <c r="A1005" s="70"/>
    </row>
    <row r="1006" spans="1:1">
      <c r="A1006" s="70"/>
    </row>
    <row r="1007" spans="1:1">
      <c r="A1007" s="70"/>
    </row>
    <row r="1008" spans="1:1">
      <c r="A1008" s="70"/>
    </row>
    <row r="1009" spans="1:1">
      <c r="A1009" s="70"/>
    </row>
    <row r="1010" spans="1:1">
      <c r="A1010" s="70"/>
    </row>
    <row r="1011" spans="1:1">
      <c r="A1011" s="70"/>
    </row>
    <row r="1012" spans="1:1">
      <c r="A1012" s="70"/>
    </row>
    <row r="1013" spans="1:1">
      <c r="A1013" s="70"/>
    </row>
    <row r="1014" spans="1:1">
      <c r="A1014" s="70"/>
    </row>
    <row r="1015" spans="1:1">
      <c r="A1015" s="70"/>
    </row>
    <row r="1016" spans="1:1">
      <c r="A1016" s="70"/>
    </row>
    <row r="1017" spans="1:1">
      <c r="A1017" s="70"/>
    </row>
    <row r="1018" spans="1:1">
      <c r="A1018" s="70"/>
    </row>
    <row r="1019" spans="1:1">
      <c r="A1019" s="70"/>
    </row>
    <row r="1020" spans="1:1">
      <c r="A1020" s="70"/>
    </row>
    <row r="1021" spans="1:1">
      <c r="A1021" s="70"/>
    </row>
    <row r="1022" spans="1:1">
      <c r="A1022" s="70"/>
    </row>
    <row r="1023" spans="1:1">
      <c r="A1023" s="70"/>
    </row>
    <row r="1024" spans="1:1">
      <c r="A1024" s="70"/>
    </row>
    <row r="1025" spans="1:1">
      <c r="A1025" s="70"/>
    </row>
    <row r="1026" spans="1:1">
      <c r="A1026" s="70"/>
    </row>
    <row r="1027" spans="1:1">
      <c r="A1027" s="70"/>
    </row>
    <row r="1028" spans="1:1">
      <c r="A1028" s="70"/>
    </row>
    <row r="1029" spans="1:1">
      <c r="A1029" s="70"/>
    </row>
    <row r="1030" spans="1:1">
      <c r="A1030" s="70"/>
    </row>
    <row r="1031" spans="1:1">
      <c r="A1031" s="70"/>
    </row>
    <row r="1032" spans="1:1">
      <c r="A1032" s="70"/>
    </row>
    <row r="1033" spans="1:1">
      <c r="A1033" s="70"/>
    </row>
    <row r="1034" spans="1:1">
      <c r="A1034" s="70"/>
    </row>
    <row r="1035" spans="1:1">
      <c r="A1035" s="70"/>
    </row>
    <row r="1036" spans="1:1">
      <c r="A1036" s="70"/>
    </row>
    <row r="1037" spans="1:1">
      <c r="A1037" s="70"/>
    </row>
    <row r="1038" spans="1:1">
      <c r="A1038" s="70"/>
    </row>
    <row r="1039" spans="1:1">
      <c r="A1039" s="70"/>
    </row>
    <row r="1040" spans="1:1">
      <c r="A1040" s="70"/>
    </row>
    <row r="1041" spans="1:1">
      <c r="A1041" s="70"/>
    </row>
    <row r="1042" spans="1:1">
      <c r="A1042" s="70"/>
    </row>
    <row r="1043" spans="1:1">
      <c r="A1043" s="70"/>
    </row>
    <row r="1044" spans="1:1">
      <c r="A1044" s="70"/>
    </row>
    <row r="1045" spans="1:1">
      <c r="A1045" s="70"/>
    </row>
    <row r="1046" spans="1:1">
      <c r="A1046" s="70"/>
    </row>
    <row r="1047" spans="1:1">
      <c r="A1047" s="70"/>
    </row>
    <row r="1048" spans="1:1">
      <c r="A1048" s="70"/>
    </row>
    <row r="1049" spans="1:1">
      <c r="A1049" s="70"/>
    </row>
    <row r="1050" spans="1:1">
      <c r="A1050" s="70"/>
    </row>
    <row r="1051" spans="1:1">
      <c r="A1051" s="70"/>
    </row>
    <row r="1052" spans="1:1">
      <c r="A1052" s="70"/>
    </row>
    <row r="1053" spans="1:1">
      <c r="A1053" s="70"/>
    </row>
    <row r="1054" spans="1:1">
      <c r="A1054" s="70"/>
    </row>
    <row r="1055" spans="1:1">
      <c r="A1055" s="70"/>
    </row>
    <row r="1056" spans="1:1">
      <c r="A1056" s="70"/>
    </row>
    <row r="1057" spans="1:1">
      <c r="A1057" s="70"/>
    </row>
    <row r="1058" spans="1:1">
      <c r="A1058" s="70"/>
    </row>
    <row r="1059" spans="1:1">
      <c r="A1059" s="70"/>
    </row>
    <row r="1060" spans="1:1">
      <c r="A1060" s="70"/>
    </row>
    <row r="1061" spans="1:1">
      <c r="A1061" s="70"/>
    </row>
    <row r="1062" spans="1:1">
      <c r="A1062" s="70"/>
    </row>
    <row r="1063" spans="1:1">
      <c r="A1063" s="70"/>
    </row>
    <row r="1064" spans="1:1">
      <c r="A1064" s="70"/>
    </row>
    <row r="1065" spans="1:1">
      <c r="A1065" s="70"/>
    </row>
    <row r="1066" spans="1:1">
      <c r="A1066" s="70"/>
    </row>
    <row r="1067" spans="1:1">
      <c r="A1067" s="70"/>
    </row>
    <row r="1068" spans="1:1">
      <c r="A1068" s="70"/>
    </row>
    <row r="1069" spans="1:1">
      <c r="A1069" s="70"/>
    </row>
    <row r="1070" spans="1:1">
      <c r="A1070" s="70"/>
    </row>
    <row r="1071" spans="1:1">
      <c r="A1071" s="70"/>
    </row>
    <row r="1072" spans="1:1">
      <c r="A1072" s="70"/>
    </row>
    <row r="1073" spans="1:1">
      <c r="A1073" s="70"/>
    </row>
    <row r="1074" spans="1:1">
      <c r="A1074" s="70"/>
    </row>
    <row r="1075" spans="1:1">
      <c r="A1075" s="70"/>
    </row>
    <row r="1076" spans="1:1">
      <c r="A1076" s="70"/>
    </row>
    <row r="1077" spans="1:1">
      <c r="A1077" s="70"/>
    </row>
    <row r="1078" spans="1:1">
      <c r="A1078" s="70"/>
    </row>
    <row r="1079" spans="1:1">
      <c r="A1079" s="70"/>
    </row>
    <row r="1080" spans="1:1">
      <c r="A1080" s="70"/>
    </row>
    <row r="1081" spans="1:1">
      <c r="A1081" s="70"/>
    </row>
    <row r="1082" spans="1:1">
      <c r="A1082" s="70"/>
    </row>
    <row r="1083" spans="1:1">
      <c r="A1083" s="70"/>
    </row>
    <row r="1084" spans="1:1">
      <c r="A1084" s="70"/>
    </row>
    <row r="1085" spans="1:1">
      <c r="A1085" s="70"/>
    </row>
    <row r="1086" spans="1:1">
      <c r="A1086" s="70"/>
    </row>
    <row r="1087" spans="1:1">
      <c r="A1087" s="70"/>
    </row>
    <row r="1088" spans="1:1">
      <c r="A1088" s="70"/>
    </row>
    <row r="1089" spans="1:1">
      <c r="A1089" s="70"/>
    </row>
    <row r="1090" spans="1:1">
      <c r="A1090" s="70"/>
    </row>
    <row r="1091" spans="1:1">
      <c r="A1091" s="70"/>
    </row>
    <row r="1092" spans="1:1">
      <c r="A1092" s="70"/>
    </row>
    <row r="1093" spans="1:1">
      <c r="A1093" s="70"/>
    </row>
    <row r="1094" spans="1:1">
      <c r="A1094" s="70"/>
    </row>
    <row r="1095" spans="1:1">
      <c r="A1095" s="70"/>
    </row>
    <row r="1096" spans="1:1">
      <c r="A1096" s="70"/>
    </row>
    <row r="1097" spans="1:1">
      <c r="A1097" s="70"/>
    </row>
    <row r="1098" spans="1:1">
      <c r="A1098" s="70"/>
    </row>
    <row r="1099" spans="1:1">
      <c r="A1099" s="70"/>
    </row>
    <row r="1100" spans="1:1">
      <c r="A1100" s="70"/>
    </row>
    <row r="1101" spans="1:1">
      <c r="A1101" s="70"/>
    </row>
    <row r="1102" spans="1:1">
      <c r="A1102" s="70"/>
    </row>
    <row r="1103" spans="1:1">
      <c r="A1103" s="70"/>
    </row>
    <row r="1104" spans="1:1">
      <c r="A1104" s="70"/>
    </row>
    <row r="1105" spans="1:1">
      <c r="A1105" s="70"/>
    </row>
    <row r="1106" spans="1:1">
      <c r="A1106" s="70"/>
    </row>
    <row r="1107" spans="1:1">
      <c r="A1107" s="70"/>
    </row>
    <row r="1108" spans="1:1">
      <c r="A1108" s="70"/>
    </row>
    <row r="1109" spans="1:1">
      <c r="A1109" s="70"/>
    </row>
    <row r="1110" spans="1:1">
      <c r="A1110" s="70"/>
    </row>
    <row r="1111" spans="1:1">
      <c r="A1111" s="70"/>
    </row>
    <row r="1112" spans="1:1">
      <c r="A1112" s="70"/>
    </row>
    <row r="1113" spans="1:1">
      <c r="A1113" s="70"/>
    </row>
    <row r="1114" spans="1:1">
      <c r="A1114" s="70"/>
    </row>
    <row r="1115" spans="1:1">
      <c r="A1115" s="70"/>
    </row>
    <row r="1116" spans="1:1">
      <c r="A1116" s="70"/>
    </row>
    <row r="1117" spans="1:1">
      <c r="A1117" s="70"/>
    </row>
    <row r="1118" spans="1:1">
      <c r="A1118" s="70"/>
    </row>
    <row r="1119" spans="1:1">
      <c r="A1119" s="70"/>
    </row>
    <row r="1120" spans="1:1">
      <c r="A1120" s="70"/>
    </row>
    <row r="1121" spans="1:1">
      <c r="A1121" s="70"/>
    </row>
    <row r="1122" spans="1:1">
      <c r="A1122" s="70"/>
    </row>
    <row r="1123" spans="1:1">
      <c r="A1123" s="70"/>
    </row>
    <row r="1124" spans="1:1">
      <c r="A1124" s="70"/>
    </row>
    <row r="1125" spans="1:1">
      <c r="A1125" s="70"/>
    </row>
    <row r="1126" spans="1:1">
      <c r="A1126" s="70"/>
    </row>
    <row r="1127" spans="1:1">
      <c r="A1127" s="70"/>
    </row>
    <row r="1128" spans="1:1">
      <c r="A1128" s="70"/>
    </row>
    <row r="1129" spans="1:1">
      <c r="A1129" s="70"/>
    </row>
    <row r="1130" spans="1:1">
      <c r="A1130" s="70"/>
    </row>
    <row r="1131" spans="1:1">
      <c r="A1131" s="70"/>
    </row>
    <row r="1132" spans="1:1">
      <c r="A1132" s="70"/>
    </row>
    <row r="1133" spans="1:1">
      <c r="A1133" s="70"/>
    </row>
    <row r="1134" spans="1:1">
      <c r="A1134" s="70"/>
    </row>
    <row r="1135" spans="1:1">
      <c r="A1135" s="70"/>
    </row>
    <row r="1136" spans="1:1">
      <c r="A1136" s="70"/>
    </row>
    <row r="1137" spans="1:1">
      <c r="A1137" s="70"/>
    </row>
    <row r="1138" spans="1:1">
      <c r="A1138" s="70"/>
    </row>
    <row r="1139" spans="1:1">
      <c r="A1139" s="70"/>
    </row>
    <row r="1140" spans="1:1">
      <c r="A1140" s="70"/>
    </row>
    <row r="1141" spans="1:1">
      <c r="A1141" s="70"/>
    </row>
    <row r="1142" spans="1:1">
      <c r="A1142" s="70"/>
    </row>
    <row r="1143" spans="1:1">
      <c r="A1143" s="70"/>
    </row>
    <row r="1144" spans="1:1">
      <c r="A1144" s="70"/>
    </row>
    <row r="1145" spans="1:1">
      <c r="A1145" s="70"/>
    </row>
    <row r="1146" spans="1:1">
      <c r="A1146" s="70"/>
    </row>
    <row r="1147" spans="1:1">
      <c r="A1147" s="70"/>
    </row>
    <row r="1148" spans="1:1">
      <c r="A1148" s="70"/>
    </row>
    <row r="1149" spans="1:1">
      <c r="A1149" s="70"/>
    </row>
    <row r="1150" spans="1:1">
      <c r="A1150" s="70"/>
    </row>
    <row r="1151" spans="1:1">
      <c r="A1151" s="70"/>
    </row>
    <row r="1152" spans="1:1">
      <c r="A1152" s="70"/>
    </row>
    <row r="1153" spans="1:1">
      <c r="A1153" s="70"/>
    </row>
    <row r="1154" spans="1:1">
      <c r="A1154" s="70"/>
    </row>
    <row r="1155" spans="1:1">
      <c r="A1155" s="70"/>
    </row>
    <row r="1156" spans="1:1">
      <c r="A1156" s="70"/>
    </row>
    <row r="1157" spans="1:1">
      <c r="A1157" s="70"/>
    </row>
    <row r="1158" spans="1:1">
      <c r="A1158" s="70"/>
    </row>
    <row r="1159" spans="1:1">
      <c r="A1159" s="70"/>
    </row>
    <row r="1160" spans="1:1">
      <c r="A1160" s="70"/>
    </row>
    <row r="1161" spans="1:1">
      <c r="A1161" s="70"/>
    </row>
    <row r="1162" spans="1:1">
      <c r="A1162" s="70"/>
    </row>
    <row r="1163" spans="1:1">
      <c r="A1163" s="70"/>
    </row>
    <row r="1164" spans="1:1">
      <c r="A1164" s="70"/>
    </row>
    <row r="1165" spans="1:1">
      <c r="A1165" s="70"/>
    </row>
    <row r="1166" spans="1:1">
      <c r="A1166" s="70"/>
    </row>
    <row r="1167" spans="1:1">
      <c r="A1167" s="70"/>
    </row>
    <row r="1168" spans="1:1">
      <c r="A1168" s="70"/>
    </row>
    <row r="1169" spans="1:1">
      <c r="A1169" s="70"/>
    </row>
    <row r="1170" spans="1:1">
      <c r="A1170" s="70"/>
    </row>
    <row r="1171" spans="1:1">
      <c r="A1171" s="70"/>
    </row>
    <row r="1172" spans="1:1">
      <c r="A1172" s="70"/>
    </row>
    <row r="1173" spans="1:1">
      <c r="A1173" s="70"/>
    </row>
    <row r="1174" spans="1:1">
      <c r="A1174" s="70"/>
    </row>
    <row r="1175" spans="1:1">
      <c r="A1175" s="70"/>
    </row>
    <row r="1176" spans="1:1">
      <c r="A1176" s="70"/>
    </row>
    <row r="1177" spans="1:1">
      <c r="A1177" s="70"/>
    </row>
    <row r="1178" spans="1:1">
      <c r="A1178" s="70"/>
    </row>
    <row r="1179" spans="1:1">
      <c r="A1179" s="70"/>
    </row>
    <row r="1180" spans="1:1">
      <c r="A1180" s="70"/>
    </row>
    <row r="1181" spans="1:1">
      <c r="A1181" s="70"/>
    </row>
    <row r="1182" spans="1:1">
      <c r="A1182" s="70"/>
    </row>
    <row r="1183" spans="1:1">
      <c r="A1183" s="70"/>
    </row>
    <row r="1184" spans="1:1">
      <c r="A1184" s="70"/>
    </row>
    <row r="1185" spans="1:1">
      <c r="A1185" s="70"/>
    </row>
    <row r="1186" spans="1:1">
      <c r="A1186" s="70"/>
    </row>
    <row r="1187" spans="1:1">
      <c r="A1187" s="70"/>
    </row>
    <row r="1188" spans="1:1">
      <c r="A1188" s="70"/>
    </row>
    <row r="1189" spans="1:1">
      <c r="A1189" s="70"/>
    </row>
    <row r="1190" spans="1:1">
      <c r="A1190" s="70"/>
    </row>
    <row r="1191" spans="1:1">
      <c r="A1191" s="70"/>
    </row>
    <row r="1192" spans="1:1">
      <c r="A1192" s="70"/>
    </row>
    <row r="1193" spans="1:1">
      <c r="A1193" s="70"/>
    </row>
    <row r="1194" spans="1:1">
      <c r="A1194" s="70"/>
    </row>
    <row r="1195" spans="1:1">
      <c r="A1195" s="70"/>
    </row>
    <row r="1196" spans="1:1">
      <c r="A1196" s="70"/>
    </row>
    <row r="1197" spans="1:1">
      <c r="A1197" s="70"/>
    </row>
    <row r="1198" spans="1:1">
      <c r="A1198" s="70"/>
    </row>
    <row r="1199" spans="1:1">
      <c r="A1199" s="70"/>
    </row>
    <row r="1200" spans="1:1">
      <c r="A1200" s="70"/>
    </row>
    <row r="1201" spans="1:1">
      <c r="A1201" s="70"/>
    </row>
    <row r="1202" spans="1:1">
      <c r="A1202" s="70"/>
    </row>
    <row r="1203" spans="1:1">
      <c r="A1203" s="70"/>
    </row>
    <row r="1204" spans="1:1">
      <c r="A1204" s="70"/>
    </row>
    <row r="1205" spans="1:1">
      <c r="A1205" s="70"/>
    </row>
    <row r="1206" spans="1:1">
      <c r="A1206" s="70"/>
    </row>
    <row r="1207" spans="1:1">
      <c r="A1207" s="70"/>
    </row>
    <row r="1208" spans="1:1">
      <c r="A1208" s="70"/>
    </row>
    <row r="1209" spans="1:1">
      <c r="A1209" s="70"/>
    </row>
    <row r="1210" spans="1:1">
      <c r="A1210" s="70"/>
    </row>
    <row r="1211" spans="1:1">
      <c r="A1211" s="70"/>
    </row>
    <row r="1212" spans="1:1">
      <c r="A1212" s="70"/>
    </row>
    <row r="1213" spans="1:1">
      <c r="A1213" s="70"/>
    </row>
    <row r="1214" spans="1:1">
      <c r="A1214" s="70"/>
    </row>
    <row r="1215" spans="1:1">
      <c r="A1215" s="70"/>
    </row>
    <row r="1216" spans="1:1">
      <c r="A1216" s="70"/>
    </row>
    <row r="1217" spans="1:1">
      <c r="A1217" s="70"/>
    </row>
    <row r="1218" spans="1:1">
      <c r="A1218" s="70"/>
    </row>
    <row r="1219" spans="1:1">
      <c r="A1219" s="70"/>
    </row>
    <row r="1220" spans="1:1">
      <c r="A1220" s="70"/>
    </row>
    <row r="1221" spans="1:1">
      <c r="A1221" s="70"/>
    </row>
    <row r="1222" spans="1:1">
      <c r="A1222" s="70"/>
    </row>
    <row r="1223" spans="1:1">
      <c r="A1223" s="70"/>
    </row>
    <row r="1224" spans="1:1">
      <c r="A1224" s="70"/>
    </row>
    <row r="1225" spans="1:1">
      <c r="A1225" s="70"/>
    </row>
    <row r="1226" spans="1:1">
      <c r="A1226" s="70"/>
    </row>
    <row r="1227" spans="1:1">
      <c r="A1227" s="70"/>
    </row>
    <row r="1228" spans="1:1">
      <c r="A1228" s="70"/>
    </row>
    <row r="1229" spans="1:1">
      <c r="A1229" s="70"/>
    </row>
    <row r="1230" spans="1:1">
      <c r="A1230" s="70"/>
    </row>
    <row r="1231" spans="1:1">
      <c r="A1231" s="70"/>
    </row>
    <row r="1232" spans="1:1">
      <c r="A1232" s="70"/>
    </row>
    <row r="1233" spans="1:1">
      <c r="A1233" s="70"/>
    </row>
    <row r="1234" spans="1:1">
      <c r="A1234" s="70"/>
    </row>
    <row r="1235" spans="1:1">
      <c r="A1235" s="70"/>
    </row>
    <row r="1236" spans="1:1">
      <c r="A1236" s="70"/>
    </row>
    <row r="1237" spans="1:1">
      <c r="A1237" s="70"/>
    </row>
    <row r="1238" spans="1:1">
      <c r="A1238" s="70"/>
    </row>
    <row r="1239" spans="1:1">
      <c r="A1239" s="70"/>
    </row>
    <row r="1240" spans="1:1">
      <c r="A1240" s="70"/>
    </row>
    <row r="1241" spans="1:1">
      <c r="A1241" s="70"/>
    </row>
    <row r="1242" spans="1:1">
      <c r="A1242" s="70"/>
    </row>
    <row r="1243" spans="1:1">
      <c r="A1243" s="70"/>
    </row>
    <row r="1244" spans="1:1">
      <c r="A1244" s="70"/>
    </row>
    <row r="1245" spans="1:1">
      <c r="A1245" s="70"/>
    </row>
    <row r="1246" spans="1:1">
      <c r="A1246" s="70"/>
    </row>
    <row r="1247" spans="1:1">
      <c r="A1247" s="70"/>
    </row>
    <row r="1248" spans="1:1">
      <c r="A1248" s="70"/>
    </row>
    <row r="1249" spans="1:1">
      <c r="A1249" s="70"/>
    </row>
    <row r="1250" spans="1:1">
      <c r="A1250" s="70"/>
    </row>
    <row r="1251" spans="1:1">
      <c r="A1251" s="70"/>
    </row>
    <row r="1252" spans="1:1">
      <c r="A1252" s="70"/>
    </row>
    <row r="1253" spans="1:1">
      <c r="A1253" s="70"/>
    </row>
    <row r="1254" spans="1:1">
      <c r="A1254" s="70"/>
    </row>
    <row r="1255" spans="1:1">
      <c r="A1255" s="70"/>
    </row>
    <row r="1256" spans="1:1">
      <c r="A1256" s="70"/>
    </row>
    <row r="1257" spans="1:1">
      <c r="A1257" s="70"/>
    </row>
    <row r="1258" spans="1:1">
      <c r="A1258" s="70"/>
    </row>
    <row r="1259" spans="1:1">
      <c r="A1259" s="70"/>
    </row>
    <row r="1260" spans="1:1">
      <c r="A1260" s="70"/>
    </row>
    <row r="1261" spans="1:1">
      <c r="A1261" s="70"/>
    </row>
    <row r="1262" spans="1:1">
      <c r="A1262" s="70"/>
    </row>
    <row r="1263" spans="1:1">
      <c r="A1263" s="70"/>
    </row>
    <row r="1264" spans="1:1">
      <c r="A1264" s="70"/>
    </row>
    <row r="1265" spans="1:1">
      <c r="A1265" s="70"/>
    </row>
    <row r="1266" spans="1:1">
      <c r="A1266" s="70"/>
    </row>
    <row r="1267" spans="1:1">
      <c r="A1267" s="70"/>
    </row>
    <row r="1268" spans="1:1">
      <c r="A1268" s="70"/>
    </row>
    <row r="1269" spans="1:1">
      <c r="A1269" s="70"/>
    </row>
    <row r="1270" spans="1:1">
      <c r="A1270" s="70"/>
    </row>
    <row r="1271" spans="1:1">
      <c r="A1271" s="70"/>
    </row>
    <row r="1272" spans="1:1">
      <c r="A1272" s="70"/>
    </row>
    <row r="1273" spans="1:1">
      <c r="A1273" s="70"/>
    </row>
    <row r="1274" spans="1:1">
      <c r="A1274" s="70"/>
    </row>
    <row r="1275" spans="1:1">
      <c r="A1275" s="70"/>
    </row>
    <row r="1276" spans="1:1">
      <c r="A1276" s="70"/>
    </row>
    <row r="1277" spans="1:1">
      <c r="A1277" s="70"/>
    </row>
    <row r="1278" spans="1:1">
      <c r="A1278" s="70"/>
    </row>
    <row r="1279" spans="1:1">
      <c r="A1279" s="70"/>
    </row>
    <row r="1280" spans="1:1">
      <c r="A1280" s="70"/>
    </row>
    <row r="1281" spans="1:1">
      <c r="A1281" s="70"/>
    </row>
    <row r="1282" spans="1:1">
      <c r="A1282" s="70"/>
    </row>
    <row r="1283" spans="1:1">
      <c r="A1283" s="70"/>
    </row>
    <row r="1284" spans="1:1">
      <c r="A1284" s="70"/>
    </row>
    <row r="1285" spans="1:1">
      <c r="A1285" s="70"/>
    </row>
    <row r="1286" spans="1:1">
      <c r="A1286" s="70"/>
    </row>
    <row r="1287" spans="1:1">
      <c r="A1287" s="70"/>
    </row>
    <row r="1288" spans="1:1">
      <c r="A1288" s="70"/>
    </row>
    <row r="1289" spans="1:1">
      <c r="A1289" s="70"/>
    </row>
    <row r="1290" spans="1:1">
      <c r="A1290" s="70"/>
    </row>
    <row r="1291" spans="1:1">
      <c r="A1291" s="70"/>
    </row>
    <row r="1292" spans="1:1">
      <c r="A1292" s="70"/>
    </row>
    <row r="1293" spans="1:1">
      <c r="A1293" s="70"/>
    </row>
    <row r="1294" spans="1:1">
      <c r="A1294" s="70"/>
    </row>
    <row r="1295" spans="1:1">
      <c r="A1295" s="70"/>
    </row>
    <row r="1296" spans="1:1">
      <c r="A1296" s="70"/>
    </row>
    <row r="1297" spans="1:1">
      <c r="A1297" s="70"/>
    </row>
    <row r="1298" spans="1:1">
      <c r="A1298" s="70"/>
    </row>
    <row r="1299" spans="1:1">
      <c r="A1299" s="70"/>
    </row>
    <row r="1300" spans="1:1">
      <c r="A1300" s="70"/>
    </row>
    <row r="1301" spans="1:1">
      <c r="A1301" s="70"/>
    </row>
    <row r="1302" spans="1:1">
      <c r="A1302" s="70"/>
    </row>
    <row r="1303" spans="1:1">
      <c r="A1303" s="70"/>
    </row>
    <row r="1304" spans="1:1">
      <c r="A1304" s="70"/>
    </row>
    <row r="1305" spans="1:1">
      <c r="A1305" s="70"/>
    </row>
    <row r="1306" spans="1:1">
      <c r="A1306" s="70"/>
    </row>
    <row r="1307" spans="1:1">
      <c r="A1307" s="70"/>
    </row>
    <row r="1308" spans="1:1">
      <c r="A1308" s="70"/>
    </row>
    <row r="1309" spans="1:1">
      <c r="A1309" s="70"/>
    </row>
    <row r="1310" spans="1:1">
      <c r="A1310" s="70"/>
    </row>
    <row r="1311" spans="1:1">
      <c r="A1311" s="70"/>
    </row>
    <row r="1312" spans="1:1">
      <c r="A1312" s="70"/>
    </row>
    <row r="1313" spans="1:1">
      <c r="A1313" s="70"/>
    </row>
    <row r="1314" spans="1:1">
      <c r="A1314" s="70"/>
    </row>
    <row r="1315" spans="1:1">
      <c r="A1315" s="70"/>
    </row>
    <row r="1316" spans="1:1">
      <c r="A1316" s="70"/>
    </row>
    <row r="1317" spans="1:1">
      <c r="A1317" s="70"/>
    </row>
    <row r="1318" spans="1:1">
      <c r="A1318" s="70"/>
    </row>
    <row r="1319" spans="1:1">
      <c r="A1319" s="70"/>
    </row>
    <row r="1320" spans="1:1">
      <c r="A1320" s="70"/>
    </row>
    <row r="1321" spans="1:1">
      <c r="A1321" s="70"/>
    </row>
    <row r="1322" spans="1:1">
      <c r="A1322" s="70"/>
    </row>
    <row r="1323" spans="1:1">
      <c r="A1323" s="70"/>
    </row>
    <row r="1324" spans="1:1">
      <c r="A1324" s="70"/>
    </row>
    <row r="1325" spans="1:1">
      <c r="A1325" s="70"/>
    </row>
    <row r="1326" spans="1:1">
      <c r="A1326" s="70"/>
    </row>
    <row r="1327" spans="1:1">
      <c r="A1327" s="70"/>
    </row>
    <row r="1328" spans="1:1">
      <c r="A1328" s="70"/>
    </row>
    <row r="1329" spans="1:1">
      <c r="A1329" s="70"/>
    </row>
    <row r="1330" spans="1:1">
      <c r="A1330" s="70"/>
    </row>
    <row r="1331" spans="1:1">
      <c r="A1331" s="70"/>
    </row>
    <row r="1332" spans="1:1">
      <c r="A1332" s="70"/>
    </row>
    <row r="1333" spans="1:1">
      <c r="A1333" s="70"/>
    </row>
    <row r="1334" spans="1:1">
      <c r="A1334" s="70"/>
    </row>
    <row r="1335" spans="1:1">
      <c r="A1335" s="70"/>
    </row>
    <row r="1336" spans="1:1">
      <c r="A1336" s="70"/>
    </row>
    <row r="1337" spans="1:1">
      <c r="A1337" s="70"/>
    </row>
    <row r="1338" spans="1:1">
      <c r="A1338" s="70"/>
    </row>
    <row r="1339" spans="1:1">
      <c r="A1339" s="70"/>
    </row>
    <row r="1340" spans="1:1">
      <c r="A1340" s="70"/>
    </row>
    <row r="1341" spans="1:1">
      <c r="A1341" s="70"/>
    </row>
    <row r="1342" spans="1:1">
      <c r="A1342" s="70"/>
    </row>
    <row r="1343" spans="1:1">
      <c r="A1343" s="70"/>
    </row>
    <row r="1344" spans="1:1">
      <c r="A1344" s="70"/>
    </row>
    <row r="1345" spans="1:1">
      <c r="A1345" s="70"/>
    </row>
    <row r="1346" spans="1:1">
      <c r="A1346" s="70"/>
    </row>
    <row r="1347" spans="1:1">
      <c r="A1347" s="70"/>
    </row>
    <row r="1348" spans="1:1">
      <c r="A1348" s="70"/>
    </row>
    <row r="1349" spans="1:1">
      <c r="A1349" s="70"/>
    </row>
    <row r="1350" spans="1:1">
      <c r="A1350" s="70"/>
    </row>
    <row r="1351" spans="1:1">
      <c r="A1351" s="70"/>
    </row>
    <row r="1352" spans="1:1">
      <c r="A1352" s="70"/>
    </row>
    <row r="1353" spans="1:1">
      <c r="A1353" s="70"/>
    </row>
    <row r="1354" spans="1:1">
      <c r="A1354" s="70"/>
    </row>
    <row r="1355" spans="1:1">
      <c r="A1355" s="70"/>
    </row>
    <row r="1356" spans="1:1">
      <c r="A1356" s="70"/>
    </row>
    <row r="1357" spans="1:1">
      <c r="A1357" s="70"/>
    </row>
    <row r="1358" spans="1:1">
      <c r="A1358" s="70"/>
    </row>
    <row r="1359" spans="1:1">
      <c r="A1359" s="70"/>
    </row>
    <row r="1360" spans="1:1">
      <c r="A1360" s="70"/>
    </row>
    <row r="1361" spans="1:1">
      <c r="A1361" s="70"/>
    </row>
    <row r="1362" spans="1:1">
      <c r="A1362" s="70"/>
    </row>
    <row r="1363" spans="1:1">
      <c r="A1363" s="70"/>
    </row>
    <row r="1364" spans="1:1">
      <c r="A1364" s="70"/>
    </row>
    <row r="1365" spans="1:1">
      <c r="A1365" s="70"/>
    </row>
    <row r="1366" spans="1:1">
      <c r="A1366" s="70"/>
    </row>
    <row r="1367" spans="1:1">
      <c r="A1367" s="70"/>
    </row>
    <row r="1368" spans="1:1">
      <c r="A1368" s="70"/>
    </row>
    <row r="1369" spans="1:1">
      <c r="A1369" s="70"/>
    </row>
    <row r="1370" spans="1:1">
      <c r="A1370" s="70"/>
    </row>
    <row r="1371" spans="1:1">
      <c r="A1371" s="70"/>
    </row>
    <row r="1372" spans="1:1">
      <c r="A1372" s="70"/>
    </row>
    <row r="1373" spans="1:1">
      <c r="A1373" s="70"/>
    </row>
    <row r="1374" spans="1:1">
      <c r="A1374" s="70"/>
    </row>
    <row r="1375" spans="1:1">
      <c r="A1375" s="70"/>
    </row>
    <row r="1376" spans="1:1">
      <c r="A1376" s="70"/>
    </row>
    <row r="1377" spans="1:1">
      <c r="A1377" s="70"/>
    </row>
    <row r="1378" spans="1:1">
      <c r="A1378" s="70"/>
    </row>
    <row r="1379" spans="1:1">
      <c r="A1379" s="70"/>
    </row>
    <row r="1380" spans="1:1">
      <c r="A1380" s="70"/>
    </row>
    <row r="1381" spans="1:1">
      <c r="A1381" s="70"/>
    </row>
    <row r="1382" spans="1:1">
      <c r="A1382" s="70"/>
    </row>
    <row r="1383" spans="1:1">
      <c r="A1383" s="70"/>
    </row>
    <row r="1384" spans="1:1">
      <c r="A1384" s="70"/>
    </row>
    <row r="1385" spans="1:1">
      <c r="A1385" s="70"/>
    </row>
    <row r="1386" spans="1:1">
      <c r="A1386" s="70"/>
    </row>
    <row r="1387" spans="1:1">
      <c r="A1387" s="70"/>
    </row>
    <row r="1388" spans="1:1">
      <c r="A1388" s="70"/>
    </row>
    <row r="1389" spans="1:1">
      <c r="A1389" s="70"/>
    </row>
    <row r="1390" spans="1:1">
      <c r="A1390" s="70"/>
    </row>
    <row r="1391" spans="1:1">
      <c r="A1391" s="70"/>
    </row>
    <row r="1392" spans="1:1">
      <c r="A1392" s="70"/>
    </row>
    <row r="1393" spans="1:1">
      <c r="A1393" s="70"/>
    </row>
    <row r="1394" spans="1:1">
      <c r="A1394" s="70"/>
    </row>
    <row r="1395" spans="1:1">
      <c r="A1395" s="70"/>
    </row>
    <row r="1396" spans="1:1">
      <c r="A1396" s="70"/>
    </row>
    <row r="1397" spans="1:1">
      <c r="A1397" s="70"/>
    </row>
    <row r="1398" spans="1:1">
      <c r="A1398" s="70"/>
    </row>
    <row r="1399" spans="1:1">
      <c r="A1399" s="70"/>
    </row>
    <row r="1400" spans="1:1">
      <c r="A1400" s="70"/>
    </row>
    <row r="1401" spans="1:1">
      <c r="A1401" s="70"/>
    </row>
    <row r="1402" spans="1:1">
      <c r="A1402" s="70"/>
    </row>
    <row r="1403" spans="1:1">
      <c r="A1403" s="70"/>
    </row>
    <row r="1404" spans="1:1">
      <c r="A1404" s="70"/>
    </row>
    <row r="1405" spans="1:1">
      <c r="A1405" s="70"/>
    </row>
    <row r="1406" spans="1:1">
      <c r="A1406" s="70"/>
    </row>
    <row r="1407" spans="1:1">
      <c r="A1407" s="70"/>
    </row>
    <row r="1408" spans="1:1">
      <c r="A1408" s="70"/>
    </row>
    <row r="1409" spans="1:1">
      <c r="A1409" s="70"/>
    </row>
    <row r="1410" spans="1:1">
      <c r="A1410" s="70"/>
    </row>
    <row r="1411" spans="1:1">
      <c r="A1411" s="70"/>
    </row>
    <row r="1412" spans="1:1">
      <c r="A1412" s="70"/>
    </row>
    <row r="1413" spans="1:1">
      <c r="A1413" s="70"/>
    </row>
    <row r="1414" spans="1:1">
      <c r="A1414" s="70"/>
    </row>
    <row r="1415" spans="1:1">
      <c r="A1415" s="70"/>
    </row>
    <row r="1416" spans="1:1">
      <c r="A1416" s="70"/>
    </row>
    <row r="1417" spans="1:1">
      <c r="A1417" s="70"/>
    </row>
    <row r="1418" spans="1:1">
      <c r="A1418" s="70"/>
    </row>
    <row r="1419" spans="1:1">
      <c r="A1419" s="70"/>
    </row>
    <row r="1420" spans="1:1">
      <c r="A1420" s="70"/>
    </row>
    <row r="1421" spans="1:1">
      <c r="A1421" s="70"/>
    </row>
    <row r="1422" spans="1:1">
      <c r="A1422" s="70"/>
    </row>
    <row r="1423" spans="1:1">
      <c r="A1423" s="70"/>
    </row>
    <row r="1424" spans="1:1">
      <c r="A1424" s="70"/>
    </row>
    <row r="1425" spans="1:1">
      <c r="A1425" s="70"/>
    </row>
    <row r="1426" spans="1:1">
      <c r="A1426" s="70"/>
    </row>
    <row r="1427" spans="1:1">
      <c r="A1427" s="70"/>
    </row>
    <row r="1428" spans="1:1">
      <c r="A1428" s="70"/>
    </row>
    <row r="1429" spans="1:1">
      <c r="A1429" s="70"/>
    </row>
    <row r="1430" spans="1:1">
      <c r="A1430" s="70"/>
    </row>
    <row r="1431" spans="1:1">
      <c r="A1431" s="70"/>
    </row>
    <row r="1432" spans="1:1">
      <c r="A1432" s="70"/>
    </row>
    <row r="1433" spans="1:1">
      <c r="A1433" s="70"/>
    </row>
    <row r="1434" spans="1:1">
      <c r="A1434" s="70"/>
    </row>
    <row r="1435" spans="1:1">
      <c r="A1435" s="70"/>
    </row>
    <row r="1436" spans="1:1">
      <c r="A1436" s="70"/>
    </row>
    <row r="1437" spans="1:1">
      <c r="A1437" s="70"/>
    </row>
    <row r="1438" spans="1:1">
      <c r="A1438" s="70"/>
    </row>
    <row r="1439" spans="1:1">
      <c r="A1439" s="70"/>
    </row>
    <row r="1440" spans="1:1">
      <c r="A1440" s="70"/>
    </row>
    <row r="1441" spans="1:1">
      <c r="A1441" s="70"/>
    </row>
    <row r="1442" spans="1:1">
      <c r="A1442" s="70"/>
    </row>
    <row r="1443" spans="1:1">
      <c r="A1443" s="70"/>
    </row>
    <row r="1444" spans="1:1">
      <c r="A1444" s="70"/>
    </row>
    <row r="1445" spans="1:1">
      <c r="A1445" s="70"/>
    </row>
    <row r="1446" spans="1:1">
      <c r="A1446" s="70"/>
    </row>
    <row r="1447" spans="1:1">
      <c r="A1447" s="70"/>
    </row>
    <row r="1448" spans="1:1">
      <c r="A1448" s="70"/>
    </row>
    <row r="1449" spans="1:1">
      <c r="A1449" s="70"/>
    </row>
    <row r="1450" spans="1:1">
      <c r="A1450" s="70"/>
    </row>
    <row r="1451" spans="1:1">
      <c r="A1451" s="70"/>
    </row>
    <row r="1452" spans="1:1">
      <c r="A1452" s="70"/>
    </row>
    <row r="1453" spans="1:1">
      <c r="A1453" s="70"/>
    </row>
    <row r="1454" spans="1:1">
      <c r="A1454" s="70"/>
    </row>
    <row r="1455" spans="1:1">
      <c r="A1455" s="70"/>
    </row>
    <row r="1456" spans="1:1">
      <c r="A1456" s="70"/>
    </row>
    <row r="1457" spans="1:1">
      <c r="A1457" s="70"/>
    </row>
    <row r="1458" spans="1:1">
      <c r="A1458" s="70"/>
    </row>
    <row r="1459" spans="1:1">
      <c r="A1459" s="70"/>
    </row>
    <row r="1460" spans="1:1">
      <c r="A1460" s="70"/>
    </row>
    <row r="1461" spans="1:1">
      <c r="A1461" s="70"/>
    </row>
    <row r="1462" spans="1:1">
      <c r="A1462" s="70"/>
    </row>
    <row r="1463" spans="1:1">
      <c r="A1463" s="70"/>
    </row>
    <row r="1464" spans="1:1">
      <c r="A1464" s="70"/>
    </row>
    <row r="1465" spans="1:1">
      <c r="A1465" s="70"/>
    </row>
    <row r="1466" spans="1:1">
      <c r="A1466" s="70"/>
    </row>
    <row r="1467" spans="1:1">
      <c r="A1467" s="70"/>
    </row>
    <row r="1468" spans="1:1">
      <c r="A1468" s="70"/>
    </row>
    <row r="1469" spans="1:1">
      <c r="A1469" s="70"/>
    </row>
    <row r="1470" spans="1:1">
      <c r="A1470" s="70"/>
    </row>
    <row r="1471" spans="1:1">
      <c r="A1471" s="70"/>
    </row>
    <row r="1472" spans="1:1">
      <c r="A1472" s="70"/>
    </row>
    <row r="1473" spans="1:1">
      <c r="A1473" s="70"/>
    </row>
    <row r="1474" spans="1:1">
      <c r="A1474" s="70"/>
    </row>
    <row r="1475" spans="1:1">
      <c r="A1475" s="70"/>
    </row>
    <row r="1476" spans="1:1">
      <c r="A1476" s="70"/>
    </row>
    <row r="1477" spans="1:1">
      <c r="A1477" s="70"/>
    </row>
    <row r="1478" spans="1:1">
      <c r="A1478" s="70"/>
    </row>
    <row r="1479" spans="1:1">
      <c r="A1479" s="70"/>
    </row>
    <row r="1480" spans="1:1">
      <c r="A1480" s="70"/>
    </row>
    <row r="1481" spans="1:1">
      <c r="A1481" s="70"/>
    </row>
    <row r="1482" spans="1:1">
      <c r="A1482" s="70"/>
    </row>
    <row r="1483" spans="1:1">
      <c r="A1483" s="70"/>
    </row>
    <row r="1484" spans="1:1">
      <c r="A1484" s="70"/>
    </row>
    <row r="1485" spans="1:1">
      <c r="A1485" s="70"/>
    </row>
    <row r="1486" spans="1:1">
      <c r="A1486" s="70"/>
    </row>
    <row r="1487" spans="1:1">
      <c r="A1487" s="70"/>
    </row>
    <row r="1488" spans="1:1">
      <c r="A1488" s="70"/>
    </row>
    <row r="1489" spans="1:1">
      <c r="A1489" s="70"/>
    </row>
    <row r="1490" spans="1:1">
      <c r="A1490" s="70"/>
    </row>
    <row r="1491" spans="1:1">
      <c r="A1491" s="70"/>
    </row>
    <row r="1492" spans="1:1">
      <c r="A1492" s="70"/>
    </row>
    <row r="1493" spans="1:1">
      <c r="A1493" s="70"/>
    </row>
    <row r="1494" spans="1:1">
      <c r="A1494" s="70"/>
    </row>
    <row r="1495" spans="1:1">
      <c r="A1495" s="70"/>
    </row>
    <row r="1496" spans="1:1">
      <c r="A1496" s="70"/>
    </row>
    <row r="1497" spans="1:1">
      <c r="A1497" s="70"/>
    </row>
    <row r="1498" spans="1:1">
      <c r="A1498" s="70"/>
    </row>
    <row r="1499" spans="1:1">
      <c r="A1499" s="70"/>
    </row>
    <row r="1500" spans="1:1">
      <c r="A1500" s="70"/>
    </row>
    <row r="1501" spans="1:1">
      <c r="A1501" s="70"/>
    </row>
    <row r="1502" spans="1:1">
      <c r="A1502" s="70"/>
    </row>
  </sheetData>
  <sheetProtection algorithmName="SHA-512" hashValue="BYGCerIydek/8PnZWyU/xBPLynBPdyMMbPFSKtTwnfXJRzPEj4DlQ1Cp+DHmcsRcSBFLyB9fJXm591GykCiThQ==" saltValue="x0NO5rVjbcRsCsLVLvsazg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E3:M27"/>
  <sheetViews>
    <sheetView zoomScale="80" zoomScaleNormal="80" zoomScalePageLayoutView="50" workbookViewId="0">
      <selection activeCell="U35" sqref="U35"/>
    </sheetView>
  </sheetViews>
  <sheetFormatPr defaultColWidth="8.85546875" defaultRowHeight="15"/>
  <sheetData>
    <row r="3" hidden="1"/>
    <row r="4" hidden="1"/>
    <row r="5" hidden="1"/>
    <row r="6" hidden="1"/>
    <row r="7" hidden="1"/>
    <row r="22" spans="5:13" ht="10.5" customHeight="1"/>
    <row r="23" spans="5:13" ht="216" customHeight="1" thickBot="1"/>
    <row r="24" spans="5:13" ht="15.75" customHeight="1">
      <c r="E24" s="205" t="s">
        <v>96</v>
      </c>
      <c r="F24" s="206"/>
      <c r="G24" s="206"/>
      <c r="H24" s="206"/>
      <c r="I24" s="206"/>
      <c r="J24" s="206"/>
      <c r="K24" s="206"/>
      <c r="L24" s="206"/>
      <c r="M24" s="207"/>
    </row>
    <row r="25" spans="5:13" ht="8.25" customHeight="1" thickBot="1">
      <c r="E25" s="73"/>
      <c r="M25" s="74"/>
    </row>
    <row r="26" spans="5:13">
      <c r="E26" s="75" t="s">
        <v>51</v>
      </c>
      <c r="F26" s="76"/>
      <c r="G26" s="76" t="s">
        <v>68</v>
      </c>
      <c r="H26" s="76"/>
      <c r="I26" s="76" t="s">
        <v>69</v>
      </c>
      <c r="J26" s="76"/>
      <c r="K26" s="76" t="s">
        <v>70</v>
      </c>
      <c r="L26" s="76"/>
      <c r="M26" s="77" t="s">
        <v>78</v>
      </c>
    </row>
    <row r="27" spans="5:13" ht="15.75" thickBot="1">
      <c r="E27" s="78">
        <f>'CALC. NO2'!AB11</f>
        <v>1</v>
      </c>
      <c r="F27" s="79"/>
      <c r="G27" s="79">
        <f>'CALC. NO2'!AD11</f>
        <v>0</v>
      </c>
      <c r="H27" s="79"/>
      <c r="I27" s="79">
        <f>'CALC. NO2'!AF11</f>
        <v>0</v>
      </c>
      <c r="J27" s="79"/>
      <c r="K27" s="79">
        <f>'CALC. NO2'!AH11</f>
        <v>0</v>
      </c>
      <c r="L27" s="79"/>
      <c r="M27" s="80">
        <f>'CALC. NO2'!AJ11</f>
        <v>0</v>
      </c>
    </row>
  </sheetData>
  <mergeCells count="1">
    <mergeCell ref="E24:M24"/>
  </mergeCells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FF00"/>
  </sheetPr>
  <dimension ref="A1:AM886"/>
  <sheetViews>
    <sheetView zoomScaleNormal="100" workbookViewId="0">
      <pane ySplit="12" topLeftCell="A13" activePane="bottomLeft" state="frozen"/>
      <selection activeCell="AG35" sqref="AG35"/>
      <selection pane="bottomLeft" activeCell="AM32" sqref="AM32"/>
    </sheetView>
  </sheetViews>
  <sheetFormatPr defaultColWidth="8.85546875" defaultRowHeight="15"/>
  <cols>
    <col min="1" max="1" width="19.28515625" style="34" customWidth="1"/>
    <col min="2" max="2" width="15.42578125" style="34" customWidth="1"/>
    <col min="3" max="3" width="17.28515625" style="34" customWidth="1"/>
    <col min="4" max="4" width="13.5703125" style="34" hidden="1" customWidth="1"/>
    <col min="5" max="5" width="15" style="34" hidden="1" customWidth="1"/>
    <col min="6" max="6" width="12" style="34" hidden="1" customWidth="1"/>
    <col min="7" max="7" width="11" style="34" hidden="1" customWidth="1"/>
    <col min="8" max="11" width="9.140625" style="34" hidden="1" customWidth="1"/>
    <col min="12" max="12" width="12.85546875" style="34" hidden="1" customWidth="1"/>
    <col min="13" max="13" width="9.140625" style="34" hidden="1" customWidth="1"/>
    <col min="14" max="14" width="12.85546875" style="34" customWidth="1"/>
    <col min="15" max="15" width="20.85546875" style="34" customWidth="1"/>
    <col min="16" max="16" width="9.140625" style="34" hidden="1" customWidth="1"/>
    <col min="17" max="20" width="9.140625" hidden="1" customWidth="1"/>
    <col min="21" max="22" width="12.5703125" hidden="1" customWidth="1"/>
    <col min="23" max="23" width="15.5703125" hidden="1" customWidth="1"/>
    <col min="24" max="24" width="11.140625" hidden="1" customWidth="1"/>
    <col min="25" max="26" width="9.140625" hidden="1" customWidth="1"/>
    <col min="27" max="27" width="3.42578125" customWidth="1"/>
    <col min="28" max="28" width="9.140625" customWidth="1"/>
    <col min="29" max="29" width="4.140625" customWidth="1"/>
    <col min="31" max="31" width="4.7109375" customWidth="1"/>
    <col min="32" max="32" width="13.5703125" customWidth="1"/>
    <col min="33" max="33" width="5.5703125" customWidth="1"/>
    <col min="34" max="34" width="8.42578125" customWidth="1"/>
    <col min="35" max="35" width="5.140625" customWidth="1"/>
    <col min="37" max="37" width="5" customWidth="1"/>
    <col min="39" max="39" width="7.7109375" customWidth="1"/>
  </cols>
  <sheetData>
    <row r="1" spans="1:39" ht="45" customHeight="1" thickBot="1">
      <c r="A1" s="188" t="s">
        <v>97</v>
      </c>
      <c r="B1" s="188"/>
      <c r="C1" s="188"/>
      <c r="D1" s="188"/>
      <c r="E1" s="188"/>
      <c r="F1" s="188"/>
      <c r="G1" s="188"/>
      <c r="H1" s="188"/>
      <c r="I1" s="188"/>
      <c r="J1" s="188"/>
      <c r="K1" s="188"/>
      <c r="L1" s="188"/>
      <c r="M1" s="188"/>
      <c r="N1" s="188"/>
      <c r="O1" s="188"/>
      <c r="P1" s="188"/>
      <c r="Q1" s="188"/>
      <c r="R1" s="188"/>
      <c r="S1" s="188"/>
      <c r="T1" s="188"/>
      <c r="U1" s="188"/>
      <c r="V1" s="188"/>
      <c r="W1" s="188"/>
      <c r="X1" s="188"/>
      <c r="Y1" s="188"/>
      <c r="Z1" s="188"/>
      <c r="AA1" s="188"/>
      <c r="AB1" s="188"/>
      <c r="AC1" s="188"/>
      <c r="AD1" s="188"/>
      <c r="AE1" s="188"/>
      <c r="AF1" s="188"/>
      <c r="AG1" s="188"/>
      <c r="AH1" s="188"/>
      <c r="AI1" s="188"/>
      <c r="AJ1" s="188"/>
      <c r="AK1" s="188"/>
      <c r="AL1" s="188"/>
      <c r="AM1" s="188"/>
    </row>
    <row r="2" spans="1:39" ht="15.75" thickBot="1">
      <c r="A2" s="33" t="s">
        <v>98</v>
      </c>
      <c r="AB2" s="189" t="s">
        <v>99</v>
      </c>
      <c r="AC2" s="190"/>
      <c r="AD2" s="190"/>
      <c r="AE2" s="190"/>
      <c r="AF2" s="190"/>
      <c r="AG2" s="190"/>
      <c r="AH2" s="191"/>
      <c r="AI2" s="192">
        <v>31</v>
      </c>
      <c r="AJ2" s="193"/>
      <c r="AK2" s="34"/>
      <c r="AL2" s="34"/>
    </row>
    <row r="3" spans="1:39" hidden="1">
      <c r="A3" s="35"/>
      <c r="B3" s="36" t="s">
        <v>51</v>
      </c>
      <c r="C3" s="36" t="s">
        <v>68</v>
      </c>
      <c r="D3" s="36" t="s">
        <v>69</v>
      </c>
      <c r="E3" s="36" t="s">
        <v>70</v>
      </c>
      <c r="F3" s="36" t="s">
        <v>78</v>
      </c>
      <c r="P3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</row>
    <row r="4" spans="1:39" ht="15" hidden="1" customHeight="1">
      <c r="A4" s="35" t="s">
        <v>56</v>
      </c>
      <c r="B4" s="38">
        <v>0</v>
      </c>
      <c r="C4" s="38">
        <v>20</v>
      </c>
      <c r="D4" s="38">
        <v>40</v>
      </c>
      <c r="E4" s="38">
        <v>365</v>
      </c>
      <c r="F4" s="38">
        <v>800</v>
      </c>
      <c r="P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</row>
    <row r="5" spans="1:39" ht="15" hidden="1" customHeight="1">
      <c r="A5" s="35" t="s">
        <v>57</v>
      </c>
      <c r="B5" s="38">
        <v>20</v>
      </c>
      <c r="C5" s="38">
        <v>40</v>
      </c>
      <c r="D5" s="38">
        <v>365</v>
      </c>
      <c r="E5" s="38">
        <v>800</v>
      </c>
      <c r="F5" s="38">
        <v>2100</v>
      </c>
      <c r="P5"/>
      <c r="AA5" s="34"/>
      <c r="AB5" s="34"/>
      <c r="AC5" s="34"/>
      <c r="AD5" s="34"/>
      <c r="AE5" s="34"/>
      <c r="AF5" s="34"/>
      <c r="AG5" s="34"/>
      <c r="AH5" s="34"/>
      <c r="AI5" s="34"/>
      <c r="AJ5" s="34"/>
      <c r="AK5" s="34"/>
    </row>
    <row r="6" spans="1:39" ht="15" hidden="1" customHeight="1">
      <c r="A6" s="35" t="s">
        <v>58</v>
      </c>
      <c r="B6" s="38">
        <v>0</v>
      </c>
      <c r="C6" s="38">
        <v>41</v>
      </c>
      <c r="D6" s="38">
        <v>81</v>
      </c>
      <c r="E6" s="38">
        <v>121</v>
      </c>
      <c r="F6" s="38">
        <v>201</v>
      </c>
      <c r="P6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</row>
    <row r="7" spans="1:39" ht="15" hidden="1" customHeight="1">
      <c r="A7" s="35" t="s">
        <v>59</v>
      </c>
      <c r="B7" s="38">
        <v>40</v>
      </c>
      <c r="C7" s="38">
        <v>80</v>
      </c>
      <c r="D7" s="38">
        <v>120</v>
      </c>
      <c r="E7" s="38">
        <v>200</v>
      </c>
      <c r="F7" s="38">
        <v>399</v>
      </c>
      <c r="P7" s="39"/>
      <c r="R7" s="39"/>
      <c r="S7" s="39"/>
      <c r="T7" s="39"/>
      <c r="U7" s="39"/>
      <c r="V7" s="39"/>
      <c r="W7" s="39"/>
      <c r="X7" s="39"/>
      <c r="Y7" s="39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</row>
    <row r="8" spans="1:39" ht="15" customHeight="1">
      <c r="A8" s="33" t="s">
        <v>100</v>
      </c>
      <c r="Q8" s="40"/>
      <c r="R8" s="194" t="s">
        <v>61</v>
      </c>
      <c r="S8" s="194"/>
      <c r="T8" s="194"/>
      <c r="U8" s="194"/>
      <c r="V8" s="194"/>
      <c r="W8" s="194"/>
      <c r="X8" s="194"/>
      <c r="Y8" s="194"/>
      <c r="Z8" s="19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</row>
    <row r="9" spans="1:39" ht="15" customHeight="1" thickBot="1">
      <c r="Q9" s="40"/>
      <c r="R9" s="194"/>
      <c r="S9" s="194"/>
      <c r="T9" s="194"/>
      <c r="U9" s="194"/>
      <c r="V9" s="194"/>
      <c r="W9" s="194"/>
      <c r="X9" s="194"/>
      <c r="Y9" s="194"/>
      <c r="Z9" s="19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</row>
    <row r="10" spans="1:39" ht="15" customHeight="1" thickBot="1">
      <c r="A10" s="195" t="s">
        <v>62</v>
      </c>
      <c r="B10" s="197" t="s">
        <v>63</v>
      </c>
      <c r="C10" s="197" t="s">
        <v>101</v>
      </c>
      <c r="N10" s="201" t="s">
        <v>66</v>
      </c>
      <c r="O10" s="211" t="s">
        <v>102</v>
      </c>
      <c r="Q10" s="40"/>
      <c r="R10" s="194"/>
      <c r="S10" s="194"/>
      <c r="T10" s="194"/>
      <c r="U10" s="194"/>
      <c r="V10" s="194"/>
      <c r="W10" s="194"/>
      <c r="X10" s="194"/>
      <c r="Y10" s="194"/>
      <c r="Z10" s="194"/>
      <c r="AA10" s="34"/>
      <c r="AB10" s="41" t="s">
        <v>51</v>
      </c>
      <c r="AC10" s="42"/>
      <c r="AD10" s="41" t="s">
        <v>52</v>
      </c>
      <c r="AE10" s="42"/>
      <c r="AF10" s="41" t="s">
        <v>53</v>
      </c>
      <c r="AG10" s="42"/>
      <c r="AH10" s="41" t="s">
        <v>54</v>
      </c>
      <c r="AI10" s="42"/>
      <c r="AJ10" s="41" t="s">
        <v>55</v>
      </c>
      <c r="AK10" s="42"/>
    </row>
    <row r="11" spans="1:39" ht="15.75" thickBot="1">
      <c r="A11" s="196"/>
      <c r="B11" s="198"/>
      <c r="C11" s="198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202"/>
      <c r="O11" s="212"/>
      <c r="Q11" s="40"/>
      <c r="R11" s="194"/>
      <c r="S11" s="194"/>
      <c r="T11" s="194"/>
      <c r="U11" s="194"/>
      <c r="V11" s="194"/>
      <c r="W11" s="194"/>
      <c r="X11" s="194"/>
      <c r="Y11" s="194"/>
      <c r="Z11" s="194"/>
      <c r="AA11" s="34"/>
      <c r="AB11" s="43">
        <f>R46/AI2</f>
        <v>1</v>
      </c>
      <c r="AC11" s="42"/>
      <c r="AD11" s="43">
        <f>T46/AI2</f>
        <v>0</v>
      </c>
      <c r="AE11" s="42"/>
      <c r="AF11" s="43">
        <f>V46/AI2</f>
        <v>0</v>
      </c>
      <c r="AG11" s="42"/>
      <c r="AH11" s="43">
        <f>X46/AI2</f>
        <v>0</v>
      </c>
      <c r="AI11" s="42"/>
      <c r="AJ11" s="43">
        <f>Z46/AI2</f>
        <v>0</v>
      </c>
      <c r="AK11" s="42"/>
      <c r="AL11" s="34"/>
      <c r="AM11" s="34"/>
    </row>
    <row r="12" spans="1:39" ht="15.75" thickBot="1">
      <c r="A12" s="196"/>
      <c r="B12" s="44" t="s">
        <v>71</v>
      </c>
      <c r="C12" s="44" t="s">
        <v>71</v>
      </c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6" t="s">
        <v>72</v>
      </c>
      <c r="O12" s="213"/>
      <c r="Q12" s="37" t="s">
        <v>73</v>
      </c>
      <c r="R12" s="37" t="s">
        <v>51</v>
      </c>
      <c r="S12" s="37" t="s">
        <v>74</v>
      </c>
      <c r="T12" s="37" t="s">
        <v>68</v>
      </c>
      <c r="U12" s="37" t="s">
        <v>75</v>
      </c>
      <c r="V12" s="37" t="s">
        <v>69</v>
      </c>
      <c r="W12" s="37" t="s">
        <v>76</v>
      </c>
      <c r="X12" s="37" t="s">
        <v>70</v>
      </c>
      <c r="Y12" s="37" t="s">
        <v>77</v>
      </c>
      <c r="Z12" s="37" t="s">
        <v>78</v>
      </c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</row>
    <row r="13" spans="1:39" ht="15.75" thickBot="1">
      <c r="A13" s="47">
        <f>'CALC. O3'!A13</f>
        <v>44166</v>
      </c>
      <c r="B13" s="48">
        <f>Parâmetros!I2*0.04*64.0638</f>
        <v>7.4057752800000003</v>
      </c>
      <c r="C13" s="96">
        <f>AVERAGE(B13:B36)</f>
        <v>10.184008739999998</v>
      </c>
      <c r="D13" s="97">
        <f t="shared" ref="D13:D43" si="0">(((C13-$B$4)/($B$5-$B$4))*($B$7-$B$6))+$B$6</f>
        <v>20.368017479999992</v>
      </c>
      <c r="E13" s="98" t="str">
        <f>IF(AND(D13&lt;40.02,D13&gt;=0),"1","0")</f>
        <v>1</v>
      </c>
      <c r="F13" s="99">
        <f t="shared" ref="F13:F43" si="1">(((C13-$C$4)/($C$5-$C$4))*($C$7-$C$6))+$C$6</f>
        <v>21.858817042999995</v>
      </c>
      <c r="G13" s="98" t="str">
        <f>IF(AND(F13&lt;80.019,F13&gt;=41.01),"1","0")</f>
        <v>0</v>
      </c>
      <c r="H13" s="99">
        <f t="shared" ref="H13:H43" si="2">(((C13-$D$4)/($D$5-$D$4))*($D$7-$D$6))+$D$6</f>
        <v>77.422081048799996</v>
      </c>
      <c r="I13" s="98" t="str">
        <f>IF(AND(H13&lt;120.001,H13&gt;81),"1","0")</f>
        <v>0</v>
      </c>
      <c r="J13" s="99">
        <f t="shared" ref="J13:J43" si="3">(((C13-$E$4)/($E$5-$E$4))*($E$7-$E$6))+$E$6</f>
        <v>56.562153311402298</v>
      </c>
      <c r="K13" s="98" t="str">
        <f>IF(AND(J13&lt;=200,J13&gt;=121.001),"1","0")</f>
        <v>0</v>
      </c>
      <c r="L13" s="99">
        <f t="shared" ref="L13:L43" si="4">(((C13-$F$4)/($F$5-$F$4))*($F$7-$F$6))+$F$6</f>
        <v>80.704949023476914</v>
      </c>
      <c r="M13" s="48" t="str">
        <f>IF(AND(L13&lt;999.67673,L13&gt;201),"1","0")</f>
        <v>0</v>
      </c>
      <c r="N13" s="52">
        <f t="shared" ref="N13:N43" si="5">(D13*E13)+(F13*G13)+(H13*I13)+(J13*K13)+(L13*M13)</f>
        <v>20.368017479999992</v>
      </c>
      <c r="O13" s="46">
        <v>125</v>
      </c>
      <c r="Q13" s="53" t="str">
        <f>IF(AND(N13&lt;40.5,N13&gt;=0),"1","0")</f>
        <v>1</v>
      </c>
      <c r="R13" s="53">
        <f t="shared" ref="R13:R43" si="6">Q13*1</f>
        <v>1</v>
      </c>
      <c r="S13" s="53" t="str">
        <f>IF(AND(N13&lt;80.5,N13&gt;=40.5),"1","0")</f>
        <v>0</v>
      </c>
      <c r="T13" s="53">
        <f t="shared" ref="T13:T43" si="7">S13*1</f>
        <v>0</v>
      </c>
      <c r="U13" s="53" t="str">
        <f>IF(AND(N13&lt;120.5,N13&gt;=80.5),"1","0")</f>
        <v>0</v>
      </c>
      <c r="V13" s="53">
        <f t="shared" ref="V13:V43" si="8">U13*1</f>
        <v>0</v>
      </c>
      <c r="W13" s="53" t="str">
        <f>IF(AND(N13&lt;200.5,N13&gt;=120.5),"1","0")</f>
        <v>0</v>
      </c>
      <c r="X13" s="53">
        <f t="shared" ref="X13:X43" si="9">W13*1</f>
        <v>0</v>
      </c>
      <c r="Y13" s="53" t="str">
        <f>IF(AND(N13&lt;999,N13&gt;=200.5),"1","0")</f>
        <v>0</v>
      </c>
      <c r="Z13" s="53">
        <f t="shared" ref="Z13:Z43" si="10">Y13*1</f>
        <v>0</v>
      </c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</row>
    <row r="14" spans="1:39">
      <c r="A14" s="54">
        <f>'CALC. O3'!A14</f>
        <v>44167</v>
      </c>
      <c r="B14" s="55">
        <f>Parâmetros!I3*0.04*64.0638</f>
        <v>10.250208000000001</v>
      </c>
      <c r="C14" s="87">
        <f>AVERAGE(B37:B60)</f>
        <v>7.7959820618181803</v>
      </c>
      <c r="D14" s="91">
        <f t="shared" si="0"/>
        <v>15.591964123636362</v>
      </c>
      <c r="E14" s="42" t="str">
        <f t="shared" ref="E14:E43" si="11">IF(AND(D14&lt;40.02,D14&gt;=0),"1","0")</f>
        <v>1</v>
      </c>
      <c r="F14" s="51">
        <f t="shared" si="1"/>
        <v>17.202165020545447</v>
      </c>
      <c r="G14" s="42" t="str">
        <f t="shared" ref="G14:G43" si="12">IF(AND(F14&lt;80.019,F14&gt;=41.01),"1","0")</f>
        <v>0</v>
      </c>
      <c r="H14" s="51">
        <f t="shared" si="2"/>
        <v>77.135517847418186</v>
      </c>
      <c r="I14" s="42" t="str">
        <f t="shared" ref="I14:I43" si="13">IF(AND(H14&lt;120.001,H14&gt;81),"1","0")</f>
        <v>0</v>
      </c>
      <c r="J14" s="51">
        <f t="shared" si="3"/>
        <v>56.128465707778474</v>
      </c>
      <c r="K14" s="42" t="str">
        <f t="shared" ref="K14:K43" si="14">IF(AND(J14&lt;=200,J14&gt;=121.001),"1","0")</f>
        <v>0</v>
      </c>
      <c r="L14" s="51">
        <f t="shared" si="4"/>
        <v>80.341234190953855</v>
      </c>
      <c r="M14" s="55" t="str">
        <f t="shared" ref="M14:M43" si="15">IF(AND(L14&lt;999.67673,L14&gt;201),"1","0")</f>
        <v>0</v>
      </c>
      <c r="N14" s="58">
        <f t="shared" si="5"/>
        <v>15.591964123636362</v>
      </c>
      <c r="O14" s="59">
        <v>125</v>
      </c>
      <c r="Q14" s="53" t="str">
        <f t="shared" ref="Q14:Q43" si="16">IF(AND(N14&lt;40.5,N14&gt;=0),"1","0")</f>
        <v>1</v>
      </c>
      <c r="R14" s="53">
        <f t="shared" si="6"/>
        <v>1</v>
      </c>
      <c r="S14" s="53" t="str">
        <f t="shared" ref="S14:S43" si="17">IF(AND(N14&lt;80.5,N14&gt;=40.5),"1","0")</f>
        <v>0</v>
      </c>
      <c r="T14" s="53">
        <f t="shared" si="7"/>
        <v>0</v>
      </c>
      <c r="U14" s="53" t="str">
        <f t="shared" ref="U14:U43" si="18">IF(AND(N14&lt;120.5,N14&gt;=80.5),"1","0")</f>
        <v>0</v>
      </c>
      <c r="V14" s="53">
        <f t="shared" si="8"/>
        <v>0</v>
      </c>
      <c r="W14" s="53" t="str">
        <f t="shared" ref="W14:W43" si="19">IF(AND(N14&lt;200.5,N14&gt;=120.5),"1","0")</f>
        <v>0</v>
      </c>
      <c r="X14" s="53">
        <f t="shared" si="9"/>
        <v>0</v>
      </c>
      <c r="Y14" s="53" t="str">
        <f t="shared" ref="Y14:Y43" si="20">IF(AND(N14&lt;999,N14&gt;=200.5),"1","0")</f>
        <v>0</v>
      </c>
      <c r="Z14" s="53">
        <f t="shared" si="10"/>
        <v>0</v>
      </c>
      <c r="AA14" s="34"/>
      <c r="AB14" s="176" t="s">
        <v>103</v>
      </c>
      <c r="AC14" s="177"/>
      <c r="AD14" s="177"/>
      <c r="AE14" s="177"/>
      <c r="AF14" s="177"/>
      <c r="AG14" s="177"/>
      <c r="AH14" s="177"/>
      <c r="AI14" s="177"/>
      <c r="AJ14" s="177"/>
      <c r="AK14" s="177"/>
      <c r="AL14" s="178"/>
      <c r="AM14" s="34"/>
    </row>
    <row r="15" spans="1:39">
      <c r="A15" s="54">
        <f>'CALC. O3'!A15</f>
        <v>44168</v>
      </c>
      <c r="B15" s="55">
        <f>Parâmetros!I4*0.04*64.0638</f>
        <v>11.377730880000001</v>
      </c>
      <c r="C15" s="87">
        <f>AVERAGE(B61:B84)</f>
        <v>9.6756029076659988</v>
      </c>
      <c r="D15" s="91">
        <f t="shared" si="0"/>
        <v>19.351205815331998</v>
      </c>
      <c r="E15" s="42" t="str">
        <f t="shared" si="11"/>
        <v>1</v>
      </c>
      <c r="F15" s="51">
        <f t="shared" si="1"/>
        <v>20.867425669948698</v>
      </c>
      <c r="G15" s="42" t="str">
        <f t="shared" si="12"/>
        <v>0</v>
      </c>
      <c r="H15" s="51">
        <f t="shared" si="2"/>
        <v>77.361072348919919</v>
      </c>
      <c r="I15" s="42" t="str">
        <f t="shared" si="13"/>
        <v>0</v>
      </c>
      <c r="J15" s="51">
        <f t="shared" si="3"/>
        <v>56.469822137254297</v>
      </c>
      <c r="K15" s="42" t="str">
        <f t="shared" si="14"/>
        <v>0</v>
      </c>
      <c r="L15" s="51">
        <f t="shared" si="4"/>
        <v>80.627514904398367</v>
      </c>
      <c r="M15" s="55" t="str">
        <f t="shared" si="15"/>
        <v>0</v>
      </c>
      <c r="N15" s="58">
        <f t="shared" si="5"/>
        <v>19.351205815331998</v>
      </c>
      <c r="O15" s="59">
        <v>125</v>
      </c>
      <c r="Q15" s="53" t="str">
        <f t="shared" si="16"/>
        <v>1</v>
      </c>
      <c r="R15" s="53">
        <f t="shared" si="6"/>
        <v>1</v>
      </c>
      <c r="S15" s="53" t="str">
        <f t="shared" si="17"/>
        <v>0</v>
      </c>
      <c r="T15" s="53">
        <f t="shared" si="7"/>
        <v>0</v>
      </c>
      <c r="U15" s="53" t="str">
        <f t="shared" si="18"/>
        <v>0</v>
      </c>
      <c r="V15" s="53">
        <f t="shared" si="8"/>
        <v>0</v>
      </c>
      <c r="W15" s="53" t="str">
        <f t="shared" si="19"/>
        <v>0</v>
      </c>
      <c r="X15" s="53">
        <f t="shared" si="9"/>
        <v>0</v>
      </c>
      <c r="Y15" s="53" t="str">
        <f t="shared" si="20"/>
        <v>0</v>
      </c>
      <c r="Z15" s="53">
        <f t="shared" si="10"/>
        <v>0</v>
      </c>
      <c r="AA15" s="34"/>
      <c r="AB15" s="179"/>
      <c r="AC15" s="180"/>
      <c r="AD15" s="180"/>
      <c r="AE15" s="180"/>
      <c r="AF15" s="180"/>
      <c r="AG15" s="180"/>
      <c r="AH15" s="180"/>
      <c r="AI15" s="180"/>
      <c r="AJ15" s="180"/>
      <c r="AK15" s="180"/>
      <c r="AL15" s="181"/>
      <c r="AM15" s="34"/>
    </row>
    <row r="16" spans="1:39">
      <c r="A16" s="54">
        <f>'CALC. O3'!A16</f>
        <v>44169</v>
      </c>
      <c r="B16" s="55">
        <f>Parâmetros!I5*0.04*64.0638</f>
        <v>11.608360559999999</v>
      </c>
      <c r="C16" s="87">
        <f>AVERAGE(B85:B108)</f>
        <v>11.215435920000003</v>
      </c>
      <c r="D16" s="91">
        <f t="shared" si="0"/>
        <v>22.430871840000005</v>
      </c>
      <c r="E16" s="42" t="str">
        <f t="shared" si="11"/>
        <v>1</v>
      </c>
      <c r="F16" s="51">
        <f t="shared" si="1"/>
        <v>23.870100044000004</v>
      </c>
      <c r="G16" s="42" t="str">
        <f t="shared" si="12"/>
        <v>0</v>
      </c>
      <c r="H16" s="51">
        <f t="shared" si="2"/>
        <v>77.545852310399994</v>
      </c>
      <c r="I16" s="42" t="str">
        <f t="shared" si="13"/>
        <v>0</v>
      </c>
      <c r="J16" s="51">
        <f t="shared" si="3"/>
        <v>56.749469971678153</v>
      </c>
      <c r="K16" s="42" t="str">
        <f t="shared" si="14"/>
        <v>0</v>
      </c>
      <c r="L16" s="51">
        <f t="shared" si="4"/>
        <v>80.862043317046144</v>
      </c>
      <c r="M16" s="55" t="str">
        <f t="shared" si="15"/>
        <v>0</v>
      </c>
      <c r="N16" s="58">
        <f t="shared" si="5"/>
        <v>22.430871840000005</v>
      </c>
      <c r="O16" s="59">
        <v>125</v>
      </c>
      <c r="Q16" s="53" t="str">
        <f t="shared" si="16"/>
        <v>1</v>
      </c>
      <c r="R16" s="53">
        <f t="shared" si="6"/>
        <v>1</v>
      </c>
      <c r="S16" s="53" t="str">
        <f t="shared" si="17"/>
        <v>0</v>
      </c>
      <c r="T16" s="53">
        <f t="shared" si="7"/>
        <v>0</v>
      </c>
      <c r="U16" s="53" t="str">
        <f t="shared" si="18"/>
        <v>0</v>
      </c>
      <c r="V16" s="53">
        <f t="shared" si="8"/>
        <v>0</v>
      </c>
      <c r="W16" s="53" t="str">
        <f t="shared" si="19"/>
        <v>0</v>
      </c>
      <c r="X16" s="53">
        <f t="shared" si="9"/>
        <v>0</v>
      </c>
      <c r="Y16" s="53" t="str">
        <f t="shared" si="20"/>
        <v>0</v>
      </c>
      <c r="Z16" s="53">
        <f t="shared" si="10"/>
        <v>0</v>
      </c>
      <c r="AA16" s="34"/>
      <c r="AB16" s="179"/>
      <c r="AC16" s="180"/>
      <c r="AD16" s="180"/>
      <c r="AE16" s="180"/>
      <c r="AF16" s="180"/>
      <c r="AG16" s="180"/>
      <c r="AH16" s="180"/>
      <c r="AI16" s="180"/>
      <c r="AJ16" s="180"/>
      <c r="AK16" s="180"/>
      <c r="AL16" s="181"/>
      <c r="AM16" s="34"/>
    </row>
    <row r="17" spans="1:39">
      <c r="A17" s="54">
        <f>'CALC. O3'!A17</f>
        <v>44170</v>
      </c>
      <c r="B17" s="55">
        <f>Parâmetros!I6*0.04*64.0638</f>
        <v>10.942097039999998</v>
      </c>
      <c r="C17" s="87">
        <f>AVERAGE(B109:B132)</f>
        <v>7.7143492499999988</v>
      </c>
      <c r="D17" s="91">
        <f t="shared" si="0"/>
        <v>15.428698499999998</v>
      </c>
      <c r="E17" s="42" t="str">
        <f t="shared" si="11"/>
        <v>1</v>
      </c>
      <c r="F17" s="51">
        <f t="shared" si="1"/>
        <v>17.042981037499999</v>
      </c>
      <c r="G17" s="42" t="str">
        <f t="shared" si="12"/>
        <v>0</v>
      </c>
      <c r="H17" s="51">
        <f t="shared" si="2"/>
        <v>77.125721909999996</v>
      </c>
      <c r="I17" s="42" t="str">
        <f t="shared" si="13"/>
        <v>0</v>
      </c>
      <c r="J17" s="51">
        <f t="shared" si="3"/>
        <v>56.113640438505755</v>
      </c>
      <c r="K17" s="42" t="str">
        <f t="shared" si="14"/>
        <v>0</v>
      </c>
      <c r="L17" s="51">
        <f t="shared" si="4"/>
        <v>80.328800885769226</v>
      </c>
      <c r="M17" s="55" t="str">
        <f t="shared" si="15"/>
        <v>0</v>
      </c>
      <c r="N17" s="58">
        <f t="shared" si="5"/>
        <v>15.428698499999998</v>
      </c>
      <c r="O17" s="59">
        <v>125</v>
      </c>
      <c r="Q17" s="53" t="str">
        <f t="shared" si="16"/>
        <v>1</v>
      </c>
      <c r="R17" s="53">
        <f t="shared" si="6"/>
        <v>1</v>
      </c>
      <c r="S17" s="53" t="str">
        <f t="shared" si="17"/>
        <v>0</v>
      </c>
      <c r="T17" s="53">
        <f t="shared" si="7"/>
        <v>0</v>
      </c>
      <c r="U17" s="53" t="str">
        <f t="shared" si="18"/>
        <v>0</v>
      </c>
      <c r="V17" s="53">
        <f t="shared" si="8"/>
        <v>0</v>
      </c>
      <c r="W17" s="53" t="str">
        <f t="shared" si="19"/>
        <v>0</v>
      </c>
      <c r="X17" s="53">
        <f t="shared" si="9"/>
        <v>0</v>
      </c>
      <c r="Y17" s="53" t="str">
        <f t="shared" si="20"/>
        <v>0</v>
      </c>
      <c r="Z17" s="53">
        <f t="shared" si="10"/>
        <v>0</v>
      </c>
      <c r="AA17" s="34"/>
      <c r="AB17" s="179"/>
      <c r="AC17" s="180"/>
      <c r="AD17" s="180"/>
      <c r="AE17" s="180"/>
      <c r="AF17" s="180"/>
      <c r="AG17" s="180"/>
      <c r="AH17" s="180"/>
      <c r="AI17" s="180"/>
      <c r="AJ17" s="180"/>
      <c r="AK17" s="180"/>
      <c r="AL17" s="181"/>
      <c r="AM17" s="34"/>
    </row>
    <row r="18" spans="1:39">
      <c r="A18" s="54">
        <f>'CALC. O3'!A18</f>
        <v>44171</v>
      </c>
      <c r="B18" s="55">
        <f>Parâmetros!I7*0.04*64.0638</f>
        <v>11.249603279999999</v>
      </c>
      <c r="C18" s="87">
        <f>AVERAGE(B133:B156)</f>
        <v>7.7346361200000011</v>
      </c>
      <c r="D18" s="91">
        <f t="shared" si="0"/>
        <v>15.469272240000002</v>
      </c>
      <c r="E18" s="42" t="str">
        <f t="shared" si="11"/>
        <v>1</v>
      </c>
      <c r="F18" s="51">
        <f t="shared" si="1"/>
        <v>17.082540434000002</v>
      </c>
      <c r="G18" s="42" t="str">
        <f t="shared" si="12"/>
        <v>0</v>
      </c>
      <c r="H18" s="51">
        <f t="shared" si="2"/>
        <v>77.128156334400003</v>
      </c>
      <c r="I18" s="42" t="str">
        <f t="shared" si="13"/>
        <v>0</v>
      </c>
      <c r="J18" s="51">
        <f t="shared" si="3"/>
        <v>56.11732472064368</v>
      </c>
      <c r="K18" s="42" t="str">
        <f t="shared" si="14"/>
        <v>0</v>
      </c>
      <c r="L18" s="51">
        <f t="shared" si="4"/>
        <v>80.331890732123085</v>
      </c>
      <c r="M18" s="55" t="str">
        <f t="shared" si="15"/>
        <v>0</v>
      </c>
      <c r="N18" s="58">
        <f t="shared" si="5"/>
        <v>15.469272240000002</v>
      </c>
      <c r="O18" s="59">
        <v>125</v>
      </c>
      <c r="Q18" s="53" t="str">
        <f t="shared" si="16"/>
        <v>1</v>
      </c>
      <c r="R18" s="53">
        <f t="shared" si="6"/>
        <v>1</v>
      </c>
      <c r="S18" s="53" t="str">
        <f t="shared" si="17"/>
        <v>0</v>
      </c>
      <c r="T18" s="53">
        <f t="shared" si="7"/>
        <v>0</v>
      </c>
      <c r="U18" s="53" t="str">
        <f t="shared" si="18"/>
        <v>0</v>
      </c>
      <c r="V18" s="53">
        <f t="shared" si="8"/>
        <v>0</v>
      </c>
      <c r="W18" s="53" t="str">
        <f t="shared" si="19"/>
        <v>0</v>
      </c>
      <c r="X18" s="53">
        <f t="shared" si="9"/>
        <v>0</v>
      </c>
      <c r="Y18" s="53" t="str">
        <f t="shared" si="20"/>
        <v>0</v>
      </c>
      <c r="Z18" s="53">
        <f t="shared" si="10"/>
        <v>0</v>
      </c>
      <c r="AA18" s="34"/>
      <c r="AB18" s="179"/>
      <c r="AC18" s="180"/>
      <c r="AD18" s="180"/>
      <c r="AE18" s="180"/>
      <c r="AF18" s="180"/>
      <c r="AG18" s="180"/>
      <c r="AH18" s="180"/>
      <c r="AI18" s="180"/>
      <c r="AJ18" s="180"/>
      <c r="AK18" s="180"/>
      <c r="AL18" s="181"/>
      <c r="AM18" s="34"/>
    </row>
    <row r="19" spans="1:39" ht="15.75" thickBot="1">
      <c r="A19" s="54">
        <f>'CALC. O3'!A19</f>
        <v>44172</v>
      </c>
      <c r="B19" s="55">
        <f>Parâmetros!I8*0.04*64.0638</f>
        <v>10.68584184</v>
      </c>
      <c r="C19" s="87">
        <f>AVERAGE(B157:B180)</f>
        <v>5.8917341400000005</v>
      </c>
      <c r="D19" s="91">
        <f t="shared" si="0"/>
        <v>11.783468280000001</v>
      </c>
      <c r="E19" s="42" t="str">
        <f t="shared" si="11"/>
        <v>1</v>
      </c>
      <c r="F19" s="51">
        <f t="shared" si="1"/>
        <v>13.488881573</v>
      </c>
      <c r="G19" s="42" t="str">
        <f t="shared" si="12"/>
        <v>0</v>
      </c>
      <c r="H19" s="51">
        <f t="shared" si="2"/>
        <v>76.907008096799998</v>
      </c>
      <c r="I19" s="42" t="str">
        <f t="shared" si="13"/>
        <v>0</v>
      </c>
      <c r="J19" s="51">
        <f t="shared" si="3"/>
        <v>55.782636774850573</v>
      </c>
      <c r="K19" s="42" t="str">
        <f t="shared" si="14"/>
        <v>0</v>
      </c>
      <c r="L19" s="51">
        <f t="shared" si="4"/>
        <v>80.051202584400016</v>
      </c>
      <c r="M19" s="55" t="str">
        <f t="shared" si="15"/>
        <v>0</v>
      </c>
      <c r="N19" s="58">
        <f t="shared" si="5"/>
        <v>11.783468280000001</v>
      </c>
      <c r="O19" s="59">
        <v>125</v>
      </c>
      <c r="Q19" s="53" t="str">
        <f t="shared" si="16"/>
        <v>1</v>
      </c>
      <c r="R19" s="53">
        <f t="shared" si="6"/>
        <v>1</v>
      </c>
      <c r="S19" s="53" t="str">
        <f t="shared" si="17"/>
        <v>0</v>
      </c>
      <c r="T19" s="53">
        <f t="shared" si="7"/>
        <v>0</v>
      </c>
      <c r="U19" s="53" t="str">
        <f t="shared" si="18"/>
        <v>0</v>
      </c>
      <c r="V19" s="53">
        <f t="shared" si="8"/>
        <v>0</v>
      </c>
      <c r="W19" s="53" t="str">
        <f t="shared" si="19"/>
        <v>0</v>
      </c>
      <c r="X19" s="53">
        <f t="shared" si="9"/>
        <v>0</v>
      </c>
      <c r="Y19" s="53" t="str">
        <f t="shared" si="20"/>
        <v>0</v>
      </c>
      <c r="Z19" s="53">
        <f t="shared" si="10"/>
        <v>0</v>
      </c>
      <c r="AA19" s="34"/>
      <c r="AB19" s="18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4"/>
      <c r="AM19" s="34"/>
    </row>
    <row r="20" spans="1:39" ht="15.75" thickBot="1">
      <c r="A20" s="54">
        <f>'CALC. O3'!A20</f>
        <v>44173</v>
      </c>
      <c r="B20" s="55">
        <f>Parâmetros!I9*0.04*64.0638</f>
        <v>9.3789403199999999</v>
      </c>
      <c r="C20" s="87">
        <f>AVERAGE(B181:B204)</f>
        <v>11.801471595849003</v>
      </c>
      <c r="D20" s="91">
        <f t="shared" si="0"/>
        <v>23.602943191698003</v>
      </c>
      <c r="E20" s="42" t="str">
        <f t="shared" si="11"/>
        <v>1</v>
      </c>
      <c r="F20" s="51">
        <f t="shared" si="1"/>
        <v>25.012869611905558</v>
      </c>
      <c r="G20" s="42" t="str">
        <f t="shared" si="12"/>
        <v>0</v>
      </c>
      <c r="H20" s="51">
        <f t="shared" si="2"/>
        <v>77.616176591501883</v>
      </c>
      <c r="I20" s="42" t="str">
        <f t="shared" si="13"/>
        <v>0</v>
      </c>
      <c r="J20" s="51">
        <f t="shared" si="3"/>
        <v>56.855899439246144</v>
      </c>
      <c r="K20" s="42" t="str">
        <f t="shared" si="14"/>
        <v>0</v>
      </c>
      <c r="L20" s="51">
        <f t="shared" si="4"/>
        <v>80.951301058444699</v>
      </c>
      <c r="M20" s="55" t="str">
        <f t="shared" si="15"/>
        <v>0</v>
      </c>
      <c r="N20" s="58">
        <f t="shared" si="5"/>
        <v>23.602943191698003</v>
      </c>
      <c r="O20" s="59">
        <v>125</v>
      </c>
      <c r="Q20" s="53" t="str">
        <f t="shared" si="16"/>
        <v>1</v>
      </c>
      <c r="R20" s="53">
        <f t="shared" si="6"/>
        <v>1</v>
      </c>
      <c r="S20" s="53" t="str">
        <f t="shared" si="17"/>
        <v>0</v>
      </c>
      <c r="T20" s="53">
        <f t="shared" si="7"/>
        <v>0</v>
      </c>
      <c r="U20" s="53" t="str">
        <f t="shared" si="18"/>
        <v>0</v>
      </c>
      <c r="V20" s="53">
        <f t="shared" si="8"/>
        <v>0</v>
      </c>
      <c r="W20" s="53" t="str">
        <f t="shared" si="19"/>
        <v>0</v>
      </c>
      <c r="X20" s="53">
        <f t="shared" si="9"/>
        <v>0</v>
      </c>
      <c r="Y20" s="53" t="str">
        <f t="shared" si="20"/>
        <v>0</v>
      </c>
      <c r="Z20" s="53">
        <f t="shared" si="10"/>
        <v>0</v>
      </c>
      <c r="AA20" s="34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34"/>
    </row>
    <row r="21" spans="1:39" ht="15.75" customHeight="1" thickBot="1">
      <c r="A21" s="54">
        <f>'CALC. O3'!A21</f>
        <v>44174</v>
      </c>
      <c r="B21" s="55">
        <f>Parâmetros!I10*0.04*64.0638</f>
        <v>7.5339028799999994</v>
      </c>
      <c r="C21" s="87">
        <f>AVERAGE(B205:B228)</f>
        <v>10.013171940000001</v>
      </c>
      <c r="D21" s="91">
        <f t="shared" si="0"/>
        <v>20.026343880000002</v>
      </c>
      <c r="E21" s="42" t="str">
        <f t="shared" si="11"/>
        <v>1</v>
      </c>
      <c r="F21" s="51">
        <f t="shared" si="1"/>
        <v>21.525685283000001</v>
      </c>
      <c r="G21" s="42" t="str">
        <f t="shared" si="12"/>
        <v>0</v>
      </c>
      <c r="H21" s="51">
        <f t="shared" si="2"/>
        <v>77.401580632800005</v>
      </c>
      <c r="I21" s="42" t="str">
        <f t="shared" si="13"/>
        <v>0</v>
      </c>
      <c r="J21" s="51">
        <f t="shared" si="3"/>
        <v>56.531127777609186</v>
      </c>
      <c r="K21" s="42" t="str">
        <f t="shared" si="14"/>
        <v>0</v>
      </c>
      <c r="L21" s="51">
        <f t="shared" si="4"/>
        <v>80.678929264707705</v>
      </c>
      <c r="M21" s="55" t="str">
        <f t="shared" si="15"/>
        <v>0</v>
      </c>
      <c r="N21" s="58">
        <f t="shared" si="5"/>
        <v>20.026343880000002</v>
      </c>
      <c r="O21" s="59">
        <v>125</v>
      </c>
      <c r="Q21" s="53" t="str">
        <f t="shared" si="16"/>
        <v>1</v>
      </c>
      <c r="R21" s="53">
        <f t="shared" si="6"/>
        <v>1</v>
      </c>
      <c r="S21" s="53" t="str">
        <f t="shared" si="17"/>
        <v>0</v>
      </c>
      <c r="T21" s="53">
        <f t="shared" si="7"/>
        <v>0</v>
      </c>
      <c r="U21" s="53" t="str">
        <f t="shared" si="18"/>
        <v>0</v>
      </c>
      <c r="V21" s="53">
        <f t="shared" si="8"/>
        <v>0</v>
      </c>
      <c r="W21" s="53" t="str">
        <f t="shared" si="19"/>
        <v>0</v>
      </c>
      <c r="X21" s="53">
        <f t="shared" si="9"/>
        <v>0</v>
      </c>
      <c r="Y21" s="53" t="str">
        <f t="shared" si="20"/>
        <v>0</v>
      </c>
      <c r="Z21" s="53">
        <f t="shared" si="10"/>
        <v>0</v>
      </c>
      <c r="AA21" s="34"/>
      <c r="AB21" s="185" t="s">
        <v>80</v>
      </c>
      <c r="AC21" s="186"/>
      <c r="AD21" s="186"/>
      <c r="AE21" s="186"/>
      <c r="AF21" s="186"/>
      <c r="AG21" s="186"/>
      <c r="AH21" s="186"/>
      <c r="AI21" s="186"/>
      <c r="AJ21" s="186"/>
      <c r="AK21" s="186"/>
      <c r="AL21" s="187"/>
      <c r="AM21" s="34"/>
    </row>
    <row r="22" spans="1:39">
      <c r="A22" s="54">
        <f>'CALC. O3'!A22</f>
        <v>44175</v>
      </c>
      <c r="B22" s="55">
        <f>Parâmetros!I11*0.04*64.0638</f>
        <v>7.4057752800000003</v>
      </c>
      <c r="C22" s="87">
        <f>AVERAGE(B229:B252)</f>
        <v>7.5648670500000001</v>
      </c>
      <c r="D22" s="91">
        <f t="shared" si="0"/>
        <v>15.1297341</v>
      </c>
      <c r="E22" s="42" t="str">
        <f t="shared" si="11"/>
        <v>1</v>
      </c>
      <c r="F22" s="51">
        <f t="shared" si="1"/>
        <v>16.7514907475</v>
      </c>
      <c r="G22" s="42" t="str">
        <f t="shared" si="12"/>
        <v>0</v>
      </c>
      <c r="H22" s="51">
        <f t="shared" si="2"/>
        <v>77.107784046000006</v>
      </c>
      <c r="I22" s="42" t="str">
        <f t="shared" si="13"/>
        <v>0</v>
      </c>
      <c r="J22" s="51">
        <f t="shared" si="3"/>
        <v>56.086493096436783</v>
      </c>
      <c r="K22" s="42" t="str">
        <f t="shared" si="14"/>
        <v>0</v>
      </c>
      <c r="L22" s="51">
        <f t="shared" si="4"/>
        <v>80.306033596846149</v>
      </c>
      <c r="M22" s="55" t="str">
        <f t="shared" si="15"/>
        <v>0</v>
      </c>
      <c r="N22" s="58">
        <f t="shared" si="5"/>
        <v>15.1297341</v>
      </c>
      <c r="O22" s="59">
        <v>125</v>
      </c>
      <c r="Q22" s="53" t="str">
        <f t="shared" si="16"/>
        <v>1</v>
      </c>
      <c r="R22" s="53">
        <f t="shared" si="6"/>
        <v>1</v>
      </c>
      <c r="S22" s="53" t="str">
        <f t="shared" si="17"/>
        <v>0</v>
      </c>
      <c r="T22" s="53">
        <f t="shared" si="7"/>
        <v>0</v>
      </c>
      <c r="U22" s="53" t="str">
        <f t="shared" si="18"/>
        <v>0</v>
      </c>
      <c r="V22" s="53">
        <f t="shared" si="8"/>
        <v>0</v>
      </c>
      <c r="W22" s="53" t="str">
        <f t="shared" si="19"/>
        <v>0</v>
      </c>
      <c r="X22" s="53">
        <f t="shared" si="9"/>
        <v>0</v>
      </c>
      <c r="Y22" s="53" t="str">
        <f t="shared" si="20"/>
        <v>0</v>
      </c>
      <c r="Z22" s="53">
        <f t="shared" si="10"/>
        <v>0</v>
      </c>
      <c r="AA22" s="34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34"/>
    </row>
    <row r="23" spans="1:39">
      <c r="A23" s="54">
        <f>'CALC. O3'!A23</f>
        <v>44176</v>
      </c>
      <c r="B23" s="55">
        <f>Parâmetros!I12*0.04*64.0638</f>
        <v>7.7645325599999993</v>
      </c>
      <c r="C23" s="87">
        <f>AVERAGE(B253:B276)</f>
        <v>10.616439390000002</v>
      </c>
      <c r="D23" s="91">
        <f t="shared" si="0"/>
        <v>21.23287878</v>
      </c>
      <c r="E23" s="42" t="str">
        <f t="shared" si="11"/>
        <v>1</v>
      </c>
      <c r="F23" s="51">
        <f t="shared" si="1"/>
        <v>22.702056810500004</v>
      </c>
      <c r="G23" s="42" t="str">
        <f t="shared" si="12"/>
        <v>0</v>
      </c>
      <c r="H23" s="51">
        <f t="shared" si="2"/>
        <v>77.4739727268</v>
      </c>
      <c r="I23" s="42" t="str">
        <f t="shared" si="13"/>
        <v>0</v>
      </c>
      <c r="J23" s="51">
        <f t="shared" si="3"/>
        <v>56.640686693816093</v>
      </c>
      <c r="K23" s="42" t="str">
        <f t="shared" si="14"/>
        <v>0</v>
      </c>
      <c r="L23" s="51">
        <f t="shared" si="4"/>
        <v>80.770811537861533</v>
      </c>
      <c r="M23" s="55" t="str">
        <f t="shared" si="15"/>
        <v>0</v>
      </c>
      <c r="N23" s="58">
        <f t="shared" si="5"/>
        <v>21.23287878</v>
      </c>
      <c r="O23" s="59">
        <v>125</v>
      </c>
      <c r="Q23" s="53" t="str">
        <f t="shared" si="16"/>
        <v>1</v>
      </c>
      <c r="R23" s="53">
        <f t="shared" si="6"/>
        <v>1</v>
      </c>
      <c r="S23" s="53" t="str">
        <f t="shared" si="17"/>
        <v>0</v>
      </c>
      <c r="T23" s="53">
        <f t="shared" si="7"/>
        <v>0</v>
      </c>
      <c r="U23" s="53" t="str">
        <f t="shared" si="18"/>
        <v>0</v>
      </c>
      <c r="V23" s="53">
        <f t="shared" si="8"/>
        <v>0</v>
      </c>
      <c r="W23" s="53" t="str">
        <f t="shared" si="19"/>
        <v>0</v>
      </c>
      <c r="X23" s="53">
        <f t="shared" si="9"/>
        <v>0</v>
      </c>
      <c r="Y23" s="53" t="str">
        <f t="shared" si="20"/>
        <v>0</v>
      </c>
      <c r="Z23" s="53">
        <f t="shared" si="10"/>
        <v>0</v>
      </c>
      <c r="AA23" s="34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34"/>
    </row>
    <row r="24" spans="1:39">
      <c r="A24" s="54">
        <f>'CALC. O3'!A24</f>
        <v>44177</v>
      </c>
      <c r="B24" s="55">
        <f>Parâmetros!I13*0.04*64.0638</f>
        <v>6.6626352000000004</v>
      </c>
      <c r="C24" s="87">
        <f>AVERAGE(B277:B300)</f>
        <v>10.610033009999999</v>
      </c>
      <c r="D24" s="91">
        <f t="shared" si="0"/>
        <v>21.220066019999997</v>
      </c>
      <c r="E24" s="42" t="str">
        <f t="shared" si="11"/>
        <v>1</v>
      </c>
      <c r="F24" s="51">
        <f t="shared" si="1"/>
        <v>22.689564369499998</v>
      </c>
      <c r="G24" s="42" t="str">
        <f t="shared" si="12"/>
        <v>0</v>
      </c>
      <c r="H24" s="51">
        <f t="shared" si="2"/>
        <v>77.473203961199999</v>
      </c>
      <c r="I24" s="42" t="str">
        <f t="shared" si="13"/>
        <v>0</v>
      </c>
      <c r="J24" s="51">
        <f t="shared" si="3"/>
        <v>56.639523236298857</v>
      </c>
      <c r="K24" s="42" t="str">
        <f t="shared" si="14"/>
        <v>0</v>
      </c>
      <c r="L24" s="51">
        <f t="shared" si="4"/>
        <v>80.769835796907699</v>
      </c>
      <c r="M24" s="55" t="str">
        <f t="shared" si="15"/>
        <v>0</v>
      </c>
      <c r="N24" s="58">
        <f t="shared" si="5"/>
        <v>21.220066019999997</v>
      </c>
      <c r="O24" s="59">
        <v>125</v>
      </c>
      <c r="Q24" s="53" t="str">
        <f t="shared" si="16"/>
        <v>1</v>
      </c>
      <c r="R24" s="53">
        <f t="shared" si="6"/>
        <v>1</v>
      </c>
      <c r="S24" s="53" t="str">
        <f t="shared" si="17"/>
        <v>0</v>
      </c>
      <c r="T24" s="53">
        <f t="shared" si="7"/>
        <v>0</v>
      </c>
      <c r="U24" s="53" t="str">
        <f t="shared" si="18"/>
        <v>0</v>
      </c>
      <c r="V24" s="53">
        <f t="shared" si="8"/>
        <v>0</v>
      </c>
      <c r="W24" s="53" t="str">
        <f t="shared" si="19"/>
        <v>0</v>
      </c>
      <c r="X24" s="53">
        <f t="shared" si="9"/>
        <v>0</v>
      </c>
      <c r="Y24" s="53" t="str">
        <f t="shared" si="20"/>
        <v>0</v>
      </c>
      <c r="Z24" s="53">
        <f t="shared" si="10"/>
        <v>0</v>
      </c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</row>
    <row r="25" spans="1:39">
      <c r="A25" s="54">
        <f>'CALC. O3'!A25</f>
        <v>44178</v>
      </c>
      <c r="B25" s="55">
        <f>Parâmetros!I14*0.04*64.0638</f>
        <v>7.3288987199999998</v>
      </c>
      <c r="C25" s="87">
        <f>AVERAGE(B301:B324)</f>
        <v>9.5828767499999987</v>
      </c>
      <c r="D25" s="91">
        <f t="shared" si="0"/>
        <v>19.165753499999997</v>
      </c>
      <c r="E25" s="42" t="str">
        <f t="shared" si="11"/>
        <v>1</v>
      </c>
      <c r="F25" s="51">
        <f t="shared" si="1"/>
        <v>20.686609662499997</v>
      </c>
      <c r="G25" s="42" t="str">
        <f t="shared" si="12"/>
        <v>0</v>
      </c>
      <c r="H25" s="51">
        <f t="shared" si="2"/>
        <v>77.349945210000001</v>
      </c>
      <c r="I25" s="42" t="str">
        <f t="shared" si="13"/>
        <v>0</v>
      </c>
      <c r="J25" s="51">
        <f t="shared" si="3"/>
        <v>56.452982214367822</v>
      </c>
      <c r="K25" s="42" t="str">
        <f t="shared" si="14"/>
        <v>0</v>
      </c>
      <c r="L25" s="51">
        <f t="shared" si="4"/>
        <v>80.613391997307673</v>
      </c>
      <c r="M25" s="55" t="str">
        <f t="shared" si="15"/>
        <v>0</v>
      </c>
      <c r="N25" s="58">
        <f t="shared" si="5"/>
        <v>19.165753499999997</v>
      </c>
      <c r="O25" s="59">
        <v>125</v>
      </c>
      <c r="Q25" s="53" t="str">
        <f t="shared" si="16"/>
        <v>1</v>
      </c>
      <c r="R25" s="53">
        <f t="shared" si="6"/>
        <v>1</v>
      </c>
      <c r="S25" s="53" t="str">
        <f t="shared" si="17"/>
        <v>0</v>
      </c>
      <c r="T25" s="53">
        <f t="shared" si="7"/>
        <v>0</v>
      </c>
      <c r="U25" s="53" t="str">
        <f t="shared" si="18"/>
        <v>0</v>
      </c>
      <c r="V25" s="53">
        <f t="shared" si="8"/>
        <v>0</v>
      </c>
      <c r="W25" s="53" t="str">
        <f t="shared" si="19"/>
        <v>0</v>
      </c>
      <c r="X25" s="53">
        <f t="shared" si="9"/>
        <v>0</v>
      </c>
      <c r="Y25" s="53" t="str">
        <f t="shared" si="20"/>
        <v>0</v>
      </c>
      <c r="Z25" s="53">
        <f t="shared" si="10"/>
        <v>0</v>
      </c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</row>
    <row r="26" spans="1:39">
      <c r="A26" s="54">
        <f>'CALC. O3'!A26</f>
        <v>44179</v>
      </c>
      <c r="B26" s="55">
        <f>Parâmetros!I15*0.04*64.0638</f>
        <v>7.3032732000000005</v>
      </c>
      <c r="C26" s="87">
        <f>AVERAGE(B325:B348)</f>
        <v>9.9021280200000028</v>
      </c>
      <c r="D26" s="91">
        <f t="shared" si="0"/>
        <v>19.804256040000006</v>
      </c>
      <c r="E26" s="42" t="str">
        <f t="shared" si="11"/>
        <v>1</v>
      </c>
      <c r="F26" s="51">
        <f t="shared" si="1"/>
        <v>21.309149639000005</v>
      </c>
      <c r="G26" s="42" t="str">
        <f t="shared" si="12"/>
        <v>0</v>
      </c>
      <c r="H26" s="51">
        <f t="shared" si="2"/>
        <v>77.388255362400002</v>
      </c>
      <c r="I26" s="42" t="str">
        <f t="shared" si="13"/>
        <v>0</v>
      </c>
      <c r="J26" s="51">
        <f t="shared" si="3"/>
        <v>56.510961180643676</v>
      </c>
      <c r="K26" s="42" t="str">
        <f t="shared" si="14"/>
        <v>0</v>
      </c>
      <c r="L26" s="51">
        <f t="shared" si="4"/>
        <v>80.662016421507687</v>
      </c>
      <c r="M26" s="55" t="str">
        <f t="shared" si="15"/>
        <v>0</v>
      </c>
      <c r="N26" s="58">
        <f t="shared" si="5"/>
        <v>19.804256040000006</v>
      </c>
      <c r="O26" s="59">
        <v>125</v>
      </c>
      <c r="Q26" s="53" t="str">
        <f t="shared" si="16"/>
        <v>1</v>
      </c>
      <c r="R26" s="53">
        <f t="shared" si="6"/>
        <v>1</v>
      </c>
      <c r="S26" s="53" t="str">
        <f t="shared" si="17"/>
        <v>0</v>
      </c>
      <c r="T26" s="53">
        <f t="shared" si="7"/>
        <v>0</v>
      </c>
      <c r="U26" s="53" t="str">
        <f t="shared" si="18"/>
        <v>0</v>
      </c>
      <c r="V26" s="53">
        <f t="shared" si="8"/>
        <v>0</v>
      </c>
      <c r="W26" s="53" t="str">
        <f t="shared" si="19"/>
        <v>0</v>
      </c>
      <c r="X26" s="53">
        <f t="shared" si="9"/>
        <v>0</v>
      </c>
      <c r="Y26" s="53" t="str">
        <f t="shared" si="20"/>
        <v>0</v>
      </c>
      <c r="Z26" s="53">
        <f t="shared" si="10"/>
        <v>0</v>
      </c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</row>
    <row r="27" spans="1:39">
      <c r="A27" s="54">
        <f>'CALC. O3'!A27</f>
        <v>44180</v>
      </c>
      <c r="B27" s="55">
        <f>Parâmetros!I16*0.04*64.0638</f>
        <v>12.63338136</v>
      </c>
      <c r="C27" s="87">
        <f>AVERAGE(B349:B372)</f>
        <v>9.175003890000001</v>
      </c>
      <c r="D27" s="91">
        <f t="shared" si="0"/>
        <v>18.350007780000002</v>
      </c>
      <c r="E27" s="42" t="str">
        <f t="shared" si="11"/>
        <v>1</v>
      </c>
      <c r="F27" s="51">
        <f t="shared" si="1"/>
        <v>19.891257585500004</v>
      </c>
      <c r="G27" s="42" t="str">
        <f t="shared" si="12"/>
        <v>0</v>
      </c>
      <c r="H27" s="51">
        <f t="shared" si="2"/>
        <v>77.301000466800005</v>
      </c>
      <c r="I27" s="42" t="str">
        <f t="shared" si="13"/>
        <v>0</v>
      </c>
      <c r="J27" s="51">
        <f t="shared" si="3"/>
        <v>56.378908752436786</v>
      </c>
      <c r="K27" s="42" t="str">
        <f t="shared" si="14"/>
        <v>0</v>
      </c>
      <c r="L27" s="51">
        <f t="shared" si="4"/>
        <v>80.551269823246145</v>
      </c>
      <c r="M27" s="55" t="str">
        <f t="shared" si="15"/>
        <v>0</v>
      </c>
      <c r="N27" s="58">
        <f t="shared" si="5"/>
        <v>18.350007780000002</v>
      </c>
      <c r="O27" s="59">
        <v>125</v>
      </c>
      <c r="Q27" s="53" t="str">
        <f t="shared" si="16"/>
        <v>1</v>
      </c>
      <c r="R27" s="53">
        <f t="shared" si="6"/>
        <v>1</v>
      </c>
      <c r="S27" s="53" t="str">
        <f t="shared" si="17"/>
        <v>0</v>
      </c>
      <c r="T27" s="53">
        <f t="shared" si="7"/>
        <v>0</v>
      </c>
      <c r="U27" s="53" t="str">
        <f t="shared" si="18"/>
        <v>0</v>
      </c>
      <c r="V27" s="53">
        <f t="shared" si="8"/>
        <v>0</v>
      </c>
      <c r="W27" s="53" t="str">
        <f t="shared" si="19"/>
        <v>0</v>
      </c>
      <c r="X27" s="53">
        <f t="shared" si="9"/>
        <v>0</v>
      </c>
      <c r="Y27" s="53" t="str">
        <f t="shared" si="20"/>
        <v>0</v>
      </c>
      <c r="Z27" s="53">
        <f t="shared" si="10"/>
        <v>0</v>
      </c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</row>
    <row r="28" spans="1:39">
      <c r="A28" s="54">
        <f>'CALC. O3'!A28</f>
        <v>44181</v>
      </c>
      <c r="B28" s="55">
        <f>Parâmetros!I17*0.04*64.0638</f>
        <v>11.22397776</v>
      </c>
      <c r="C28" s="87">
        <f>AVERAGE(B373:B396)</f>
        <v>9.7462394400000001</v>
      </c>
      <c r="D28" s="91">
        <f t="shared" si="0"/>
        <v>19.49247888</v>
      </c>
      <c r="E28" s="42" t="str">
        <f t="shared" si="11"/>
        <v>1</v>
      </c>
      <c r="F28" s="51">
        <f t="shared" si="1"/>
        <v>21.005166908</v>
      </c>
      <c r="G28" s="42" t="str">
        <f t="shared" si="12"/>
        <v>0</v>
      </c>
      <c r="H28" s="51">
        <f t="shared" si="2"/>
        <v>77.369548732799998</v>
      </c>
      <c r="I28" s="42" t="str">
        <f t="shared" si="13"/>
        <v>0</v>
      </c>
      <c r="J28" s="51">
        <f t="shared" si="3"/>
        <v>56.482650381057468</v>
      </c>
      <c r="K28" s="42" t="str">
        <f t="shared" si="14"/>
        <v>0</v>
      </c>
      <c r="L28" s="51">
        <f t="shared" si="4"/>
        <v>80.638273391630747</v>
      </c>
      <c r="M28" s="55" t="str">
        <f t="shared" si="15"/>
        <v>0</v>
      </c>
      <c r="N28" s="58">
        <f t="shared" si="5"/>
        <v>19.49247888</v>
      </c>
      <c r="O28" s="59">
        <v>125</v>
      </c>
      <c r="Q28" s="53" t="str">
        <f t="shared" si="16"/>
        <v>1</v>
      </c>
      <c r="R28" s="53">
        <f t="shared" si="6"/>
        <v>1</v>
      </c>
      <c r="S28" s="53" t="str">
        <f t="shared" si="17"/>
        <v>0</v>
      </c>
      <c r="T28" s="53">
        <f t="shared" si="7"/>
        <v>0</v>
      </c>
      <c r="U28" s="53" t="str">
        <f t="shared" si="18"/>
        <v>0</v>
      </c>
      <c r="V28" s="53">
        <f t="shared" si="8"/>
        <v>0</v>
      </c>
      <c r="W28" s="53" t="str">
        <f t="shared" si="19"/>
        <v>0</v>
      </c>
      <c r="X28" s="53">
        <f t="shared" si="9"/>
        <v>0</v>
      </c>
      <c r="Y28" s="53" t="str">
        <f t="shared" si="20"/>
        <v>0</v>
      </c>
      <c r="Z28" s="53">
        <f t="shared" si="10"/>
        <v>0</v>
      </c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</row>
    <row r="29" spans="1:39">
      <c r="A29" s="54">
        <f>'CALC. O3'!A29</f>
        <v>44182</v>
      </c>
      <c r="B29" s="55">
        <f>Parâmetros!I18*0.04*64.0638</f>
        <v>10.301459039999999</v>
      </c>
      <c r="C29" s="87">
        <f>AVERAGE(B397:B420)</f>
        <v>12.028569118236</v>
      </c>
      <c r="D29" s="91">
        <f t="shared" si="0"/>
        <v>24.057138236471999</v>
      </c>
      <c r="E29" s="42" t="str">
        <f t="shared" si="11"/>
        <v>1</v>
      </c>
      <c r="F29" s="51">
        <f t="shared" si="1"/>
        <v>25.455709780560198</v>
      </c>
      <c r="G29" s="42" t="str">
        <f t="shared" si="12"/>
        <v>0</v>
      </c>
      <c r="H29" s="51">
        <f t="shared" si="2"/>
        <v>77.643428294188325</v>
      </c>
      <c r="I29" s="42" t="str">
        <f t="shared" si="13"/>
        <v>0</v>
      </c>
      <c r="J29" s="51">
        <f t="shared" si="3"/>
        <v>56.89714243756471</v>
      </c>
      <c r="K29" s="42" t="str">
        <f t="shared" si="14"/>
        <v>0</v>
      </c>
      <c r="L29" s="51">
        <f t="shared" si="4"/>
        <v>80.985889758008256</v>
      </c>
      <c r="M29" s="55" t="str">
        <f t="shared" si="15"/>
        <v>0</v>
      </c>
      <c r="N29" s="58">
        <f t="shared" si="5"/>
        <v>24.057138236471999</v>
      </c>
      <c r="O29" s="59">
        <v>125</v>
      </c>
      <c r="Q29" s="53" t="str">
        <f t="shared" si="16"/>
        <v>1</v>
      </c>
      <c r="R29" s="53">
        <f t="shared" si="6"/>
        <v>1</v>
      </c>
      <c r="S29" s="53" t="str">
        <f t="shared" si="17"/>
        <v>0</v>
      </c>
      <c r="T29" s="53">
        <f t="shared" si="7"/>
        <v>0</v>
      </c>
      <c r="U29" s="53" t="str">
        <f t="shared" si="18"/>
        <v>0</v>
      </c>
      <c r="V29" s="53">
        <f t="shared" si="8"/>
        <v>0</v>
      </c>
      <c r="W29" s="53" t="str">
        <f t="shared" si="19"/>
        <v>0</v>
      </c>
      <c r="X29" s="53">
        <f t="shared" si="9"/>
        <v>0</v>
      </c>
      <c r="Y29" s="53" t="str">
        <f t="shared" si="20"/>
        <v>0</v>
      </c>
      <c r="Z29" s="53">
        <f t="shared" si="10"/>
        <v>0</v>
      </c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</row>
    <row r="30" spans="1:39">
      <c r="A30" s="54">
        <f>'CALC. O3'!A30</f>
        <v>44183</v>
      </c>
      <c r="B30" s="55">
        <f>Parâmetros!I19*0.04*64.0638</f>
        <v>16.630962480000001</v>
      </c>
      <c r="C30" s="87">
        <f>AVERAGE(B421:B444)</f>
        <v>8.6315293200000003</v>
      </c>
      <c r="D30" s="91">
        <f t="shared" si="0"/>
        <v>17.263058640000001</v>
      </c>
      <c r="E30" s="42" t="str">
        <f t="shared" si="11"/>
        <v>1</v>
      </c>
      <c r="F30" s="51">
        <f t="shared" si="1"/>
        <v>18.831482174000001</v>
      </c>
      <c r="G30" s="42" t="str">
        <f t="shared" si="12"/>
        <v>0</v>
      </c>
      <c r="H30" s="51">
        <f t="shared" si="2"/>
        <v>77.235783518399998</v>
      </c>
      <c r="I30" s="42" t="str">
        <f t="shared" si="13"/>
        <v>0</v>
      </c>
      <c r="J30" s="51">
        <f t="shared" si="3"/>
        <v>56.280208773057481</v>
      </c>
      <c r="K30" s="42" t="str">
        <f t="shared" si="14"/>
        <v>0</v>
      </c>
      <c r="L30" s="51">
        <f t="shared" si="4"/>
        <v>80.468494465661536</v>
      </c>
      <c r="M30" s="55" t="str">
        <f t="shared" si="15"/>
        <v>0</v>
      </c>
      <c r="N30" s="58">
        <f t="shared" si="5"/>
        <v>17.263058640000001</v>
      </c>
      <c r="O30" s="59">
        <v>125</v>
      </c>
      <c r="Q30" s="53" t="str">
        <f t="shared" si="16"/>
        <v>1</v>
      </c>
      <c r="R30" s="53">
        <f t="shared" si="6"/>
        <v>1</v>
      </c>
      <c r="S30" s="53" t="str">
        <f t="shared" si="17"/>
        <v>0</v>
      </c>
      <c r="T30" s="53">
        <f t="shared" si="7"/>
        <v>0</v>
      </c>
      <c r="U30" s="53" t="str">
        <f t="shared" si="18"/>
        <v>0</v>
      </c>
      <c r="V30" s="53">
        <f t="shared" si="8"/>
        <v>0</v>
      </c>
      <c r="W30" s="53" t="str">
        <f t="shared" si="19"/>
        <v>0</v>
      </c>
      <c r="X30" s="53">
        <f t="shared" si="9"/>
        <v>0</v>
      </c>
      <c r="Y30" s="53" t="str">
        <f t="shared" si="20"/>
        <v>0</v>
      </c>
      <c r="Z30" s="53">
        <f t="shared" si="10"/>
        <v>0</v>
      </c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</row>
    <row r="31" spans="1:39">
      <c r="A31" s="54">
        <f>'CALC. O3'!A31</f>
        <v>44184</v>
      </c>
      <c r="B31" s="55">
        <f>Parâmetros!I20*0.04*64.0638</f>
        <v>14.068410480000001</v>
      </c>
      <c r="C31" s="87">
        <f>AVERAGE(B445:B468)</f>
        <v>8.2225887300000018</v>
      </c>
      <c r="D31" s="91">
        <f t="shared" si="0"/>
        <v>16.445177460000004</v>
      </c>
      <c r="E31" s="42" t="str">
        <f t="shared" si="11"/>
        <v>1</v>
      </c>
      <c r="F31" s="51">
        <f t="shared" si="1"/>
        <v>18.034048023500006</v>
      </c>
      <c r="G31" s="42" t="str">
        <f t="shared" si="12"/>
        <v>0</v>
      </c>
      <c r="H31" s="51">
        <f t="shared" si="2"/>
        <v>77.186710647599995</v>
      </c>
      <c r="I31" s="42" t="str">
        <f t="shared" si="13"/>
        <v>0</v>
      </c>
      <c r="J31" s="51">
        <f t="shared" si="3"/>
        <v>56.20594140154023</v>
      </c>
      <c r="K31" s="42" t="str">
        <f t="shared" si="14"/>
        <v>0</v>
      </c>
      <c r="L31" s="51">
        <f t="shared" si="4"/>
        <v>80.406209668107692</v>
      </c>
      <c r="M31" s="55" t="str">
        <f t="shared" si="15"/>
        <v>0</v>
      </c>
      <c r="N31" s="58">
        <f t="shared" si="5"/>
        <v>16.445177460000004</v>
      </c>
      <c r="O31" s="59">
        <v>125</v>
      </c>
      <c r="Q31" s="53" t="str">
        <f t="shared" si="16"/>
        <v>1</v>
      </c>
      <c r="R31" s="53">
        <f t="shared" si="6"/>
        <v>1</v>
      </c>
      <c r="S31" s="53" t="str">
        <f t="shared" si="17"/>
        <v>0</v>
      </c>
      <c r="T31" s="53">
        <f t="shared" si="7"/>
        <v>0</v>
      </c>
      <c r="U31" s="53" t="str">
        <f t="shared" si="18"/>
        <v>0</v>
      </c>
      <c r="V31" s="53">
        <f t="shared" si="8"/>
        <v>0</v>
      </c>
      <c r="W31" s="53" t="str">
        <f t="shared" si="19"/>
        <v>0</v>
      </c>
      <c r="X31" s="53">
        <f t="shared" si="9"/>
        <v>0</v>
      </c>
      <c r="Y31" s="53" t="str">
        <f t="shared" si="20"/>
        <v>0</v>
      </c>
      <c r="Z31" s="53">
        <f t="shared" si="10"/>
        <v>0</v>
      </c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</row>
    <row r="32" spans="1:39">
      <c r="A32" s="54">
        <f>'CALC. O3'!A32</f>
        <v>44185</v>
      </c>
      <c r="B32" s="55">
        <f>Parâmetros!I21*0.04*64.0638</f>
        <v>18.34787232</v>
      </c>
      <c r="C32" s="87">
        <f>AVERAGE(B469:B492)</f>
        <v>10.26835941</v>
      </c>
      <c r="D32" s="91">
        <f t="shared" si="0"/>
        <v>20.536718820000001</v>
      </c>
      <c r="E32" s="42" t="str">
        <f t="shared" si="11"/>
        <v>1</v>
      </c>
      <c r="F32" s="51">
        <f t="shared" si="1"/>
        <v>22.0233008495</v>
      </c>
      <c r="G32" s="42" t="str">
        <f t="shared" si="12"/>
        <v>0</v>
      </c>
      <c r="H32" s="51">
        <f t="shared" si="2"/>
        <v>77.432203129200005</v>
      </c>
      <c r="I32" s="42" t="str">
        <f t="shared" si="13"/>
        <v>0</v>
      </c>
      <c r="J32" s="51">
        <f t="shared" si="3"/>
        <v>56.577472168712646</v>
      </c>
      <c r="K32" s="42" t="str">
        <f t="shared" si="14"/>
        <v>0</v>
      </c>
      <c r="L32" s="51">
        <f t="shared" si="4"/>
        <v>80.717796279369239</v>
      </c>
      <c r="M32" s="55" t="str">
        <f t="shared" si="15"/>
        <v>0</v>
      </c>
      <c r="N32" s="58">
        <f t="shared" si="5"/>
        <v>20.536718820000001</v>
      </c>
      <c r="O32" s="59">
        <v>125</v>
      </c>
      <c r="Q32" s="53" t="str">
        <f t="shared" si="16"/>
        <v>1</v>
      </c>
      <c r="R32" s="53">
        <f t="shared" si="6"/>
        <v>1</v>
      </c>
      <c r="S32" s="53" t="str">
        <f t="shared" si="17"/>
        <v>0</v>
      </c>
      <c r="T32" s="53">
        <f t="shared" si="7"/>
        <v>0</v>
      </c>
      <c r="U32" s="53" t="str">
        <f t="shared" si="18"/>
        <v>0</v>
      </c>
      <c r="V32" s="53">
        <f t="shared" si="8"/>
        <v>0</v>
      </c>
      <c r="W32" s="53" t="str">
        <f t="shared" si="19"/>
        <v>0</v>
      </c>
      <c r="X32" s="53">
        <f t="shared" si="9"/>
        <v>0</v>
      </c>
      <c r="Y32" s="53" t="str">
        <f t="shared" si="20"/>
        <v>0</v>
      </c>
      <c r="Z32" s="53">
        <f t="shared" si="10"/>
        <v>0</v>
      </c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</row>
    <row r="33" spans="1:39">
      <c r="A33" s="54">
        <f>'CALC. O3'!A33</f>
        <v>44186</v>
      </c>
      <c r="B33" s="55">
        <f>Parâmetros!I22*0.04*64.0638</f>
        <v>9.3533147999999997</v>
      </c>
      <c r="C33" s="87">
        <f>AVERAGE(B493:B516)</f>
        <v>9.7953550200000006</v>
      </c>
      <c r="D33" s="91">
        <f t="shared" si="0"/>
        <v>19.590710040000001</v>
      </c>
      <c r="E33" s="42" t="str">
        <f t="shared" si="11"/>
        <v>1</v>
      </c>
      <c r="F33" s="51">
        <f t="shared" si="1"/>
        <v>21.100942289000002</v>
      </c>
      <c r="G33" s="42" t="str">
        <f t="shared" si="12"/>
        <v>0</v>
      </c>
      <c r="H33" s="51">
        <f t="shared" si="2"/>
        <v>77.3754426024</v>
      </c>
      <c r="I33" s="42" t="str">
        <f t="shared" si="13"/>
        <v>0</v>
      </c>
      <c r="J33" s="51">
        <f t="shared" si="3"/>
        <v>56.491570222022986</v>
      </c>
      <c r="K33" s="42" t="str">
        <f t="shared" si="14"/>
        <v>0</v>
      </c>
      <c r="L33" s="51">
        <f t="shared" si="4"/>
        <v>80.645754072276915</v>
      </c>
      <c r="M33" s="55" t="str">
        <f t="shared" si="15"/>
        <v>0</v>
      </c>
      <c r="N33" s="58">
        <f t="shared" si="5"/>
        <v>19.590710040000001</v>
      </c>
      <c r="O33" s="59">
        <v>125</v>
      </c>
      <c r="Q33" s="53" t="str">
        <f t="shared" si="16"/>
        <v>1</v>
      </c>
      <c r="R33" s="53">
        <f t="shared" si="6"/>
        <v>1</v>
      </c>
      <c r="S33" s="53" t="str">
        <f t="shared" si="17"/>
        <v>0</v>
      </c>
      <c r="T33" s="53">
        <f t="shared" si="7"/>
        <v>0</v>
      </c>
      <c r="U33" s="53" t="str">
        <f t="shared" si="18"/>
        <v>0</v>
      </c>
      <c r="V33" s="53">
        <f t="shared" si="8"/>
        <v>0</v>
      </c>
      <c r="W33" s="53" t="str">
        <f t="shared" si="19"/>
        <v>0</v>
      </c>
      <c r="X33" s="53">
        <f t="shared" si="9"/>
        <v>0</v>
      </c>
      <c r="Y33" s="53" t="str">
        <f t="shared" si="20"/>
        <v>0</v>
      </c>
      <c r="Z33" s="53">
        <f t="shared" si="10"/>
        <v>0</v>
      </c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</row>
    <row r="34" spans="1:39">
      <c r="A34" s="54">
        <f>'CALC. O3'!A34</f>
        <v>44187</v>
      </c>
      <c r="B34" s="55">
        <f>Parâmetros!I23*0.04*64.0638</f>
        <v>7.3801497600000001</v>
      </c>
      <c r="C34" s="87">
        <f>AVERAGE(B517:B540)</f>
        <v>8.5001985300000005</v>
      </c>
      <c r="D34" s="91">
        <f t="shared" si="0"/>
        <v>17.000397060000001</v>
      </c>
      <c r="E34" s="42" t="str">
        <f t="shared" si="11"/>
        <v>1</v>
      </c>
      <c r="F34" s="51">
        <f t="shared" si="1"/>
        <v>18.575387133500001</v>
      </c>
      <c r="G34" s="42" t="str">
        <f t="shared" si="12"/>
        <v>0</v>
      </c>
      <c r="H34" s="51">
        <f t="shared" si="2"/>
        <v>77.220023823600002</v>
      </c>
      <c r="I34" s="42" t="str">
        <f t="shared" si="13"/>
        <v>0</v>
      </c>
      <c r="J34" s="51">
        <f t="shared" si="3"/>
        <v>56.256357893954018</v>
      </c>
      <c r="K34" s="42" t="str">
        <f t="shared" si="14"/>
        <v>0</v>
      </c>
      <c r="L34" s="51">
        <f t="shared" si="4"/>
        <v>80.448491776107687</v>
      </c>
      <c r="M34" s="55" t="str">
        <f t="shared" si="15"/>
        <v>0</v>
      </c>
      <c r="N34" s="58">
        <f t="shared" si="5"/>
        <v>17.000397060000001</v>
      </c>
      <c r="O34" s="59">
        <v>125</v>
      </c>
      <c r="Q34" s="53" t="str">
        <f t="shared" si="16"/>
        <v>1</v>
      </c>
      <c r="R34" s="53">
        <f t="shared" si="6"/>
        <v>1</v>
      </c>
      <c r="S34" s="53" t="str">
        <f t="shared" si="17"/>
        <v>0</v>
      </c>
      <c r="T34" s="53">
        <f t="shared" si="7"/>
        <v>0</v>
      </c>
      <c r="U34" s="53" t="str">
        <f t="shared" si="18"/>
        <v>0</v>
      </c>
      <c r="V34" s="53">
        <f t="shared" si="8"/>
        <v>0</v>
      </c>
      <c r="W34" s="53" t="str">
        <f t="shared" si="19"/>
        <v>0</v>
      </c>
      <c r="X34" s="53">
        <f t="shared" si="9"/>
        <v>0</v>
      </c>
      <c r="Y34" s="53" t="str">
        <f t="shared" si="20"/>
        <v>0</v>
      </c>
      <c r="Z34" s="53">
        <f t="shared" si="10"/>
        <v>0</v>
      </c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</row>
    <row r="35" spans="1:39">
      <c r="A35" s="54">
        <f>'CALC. O3'!A35</f>
        <v>44188</v>
      </c>
      <c r="B35" s="55">
        <f>Parâmetros!I24*0.04*64.0638</f>
        <v>7.8414091200000007</v>
      </c>
      <c r="C35" s="87">
        <f>AVERAGE(B541:B564)</f>
        <v>9.3127410600000005</v>
      </c>
      <c r="D35" s="91">
        <f t="shared" si="0"/>
        <v>18.625482120000001</v>
      </c>
      <c r="E35" s="42" t="str">
        <f t="shared" si="11"/>
        <v>1</v>
      </c>
      <c r="F35" s="51">
        <f t="shared" si="1"/>
        <v>20.159845066999999</v>
      </c>
      <c r="G35" s="42" t="str">
        <f t="shared" si="12"/>
        <v>0</v>
      </c>
      <c r="H35" s="51">
        <f t="shared" si="2"/>
        <v>77.317528927200001</v>
      </c>
      <c r="I35" s="42" t="str">
        <f t="shared" si="13"/>
        <v>0</v>
      </c>
      <c r="J35" s="51">
        <f t="shared" si="3"/>
        <v>56.403923089057471</v>
      </c>
      <c r="K35" s="42" t="str">
        <f t="shared" si="14"/>
        <v>0</v>
      </c>
      <c r="L35" s="51">
        <f t="shared" si="4"/>
        <v>80.572248253753841</v>
      </c>
      <c r="M35" s="55" t="str">
        <f t="shared" si="15"/>
        <v>0</v>
      </c>
      <c r="N35" s="58">
        <f t="shared" si="5"/>
        <v>18.625482120000001</v>
      </c>
      <c r="O35" s="59">
        <v>125</v>
      </c>
      <c r="Q35" s="53" t="str">
        <f t="shared" si="16"/>
        <v>1</v>
      </c>
      <c r="R35" s="53">
        <f t="shared" si="6"/>
        <v>1</v>
      </c>
      <c r="S35" s="53" t="str">
        <f t="shared" si="17"/>
        <v>0</v>
      </c>
      <c r="T35" s="53">
        <f t="shared" si="7"/>
        <v>0</v>
      </c>
      <c r="U35" s="53" t="str">
        <f t="shared" si="18"/>
        <v>0</v>
      </c>
      <c r="V35" s="53">
        <f t="shared" si="8"/>
        <v>0</v>
      </c>
      <c r="W35" s="53" t="str">
        <f t="shared" si="19"/>
        <v>0</v>
      </c>
      <c r="X35" s="53">
        <f t="shared" si="9"/>
        <v>0</v>
      </c>
      <c r="Y35" s="53" t="str">
        <f t="shared" si="20"/>
        <v>0</v>
      </c>
      <c r="Z35" s="53">
        <f t="shared" si="10"/>
        <v>0</v>
      </c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</row>
    <row r="36" spans="1:39">
      <c r="A36" s="54">
        <f>'CALC. O3'!A36</f>
        <v>44189</v>
      </c>
      <c r="B36" s="55">
        <f>Parâmetros!I25*0.04*64.0638</f>
        <v>9.7376976000000006</v>
      </c>
      <c r="C36" s="87">
        <f>AVERAGE(B565:B588)</f>
        <v>9.4301913600000002</v>
      </c>
      <c r="D36" s="91">
        <f t="shared" si="0"/>
        <v>18.86038272</v>
      </c>
      <c r="E36" s="42" t="str">
        <f t="shared" si="11"/>
        <v>1</v>
      </c>
      <c r="F36" s="51">
        <f t="shared" si="1"/>
        <v>20.388873151999999</v>
      </c>
      <c r="G36" s="42" t="str">
        <f t="shared" si="12"/>
        <v>0</v>
      </c>
      <c r="H36" s="51">
        <f t="shared" si="2"/>
        <v>77.331622963200005</v>
      </c>
      <c r="I36" s="42" t="str">
        <f t="shared" si="13"/>
        <v>0</v>
      </c>
      <c r="J36" s="51">
        <f t="shared" si="3"/>
        <v>56.425253143540218</v>
      </c>
      <c r="K36" s="42" t="str">
        <f t="shared" si="14"/>
        <v>0</v>
      </c>
      <c r="L36" s="51">
        <f t="shared" si="4"/>
        <v>80.590136837907679</v>
      </c>
      <c r="M36" s="55" t="str">
        <f t="shared" si="15"/>
        <v>0</v>
      </c>
      <c r="N36" s="58">
        <f t="shared" si="5"/>
        <v>18.86038272</v>
      </c>
      <c r="O36" s="59">
        <v>125</v>
      </c>
      <c r="Q36" s="53" t="str">
        <f t="shared" si="16"/>
        <v>1</v>
      </c>
      <c r="R36" s="53">
        <f t="shared" si="6"/>
        <v>1</v>
      </c>
      <c r="S36" s="53" t="str">
        <f t="shared" si="17"/>
        <v>0</v>
      </c>
      <c r="T36" s="53">
        <f t="shared" si="7"/>
        <v>0</v>
      </c>
      <c r="U36" s="53" t="str">
        <f t="shared" si="18"/>
        <v>0</v>
      </c>
      <c r="V36" s="53">
        <f t="shared" si="8"/>
        <v>0</v>
      </c>
      <c r="W36" s="53" t="str">
        <f t="shared" si="19"/>
        <v>0</v>
      </c>
      <c r="X36" s="53">
        <f t="shared" si="9"/>
        <v>0</v>
      </c>
      <c r="Y36" s="53" t="str">
        <f t="shared" si="20"/>
        <v>0</v>
      </c>
      <c r="Z36" s="53">
        <f t="shared" si="10"/>
        <v>0</v>
      </c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</row>
    <row r="37" spans="1:39">
      <c r="A37" s="54">
        <f>'CALC. O3'!A37</f>
        <v>44190</v>
      </c>
      <c r="B37" s="55">
        <f>Parâmetros!I26*0.04*64.0638</f>
        <v>8.9689320000000006</v>
      </c>
      <c r="C37" s="87">
        <f>AVERAGE(B589:B612)</f>
        <v>8.8272157206090025</v>
      </c>
      <c r="D37" s="91">
        <f t="shared" si="0"/>
        <v>17.654431441218005</v>
      </c>
      <c r="E37" s="42" t="str">
        <f t="shared" si="11"/>
        <v>1</v>
      </c>
      <c r="F37" s="51">
        <f t="shared" si="1"/>
        <v>19.213070655187554</v>
      </c>
      <c r="G37" s="42" t="str">
        <f t="shared" si="12"/>
        <v>0</v>
      </c>
      <c r="H37" s="51">
        <f t="shared" si="2"/>
        <v>77.259265886473074</v>
      </c>
      <c r="I37" s="42" t="str">
        <f t="shared" si="13"/>
        <v>0</v>
      </c>
      <c r="J37" s="51">
        <f t="shared" si="3"/>
        <v>56.315747222823234</v>
      </c>
      <c r="K37" s="42" t="str">
        <f t="shared" si="14"/>
        <v>0</v>
      </c>
      <c r="L37" s="51">
        <f t="shared" si="4"/>
        <v>80.498299009754305</v>
      </c>
      <c r="M37" s="55" t="str">
        <f t="shared" si="15"/>
        <v>0</v>
      </c>
      <c r="N37" s="58">
        <f t="shared" si="5"/>
        <v>17.654431441218005</v>
      </c>
      <c r="O37" s="59">
        <v>125</v>
      </c>
      <c r="Q37" s="53" t="str">
        <f t="shared" si="16"/>
        <v>1</v>
      </c>
      <c r="R37" s="53">
        <f t="shared" si="6"/>
        <v>1</v>
      </c>
      <c r="S37" s="53" t="str">
        <f t="shared" si="17"/>
        <v>0</v>
      </c>
      <c r="T37" s="53">
        <f t="shared" si="7"/>
        <v>0</v>
      </c>
      <c r="U37" s="53" t="str">
        <f t="shared" si="18"/>
        <v>0</v>
      </c>
      <c r="V37" s="53">
        <f t="shared" si="8"/>
        <v>0</v>
      </c>
      <c r="W37" s="53" t="str">
        <f t="shared" si="19"/>
        <v>0</v>
      </c>
      <c r="X37" s="53">
        <f t="shared" si="9"/>
        <v>0</v>
      </c>
      <c r="Y37" s="53" t="str">
        <f t="shared" si="20"/>
        <v>0</v>
      </c>
      <c r="Z37" s="53">
        <f t="shared" si="10"/>
        <v>0</v>
      </c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</row>
    <row r="38" spans="1:39">
      <c r="A38" s="54">
        <f>'CALC. O3'!A38</f>
        <v>44191</v>
      </c>
      <c r="B38" s="55">
        <f>Parâmetros!I27*0.04*64.0638</f>
        <v>6.7138862399999999</v>
      </c>
      <c r="C38" s="87">
        <f>AVERAGE(B613:B636)</f>
        <v>9.9838615769969987</v>
      </c>
      <c r="D38" s="91">
        <f t="shared" si="0"/>
        <v>19.967723153993997</v>
      </c>
      <c r="E38" s="42" t="str">
        <f t="shared" si="11"/>
        <v>1</v>
      </c>
      <c r="F38" s="51">
        <f t="shared" si="1"/>
        <v>21.468530075144148</v>
      </c>
      <c r="G38" s="42" t="str">
        <f t="shared" si="12"/>
        <v>0</v>
      </c>
      <c r="H38" s="51">
        <f t="shared" si="2"/>
        <v>77.398063389239638</v>
      </c>
      <c r="I38" s="42" t="str">
        <f t="shared" si="13"/>
        <v>0</v>
      </c>
      <c r="J38" s="51">
        <f t="shared" si="3"/>
        <v>56.525804746167267</v>
      </c>
      <c r="K38" s="42" t="str">
        <f t="shared" si="14"/>
        <v>0</v>
      </c>
      <c r="L38" s="51">
        <f t="shared" si="4"/>
        <v>80.674465070957993</v>
      </c>
      <c r="M38" s="55" t="str">
        <f t="shared" si="15"/>
        <v>0</v>
      </c>
      <c r="N38" s="58">
        <f t="shared" si="5"/>
        <v>19.967723153993997</v>
      </c>
      <c r="O38" s="59">
        <v>125</v>
      </c>
      <c r="Q38" s="53" t="str">
        <f t="shared" si="16"/>
        <v>1</v>
      </c>
      <c r="R38" s="53">
        <f t="shared" si="6"/>
        <v>1</v>
      </c>
      <c r="S38" s="53" t="str">
        <f t="shared" si="17"/>
        <v>0</v>
      </c>
      <c r="T38" s="53">
        <f t="shared" si="7"/>
        <v>0</v>
      </c>
      <c r="U38" s="53" t="str">
        <f t="shared" si="18"/>
        <v>0</v>
      </c>
      <c r="V38" s="53">
        <f t="shared" si="8"/>
        <v>0</v>
      </c>
      <c r="W38" s="53" t="str">
        <f t="shared" si="19"/>
        <v>0</v>
      </c>
      <c r="X38" s="53">
        <f t="shared" si="9"/>
        <v>0</v>
      </c>
      <c r="Y38" s="53" t="str">
        <f t="shared" si="20"/>
        <v>0</v>
      </c>
      <c r="Z38" s="53">
        <f t="shared" si="10"/>
        <v>0</v>
      </c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</row>
    <row r="39" spans="1:39">
      <c r="A39" s="54">
        <f>'CALC. O3'!A39</f>
        <v>44192</v>
      </c>
      <c r="B39" s="55">
        <f>Parâmetros!I28*0.04*64.0638</f>
        <v>7.73890704</v>
      </c>
      <c r="C39" s="87">
        <f>AVERAGE(B637:B660)</f>
        <v>8.8992163847910017</v>
      </c>
      <c r="D39" s="91">
        <f t="shared" si="0"/>
        <v>17.798432769582003</v>
      </c>
      <c r="E39" s="42" t="str">
        <f t="shared" si="11"/>
        <v>1</v>
      </c>
      <c r="F39" s="51">
        <f t="shared" si="1"/>
        <v>19.353471950342453</v>
      </c>
      <c r="G39" s="42" t="str">
        <f t="shared" si="12"/>
        <v>0</v>
      </c>
      <c r="H39" s="51">
        <f t="shared" si="2"/>
        <v>77.267905966174922</v>
      </c>
      <c r="I39" s="42" t="str">
        <f t="shared" si="13"/>
        <v>0</v>
      </c>
      <c r="J39" s="51">
        <f t="shared" si="3"/>
        <v>56.328823205513757</v>
      </c>
      <c r="K39" s="42" t="str">
        <f t="shared" si="14"/>
        <v>0</v>
      </c>
      <c r="L39" s="51">
        <f t="shared" si="4"/>
        <v>80.509265264760472</v>
      </c>
      <c r="M39" s="55" t="str">
        <f t="shared" si="15"/>
        <v>0</v>
      </c>
      <c r="N39" s="58">
        <f t="shared" si="5"/>
        <v>17.798432769582003</v>
      </c>
      <c r="O39" s="59">
        <v>125</v>
      </c>
      <c r="Q39" s="53" t="str">
        <f t="shared" si="16"/>
        <v>1</v>
      </c>
      <c r="R39" s="53">
        <f t="shared" si="6"/>
        <v>1</v>
      </c>
      <c r="S39" s="53" t="str">
        <f t="shared" si="17"/>
        <v>0</v>
      </c>
      <c r="T39" s="53">
        <f t="shared" si="7"/>
        <v>0</v>
      </c>
      <c r="U39" s="53" t="str">
        <f t="shared" si="18"/>
        <v>0</v>
      </c>
      <c r="V39" s="53">
        <f t="shared" si="8"/>
        <v>0</v>
      </c>
      <c r="W39" s="53" t="str">
        <f t="shared" si="19"/>
        <v>0</v>
      </c>
      <c r="X39" s="53">
        <f t="shared" si="9"/>
        <v>0</v>
      </c>
      <c r="Y39" s="53" t="str">
        <f t="shared" si="20"/>
        <v>0</v>
      </c>
      <c r="Z39" s="53">
        <f t="shared" si="10"/>
        <v>0</v>
      </c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</row>
    <row r="40" spans="1:39">
      <c r="A40" s="54">
        <f>'CALC. O3'!A40</f>
        <v>44193</v>
      </c>
      <c r="B40" s="55">
        <f>Parâmetros!I29*0.04*64.0638</f>
        <v>8.6101747199999998</v>
      </c>
      <c r="C40" s="87">
        <f>AVERAGE(B661:B684)</f>
        <v>9.336171113574002</v>
      </c>
      <c r="D40" s="91">
        <f t="shared" si="0"/>
        <v>18.672342227148004</v>
      </c>
      <c r="E40" s="42" t="str">
        <f t="shared" si="11"/>
        <v>1</v>
      </c>
      <c r="F40" s="51">
        <f t="shared" si="1"/>
        <v>20.205533671469301</v>
      </c>
      <c r="G40" s="42" t="str">
        <f t="shared" si="12"/>
        <v>0</v>
      </c>
      <c r="H40" s="51">
        <f t="shared" si="2"/>
        <v>77.32034053362888</v>
      </c>
      <c r="I40" s="42" t="str">
        <f t="shared" si="13"/>
        <v>0</v>
      </c>
      <c r="J40" s="51">
        <f t="shared" si="3"/>
        <v>56.408178202235277</v>
      </c>
      <c r="K40" s="42" t="str">
        <f t="shared" si="14"/>
        <v>0</v>
      </c>
      <c r="L40" s="51">
        <f t="shared" si="4"/>
        <v>80.575816831144337</v>
      </c>
      <c r="M40" s="55" t="str">
        <f t="shared" si="15"/>
        <v>0</v>
      </c>
      <c r="N40" s="58">
        <f t="shared" si="5"/>
        <v>18.672342227148004</v>
      </c>
      <c r="O40" s="59">
        <v>125</v>
      </c>
      <c r="Q40" s="53" t="str">
        <f t="shared" si="16"/>
        <v>1</v>
      </c>
      <c r="R40" s="53">
        <f t="shared" si="6"/>
        <v>1</v>
      </c>
      <c r="S40" s="53" t="str">
        <f t="shared" si="17"/>
        <v>0</v>
      </c>
      <c r="T40" s="53">
        <f t="shared" si="7"/>
        <v>0</v>
      </c>
      <c r="U40" s="53" t="str">
        <f t="shared" si="18"/>
        <v>0</v>
      </c>
      <c r="V40" s="53">
        <f t="shared" si="8"/>
        <v>0</v>
      </c>
      <c r="W40" s="53" t="str">
        <f t="shared" si="19"/>
        <v>0</v>
      </c>
      <c r="X40" s="53">
        <f t="shared" si="9"/>
        <v>0</v>
      </c>
      <c r="Y40" s="53" t="str">
        <f t="shared" si="20"/>
        <v>0</v>
      </c>
      <c r="Z40" s="53">
        <f t="shared" si="10"/>
        <v>0</v>
      </c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</row>
    <row r="41" spans="1:39" ht="15.75" thickBot="1">
      <c r="A41" s="54">
        <f>'CALC. O3'!A41</f>
        <v>44194</v>
      </c>
      <c r="B41" s="55">
        <f>Parâmetros!I30*0.04*64.0638</f>
        <v>11.403356400000002</v>
      </c>
      <c r="C41" s="87">
        <f>AVERAGE(B685:B708)</f>
        <v>10.028120160000002</v>
      </c>
      <c r="D41" s="91">
        <f t="shared" si="0"/>
        <v>20.056240320000004</v>
      </c>
      <c r="E41" s="42" t="str">
        <f t="shared" si="11"/>
        <v>1</v>
      </c>
      <c r="F41" s="51">
        <f t="shared" si="1"/>
        <v>21.554834312000004</v>
      </c>
      <c r="G41" s="42" t="str">
        <f t="shared" si="12"/>
        <v>0</v>
      </c>
      <c r="H41" s="51">
        <f t="shared" si="2"/>
        <v>77.403374419200006</v>
      </c>
      <c r="I41" s="42" t="str">
        <f t="shared" si="13"/>
        <v>0</v>
      </c>
      <c r="J41" s="51">
        <f t="shared" si="3"/>
        <v>56.53384251181609</v>
      </c>
      <c r="K41" s="42" t="str">
        <f t="shared" si="14"/>
        <v>0</v>
      </c>
      <c r="L41" s="51">
        <f t="shared" si="4"/>
        <v>80.681205993599988</v>
      </c>
      <c r="M41" s="55" t="str">
        <f t="shared" si="15"/>
        <v>0</v>
      </c>
      <c r="N41" s="58">
        <f t="shared" si="5"/>
        <v>20.056240320000004</v>
      </c>
      <c r="O41" s="59">
        <v>125</v>
      </c>
      <c r="Q41" s="53" t="str">
        <f t="shared" si="16"/>
        <v>1</v>
      </c>
      <c r="R41" s="53">
        <f t="shared" si="6"/>
        <v>1</v>
      </c>
      <c r="S41" s="53" t="str">
        <f t="shared" si="17"/>
        <v>0</v>
      </c>
      <c r="T41" s="53">
        <f t="shared" si="7"/>
        <v>0</v>
      </c>
      <c r="U41" s="53" t="str">
        <f t="shared" si="18"/>
        <v>0</v>
      </c>
      <c r="V41" s="53">
        <f t="shared" si="8"/>
        <v>0</v>
      </c>
      <c r="W41" s="53" t="str">
        <f t="shared" si="19"/>
        <v>0</v>
      </c>
      <c r="X41" s="53">
        <f t="shared" si="9"/>
        <v>0</v>
      </c>
      <c r="Y41" s="53" t="str">
        <f t="shared" si="20"/>
        <v>0</v>
      </c>
      <c r="Z41" s="53">
        <f t="shared" si="10"/>
        <v>0</v>
      </c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</row>
    <row r="42" spans="1:39" ht="15.75" thickBot="1">
      <c r="A42" s="54">
        <f>'CALC. O3'!A42</f>
        <v>44195</v>
      </c>
      <c r="B42" s="55">
        <f>Parâmetros!I31*0.04*64.0638</f>
        <v>9.3276892800000013</v>
      </c>
      <c r="C42" s="87">
        <f>AVERAGE(B709:B732)</f>
        <v>5.682835905882353</v>
      </c>
      <c r="D42" s="91">
        <f t="shared" si="0"/>
        <v>11.365671811764706</v>
      </c>
      <c r="E42" s="42" t="str">
        <f t="shared" si="11"/>
        <v>1</v>
      </c>
      <c r="F42" s="51">
        <f t="shared" si="1"/>
        <v>13.081530016470587</v>
      </c>
      <c r="G42" s="42" t="str">
        <f t="shared" si="12"/>
        <v>0</v>
      </c>
      <c r="H42" s="51">
        <f t="shared" si="2"/>
        <v>76.881940308705879</v>
      </c>
      <c r="I42" s="42" t="str">
        <f t="shared" si="13"/>
        <v>0</v>
      </c>
      <c r="J42" s="51">
        <f t="shared" si="3"/>
        <v>55.744698934631501</v>
      </c>
      <c r="K42" s="42" t="str">
        <f t="shared" si="14"/>
        <v>0</v>
      </c>
      <c r="L42" s="51">
        <f t="shared" si="4"/>
        <v>80.01938577643439</v>
      </c>
      <c r="M42" s="55" t="str">
        <f t="shared" si="15"/>
        <v>0</v>
      </c>
      <c r="N42" s="58">
        <f t="shared" si="5"/>
        <v>11.365671811764706</v>
      </c>
      <c r="O42" s="59">
        <v>125</v>
      </c>
      <c r="Q42" s="53" t="str">
        <f t="shared" si="16"/>
        <v>1</v>
      </c>
      <c r="R42" s="53">
        <f t="shared" si="6"/>
        <v>1</v>
      </c>
      <c r="S42" s="53" t="str">
        <f t="shared" si="17"/>
        <v>0</v>
      </c>
      <c r="T42" s="53">
        <f t="shared" si="7"/>
        <v>0</v>
      </c>
      <c r="U42" s="53" t="str">
        <f t="shared" si="18"/>
        <v>0</v>
      </c>
      <c r="V42" s="53">
        <f t="shared" si="8"/>
        <v>0</v>
      </c>
      <c r="W42" s="53" t="str">
        <f t="shared" si="19"/>
        <v>0</v>
      </c>
      <c r="X42" s="53">
        <f t="shared" si="9"/>
        <v>0</v>
      </c>
      <c r="Y42" s="53" t="str">
        <f t="shared" si="20"/>
        <v>0</v>
      </c>
      <c r="Z42" s="53">
        <f t="shared" si="10"/>
        <v>0</v>
      </c>
      <c r="AA42" s="34"/>
      <c r="AB42" s="100" t="s">
        <v>104</v>
      </c>
      <c r="AC42" s="101"/>
      <c r="AD42" s="34"/>
      <c r="AE42" s="34"/>
      <c r="AF42" s="34"/>
      <c r="AG42" s="34"/>
      <c r="AH42" s="34"/>
      <c r="AI42" s="34"/>
      <c r="AJ42" s="34"/>
      <c r="AK42" s="34"/>
      <c r="AL42" s="34"/>
      <c r="AM42" s="34"/>
    </row>
    <row r="43" spans="1:39" ht="15.75" thickBot="1">
      <c r="A43" s="61">
        <f>'CALC. O3'!A43</f>
        <v>44196</v>
      </c>
      <c r="B43" s="55">
        <f>Parâmetros!I32*0.04*64.0638</f>
        <v>11.6596116</v>
      </c>
      <c r="C43" s="93">
        <f>AVERAGE(B733:B756)</f>
        <v>4.0135970700000003</v>
      </c>
      <c r="D43" s="94">
        <f t="shared" si="0"/>
        <v>8.0271941400000006</v>
      </c>
      <c r="E43" s="69" t="str">
        <f t="shared" si="11"/>
        <v>1</v>
      </c>
      <c r="F43" s="95">
        <f t="shared" si="1"/>
        <v>9.8265142864999966</v>
      </c>
      <c r="G43" s="69" t="str">
        <f t="shared" si="12"/>
        <v>0</v>
      </c>
      <c r="H43" s="95">
        <f t="shared" si="2"/>
        <v>76.6816316484</v>
      </c>
      <c r="I43" s="69" t="str">
        <f t="shared" si="13"/>
        <v>0</v>
      </c>
      <c r="J43" s="95">
        <f t="shared" si="3"/>
        <v>55.441549812712637</v>
      </c>
      <c r="K43" s="69" t="str">
        <f t="shared" si="14"/>
        <v>0</v>
      </c>
      <c r="L43" s="95">
        <f t="shared" si="4"/>
        <v>79.765147861430762</v>
      </c>
      <c r="M43" s="68" t="str">
        <f t="shared" si="15"/>
        <v>0</v>
      </c>
      <c r="N43" s="86">
        <f t="shared" si="5"/>
        <v>8.0271941400000006</v>
      </c>
      <c r="O43" s="63">
        <v>125</v>
      </c>
      <c r="Q43" s="53" t="str">
        <f t="shared" si="16"/>
        <v>1</v>
      </c>
      <c r="R43" s="53">
        <f t="shared" si="6"/>
        <v>1</v>
      </c>
      <c r="S43" s="53" t="str">
        <f t="shared" si="17"/>
        <v>0</v>
      </c>
      <c r="T43" s="53">
        <f t="shared" si="7"/>
        <v>0</v>
      </c>
      <c r="U43" s="53" t="str">
        <f t="shared" si="18"/>
        <v>0</v>
      </c>
      <c r="V43" s="53">
        <f t="shared" si="8"/>
        <v>0</v>
      </c>
      <c r="W43" s="53" t="str">
        <f t="shared" si="19"/>
        <v>0</v>
      </c>
      <c r="X43" s="53">
        <f t="shared" si="9"/>
        <v>0</v>
      </c>
      <c r="Y43" s="53" t="str">
        <f t="shared" si="20"/>
        <v>0</v>
      </c>
      <c r="Z43" s="53">
        <f t="shared" si="10"/>
        <v>0</v>
      </c>
      <c r="AA43" s="34"/>
      <c r="AB43" s="102" t="s">
        <v>105</v>
      </c>
      <c r="AC43" s="103"/>
      <c r="AD43" s="34"/>
      <c r="AE43" s="34"/>
      <c r="AF43" s="34"/>
      <c r="AG43" s="34"/>
      <c r="AH43" s="34"/>
      <c r="AI43" s="34"/>
      <c r="AJ43" s="34"/>
      <c r="AK43" s="34"/>
      <c r="AL43" s="34"/>
      <c r="AM43" s="34"/>
    </row>
    <row r="44" spans="1:39" ht="15.75" thickBot="1">
      <c r="A44" s="104"/>
      <c r="B44" s="59">
        <f>Parâmetros!I33*0.04*64.0638</f>
        <v>9.14831064</v>
      </c>
      <c r="C44" s="87"/>
      <c r="D44" s="42"/>
      <c r="E44" s="42"/>
      <c r="F44" s="42"/>
      <c r="G44" s="42"/>
      <c r="H44" s="42"/>
      <c r="I44" s="42"/>
      <c r="J44" s="42"/>
      <c r="K44" s="42"/>
      <c r="L44" s="42"/>
      <c r="M44" s="42"/>
      <c r="Q44" s="42"/>
      <c r="R44" s="53"/>
      <c r="S44" s="53"/>
      <c r="T44" s="53"/>
      <c r="U44" s="53"/>
      <c r="V44" s="53"/>
      <c r="W44" s="53"/>
      <c r="X44" s="53"/>
      <c r="Y44" s="53"/>
      <c r="Z44" s="53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</row>
    <row r="45" spans="1:39" ht="15.75" thickBot="1">
      <c r="A45" s="105"/>
      <c r="B45" s="59">
        <f>Parâmetros!I34*0.04*64.0638</f>
        <v>7.252022160000001</v>
      </c>
      <c r="C45" s="87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</row>
    <row r="46" spans="1:39" ht="15.75" thickBot="1">
      <c r="A46" s="106"/>
      <c r="B46" s="59">
        <f>Parâmetros!I35*0.04*64.0638</f>
        <v>7.5595284000000005</v>
      </c>
      <c r="C46" s="87"/>
      <c r="Q46" s="53"/>
      <c r="R46" s="53">
        <f>SUM(R13:R43)</f>
        <v>31</v>
      </c>
      <c r="S46" s="42"/>
      <c r="T46" s="53">
        <f>SUM(T13:T43)</f>
        <v>0</v>
      </c>
      <c r="U46" s="34"/>
      <c r="V46" s="53">
        <f>SUM(V13:V43)</f>
        <v>0</v>
      </c>
      <c r="W46" s="34"/>
      <c r="X46" s="53">
        <f>SUM(X13:X43)</f>
        <v>0</v>
      </c>
      <c r="Y46" s="34"/>
      <c r="Z46" s="53">
        <f>SUM(Z13:Z43)</f>
        <v>0</v>
      </c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</row>
    <row r="47" spans="1:39">
      <c r="A47" s="107"/>
      <c r="B47" s="59">
        <f>Parâmetros!I36*0.04*64.0638</f>
        <v>6.7651372800000011</v>
      </c>
      <c r="C47" s="87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</row>
    <row r="48" spans="1:39">
      <c r="A48" s="107"/>
      <c r="B48" s="59">
        <f>Parâmetros!I37*0.04*64.0638</f>
        <v>7.2007711199999997</v>
      </c>
      <c r="C48" s="87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</row>
    <row r="49" spans="1:39">
      <c r="A49" s="107"/>
      <c r="B49" s="59">
        <f>Parâmetros!I38*0.04*64.0638</f>
        <v>9.2508127200000008</v>
      </c>
      <c r="C49" s="87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</row>
    <row r="50" spans="1:39">
      <c r="A50" s="107"/>
      <c r="B50" s="59">
        <f>Parâmetros!I39*0.04*64.0638</f>
        <v>7.4570263200000007</v>
      </c>
      <c r="C50" s="87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</row>
    <row r="51" spans="1:39">
      <c r="A51" s="107"/>
      <c r="B51" s="59">
        <f>Parâmetros!I40*0.04*64.0638</f>
        <v>7.3801497600000001</v>
      </c>
      <c r="C51" s="87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</row>
    <row r="52" spans="1:39">
      <c r="A52" s="107"/>
      <c r="B52" s="125"/>
      <c r="C52" s="87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</row>
    <row r="53" spans="1:39">
      <c r="A53" s="107"/>
      <c r="B53" s="125"/>
      <c r="C53" s="87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</row>
    <row r="54" spans="1:39">
      <c r="A54" s="107"/>
      <c r="B54" s="59">
        <f>Parâmetros!I43*0.04*64.0638</f>
        <v>12.96651312</v>
      </c>
      <c r="C54" s="87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</row>
    <row r="55" spans="1:39">
      <c r="A55" s="107"/>
      <c r="B55" s="59">
        <f>Parâmetros!I44*0.04*64.0638</f>
        <v>11.095850159999999</v>
      </c>
      <c r="C55" s="87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</row>
    <row r="56" spans="1:39">
      <c r="A56" s="107"/>
      <c r="B56" s="59">
        <f>Parâmetros!I45*0.04*64.0638</f>
        <v>4.7919722400000007</v>
      </c>
      <c r="C56" s="87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</row>
    <row r="57" spans="1:39">
      <c r="A57" s="107"/>
      <c r="B57" s="59">
        <f>Parâmetros!I46*0.04*64.0638</f>
        <v>4.3307128799999992</v>
      </c>
      <c r="C57" s="87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</row>
    <row r="58" spans="1:39">
      <c r="A58" s="107"/>
      <c r="B58" s="59">
        <f>Parâmetros!I47*0.04*64.0638</f>
        <v>3.9207045600000003</v>
      </c>
      <c r="C58" s="87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</row>
    <row r="59" spans="1:39">
      <c r="A59" s="107"/>
      <c r="B59" s="59">
        <f>Parâmetros!I48*0.04*64.0638</f>
        <v>3.9207045600000003</v>
      </c>
      <c r="C59" s="87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</row>
    <row r="60" spans="1:39">
      <c r="A60" s="107"/>
      <c r="B60" s="59">
        <f>Parâmetros!I49*0.04*64.0638</f>
        <v>4.0488321600000008</v>
      </c>
      <c r="C60" s="87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</row>
    <row r="61" spans="1:39">
      <c r="A61" s="107"/>
      <c r="B61" s="59">
        <f>Parâmetros!I50*0.04*64.0638</f>
        <v>4.2282108000000003</v>
      </c>
      <c r="C61" s="87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</row>
    <row r="62" spans="1:39">
      <c r="A62" s="107"/>
      <c r="B62" s="59">
        <f>Parâmetros!I51*0.04*64.0638</f>
        <v>7.7901580800000003</v>
      </c>
      <c r="C62" s="87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</row>
    <row r="63" spans="1:39">
      <c r="A63" s="107"/>
      <c r="B63" s="59">
        <f>Parâmetros!I52*0.04*64.0638</f>
        <v>8.9689320000000006</v>
      </c>
      <c r="C63" s="87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</row>
    <row r="64" spans="1:39">
      <c r="A64" s="107"/>
      <c r="B64" s="59">
        <f>Parâmetros!I53*0.04*64.0638</f>
        <v>10.1220804</v>
      </c>
      <c r="C64" s="87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</row>
    <row r="65" spans="1:39">
      <c r="A65" s="107"/>
      <c r="B65" s="59">
        <f>Parâmetros!I54*0.04*64.0638</f>
        <v>13.453398</v>
      </c>
      <c r="C65" s="87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</row>
    <row r="66" spans="1:39">
      <c r="A66" s="107"/>
      <c r="B66" s="59">
        <f>Parâmetros!I55*0.04*64.0638</f>
        <v>15.093431280000001</v>
      </c>
      <c r="C66" s="87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</row>
    <row r="67" spans="1:39">
      <c r="A67" s="107"/>
      <c r="B67" s="59">
        <f>Parâmetros!I56*0.04*64.0638</f>
        <v>14.709048480000002</v>
      </c>
      <c r="C67" s="87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</row>
    <row r="68" spans="1:39">
      <c r="A68" s="107"/>
      <c r="B68" s="59">
        <f>Parâmetros!I57*0.04*64.0638</f>
        <v>13.453398</v>
      </c>
      <c r="C68" s="87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</row>
    <row r="69" spans="1:39">
      <c r="A69" s="107"/>
      <c r="B69" s="59">
        <f>Parâmetros!I58*0.04*64.0638</f>
        <v>9.3533147999999997</v>
      </c>
      <c r="C69" s="87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</row>
    <row r="70" spans="1:39">
      <c r="A70" s="107"/>
      <c r="B70" s="59">
        <f>Parâmetros!I59*0.04*64.0638</f>
        <v>9.5583189599999994</v>
      </c>
      <c r="C70" s="87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</row>
    <row r="71" spans="1:39">
      <c r="A71" s="107"/>
      <c r="B71" s="59">
        <f>Parâmetros!I60*0.04*64.0638</f>
        <v>9.6608210400000019</v>
      </c>
      <c r="C71" s="87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</row>
    <row r="72" spans="1:39">
      <c r="A72" s="107"/>
      <c r="B72" s="59">
        <f>Parâmetros!I61*0.04*64.0638</f>
        <v>9.5839444800000013</v>
      </c>
      <c r="C72" s="87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</row>
    <row r="73" spans="1:39">
      <c r="A73" s="107"/>
      <c r="B73" s="59">
        <f>Parâmetros!I62*0.04*64.0638</f>
        <v>9.8145741599999994</v>
      </c>
      <c r="C73" s="87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</row>
    <row r="74" spans="1:39">
      <c r="A74" s="107"/>
      <c r="B74" s="59">
        <f>Parâmetros!I63*0.04*64.0638</f>
        <v>4.6343266035120001</v>
      </c>
      <c r="C74" s="87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</row>
    <row r="75" spans="1:39">
      <c r="A75" s="107"/>
      <c r="B75" s="59">
        <f>Parâmetros!I64*0.04*64.0638</f>
        <v>6.0271914929040005</v>
      </c>
      <c r="C75" s="87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</row>
    <row r="76" spans="1:39" ht="15.75" thickBot="1">
      <c r="A76" s="108"/>
      <c r="B76" s="59">
        <f>Parâmetros!I65*0.04*64.0638</f>
        <v>5.5757800202400007</v>
      </c>
      <c r="C76" s="87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</row>
    <row r="77" spans="1:39">
      <c r="A77" s="104"/>
      <c r="B77" s="59">
        <f>Parâmetros!I66*0.04*64.0638</f>
        <v>5.4891503873280003</v>
      </c>
      <c r="C77" s="87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</row>
    <row r="78" spans="1:39">
      <c r="A78" s="104"/>
      <c r="B78" s="59">
        <f>Parâmetros!I67*0.04*64.0638</f>
        <v>11.480232960000002</v>
      </c>
      <c r="C78" s="87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</row>
    <row r="79" spans="1:39">
      <c r="A79" s="104"/>
      <c r="B79" s="59">
        <f>Parâmetros!I68*0.04*64.0638</f>
        <v>11.070224640000001</v>
      </c>
      <c r="C79" s="87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34"/>
      <c r="AM79" s="34"/>
    </row>
    <row r="80" spans="1:39">
      <c r="A80" s="104"/>
      <c r="B80" s="59">
        <f>Parâmetros!I69*0.04*64.0638</f>
        <v>10.60896528</v>
      </c>
      <c r="C80" s="87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34"/>
      <c r="AM80" s="34"/>
    </row>
    <row r="81" spans="1:39">
      <c r="A81" s="104"/>
      <c r="B81" s="59">
        <f>Parâmetros!I70*0.04*64.0638</f>
        <v>9.9427017600000003</v>
      </c>
      <c r="C81" s="87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34"/>
      <c r="AM81" s="34"/>
    </row>
    <row r="82" spans="1:39">
      <c r="A82" s="104"/>
      <c r="B82" s="59">
        <f>Parâmetros!I71*0.04*64.0638</f>
        <v>10.86522048</v>
      </c>
      <c r="C82" s="87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34"/>
      <c r="AM82" s="34"/>
    </row>
    <row r="83" spans="1:39">
      <c r="A83" s="104"/>
      <c r="B83" s="59">
        <f>Parâmetros!I72*0.04*64.0638</f>
        <v>10.583339759999999</v>
      </c>
      <c r="C83" s="87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34"/>
      <c r="AM83" s="34"/>
    </row>
    <row r="84" spans="1:39">
      <c r="A84" s="104"/>
      <c r="B84" s="59">
        <f>Parâmetros!I73*0.04*64.0638</f>
        <v>10.147705920000002</v>
      </c>
      <c r="C84" s="87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34"/>
      <c r="AM84" s="34"/>
    </row>
    <row r="85" spans="1:39">
      <c r="A85" s="104"/>
      <c r="B85" s="59">
        <f>Parâmetros!I74*0.04*64.0638</f>
        <v>10.1220804</v>
      </c>
      <c r="C85" s="87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34"/>
      <c r="AM85" s="34"/>
    </row>
    <row r="86" spans="1:39">
      <c r="A86" s="104"/>
      <c r="B86" s="59">
        <f>Parâmetros!I75*0.04*64.0638</f>
        <v>10.890846000000002</v>
      </c>
      <c r="C86" s="87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34"/>
      <c r="AM86" s="34"/>
    </row>
    <row r="87" spans="1:39">
      <c r="A87" s="104"/>
      <c r="B87" s="59">
        <f>Parâmetros!I76*0.04*64.0638</f>
        <v>10.557714240000001</v>
      </c>
      <c r="C87" s="87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34"/>
      <c r="AM87" s="34"/>
    </row>
    <row r="88" spans="1:39">
      <c r="A88" s="104"/>
      <c r="B88" s="59">
        <f>Parâmetros!I77*0.04*64.0638</f>
        <v>10.68584184</v>
      </c>
      <c r="C88" s="87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34"/>
      <c r="AM88" s="34"/>
    </row>
    <row r="89" spans="1:39">
      <c r="A89" s="104"/>
      <c r="B89" s="59">
        <f>Parâmetros!I78*0.04*64.0638</f>
        <v>10.839594960000001</v>
      </c>
      <c r="C89" s="87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34"/>
      <c r="AM89" s="34"/>
    </row>
    <row r="90" spans="1:39">
      <c r="A90" s="104"/>
      <c r="B90" s="59">
        <f>Parâmetros!I79*0.04*64.0638</f>
        <v>9.9939528000000006</v>
      </c>
      <c r="C90" s="87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34"/>
      <c r="AM90" s="34"/>
    </row>
    <row r="91" spans="1:39">
      <c r="A91" s="104"/>
      <c r="B91" s="59">
        <f>Parâmetros!I80*0.04*64.0638</f>
        <v>10.788343919999999</v>
      </c>
      <c r="C91" s="87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34"/>
      <c r="AM91" s="34"/>
    </row>
    <row r="92" spans="1:39">
      <c r="A92" s="104"/>
      <c r="B92" s="59">
        <f>Parâmetros!I81*0.04*64.0638</f>
        <v>11.1471012</v>
      </c>
      <c r="C92" s="87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34"/>
      <c r="AM92" s="34"/>
    </row>
    <row r="93" spans="1:39">
      <c r="A93" s="104"/>
      <c r="B93" s="59">
        <f>Parâmetros!I82*0.04*64.0638</f>
        <v>10.942097039999998</v>
      </c>
      <c r="C93" s="87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34"/>
      <c r="AM93" s="34"/>
    </row>
    <row r="94" spans="1:39">
      <c r="A94" s="104"/>
      <c r="B94" s="59">
        <f>Parâmetros!I83*0.04*64.0638</f>
        <v>11.6596116</v>
      </c>
      <c r="C94" s="87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34"/>
      <c r="AM94" s="34"/>
    </row>
    <row r="95" spans="1:39">
      <c r="A95" s="104"/>
      <c r="B95" s="59">
        <f>Parâmetros!I84*0.04*64.0638</f>
        <v>11.12147568</v>
      </c>
      <c r="C95" s="87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</row>
    <row r="96" spans="1:39">
      <c r="A96" s="104"/>
      <c r="B96" s="59">
        <f>Parâmetros!I85*0.04*64.0638</f>
        <v>11.608360559999999</v>
      </c>
      <c r="C96" s="87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34"/>
      <c r="AM96" s="34"/>
    </row>
    <row r="97" spans="1:39">
      <c r="A97" s="104"/>
      <c r="B97" s="59">
        <f>Parâmetros!I86*0.04*64.0638</f>
        <v>11.377730880000001</v>
      </c>
      <c r="C97" s="87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</row>
    <row r="98" spans="1:39">
      <c r="A98" s="104"/>
      <c r="B98" s="59">
        <f>Parâmetros!I87*0.04*64.0638</f>
        <v>11.018973599999999</v>
      </c>
      <c r="C98" s="87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34"/>
      <c r="AM98" s="34"/>
    </row>
    <row r="99" spans="1:39">
      <c r="A99" s="104"/>
      <c r="B99" s="59">
        <f>Parâmetros!I88*0.04*64.0638</f>
        <v>11.22397776</v>
      </c>
      <c r="C99" s="87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</row>
    <row r="100" spans="1:39">
      <c r="A100" s="104"/>
      <c r="B100" s="59">
        <f>Parâmetros!I89*0.04*64.0638</f>
        <v>11.94149232</v>
      </c>
      <c r="C100" s="87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34"/>
      <c r="AM100" s="34"/>
    </row>
    <row r="101" spans="1:39">
      <c r="A101" s="104"/>
      <c r="B101" s="59">
        <f>Parâmetros!I90*0.04*64.0638</f>
        <v>11.685237119999998</v>
      </c>
      <c r="C101" s="87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</row>
    <row r="102" spans="1:39">
      <c r="A102" s="104"/>
      <c r="B102" s="59">
        <f>Parâmetros!I91*0.04*64.0638</f>
        <v>11.608360559999999</v>
      </c>
      <c r="C102" s="87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34"/>
      <c r="AM102" s="34"/>
    </row>
    <row r="103" spans="1:39">
      <c r="A103" s="104"/>
      <c r="B103" s="59">
        <f>Parâmetros!I92*0.04*64.0638</f>
        <v>11.172726720000002</v>
      </c>
      <c r="C103" s="87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34"/>
      <c r="AM103" s="34"/>
    </row>
    <row r="104" spans="1:39">
      <c r="A104" s="104"/>
      <c r="B104" s="59">
        <f>Parâmetros!I93*0.04*64.0638</f>
        <v>11.787739200000001</v>
      </c>
      <c r="C104" s="87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34"/>
      <c r="AM104" s="34"/>
    </row>
    <row r="105" spans="1:39">
      <c r="A105" s="104"/>
      <c r="B105" s="59">
        <f>Parâmetros!I94*0.04*64.0638</f>
        <v>11.582735039999999</v>
      </c>
      <c r="C105" s="87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</row>
    <row r="106" spans="1:39">
      <c r="A106" s="104"/>
      <c r="B106" s="59">
        <f>Parâmetros!I95*0.04*64.0638</f>
        <v>12.300249600000001</v>
      </c>
      <c r="C106" s="42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34"/>
      <c r="AM106" s="34"/>
    </row>
    <row r="107" spans="1:39">
      <c r="A107" s="104"/>
      <c r="B107" s="59">
        <f>Parâmetros!I96*0.04*64.0638</f>
        <v>11.89024128</v>
      </c>
      <c r="C107" s="42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</row>
    <row r="108" spans="1:39">
      <c r="A108" s="104"/>
      <c r="B108" s="59">
        <f>Parâmetros!I97*0.04*64.0638</f>
        <v>11.22397776</v>
      </c>
      <c r="C108" s="42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34"/>
      <c r="AM108" s="34"/>
    </row>
    <row r="109" spans="1:39">
      <c r="A109" s="104"/>
      <c r="B109" s="59">
        <f>Parâmetros!I98*0.04*64.0638</f>
        <v>12.018368880000001</v>
      </c>
      <c r="C109" s="42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34"/>
      <c r="AM109" s="34"/>
    </row>
    <row r="110" spans="1:39">
      <c r="A110" s="104"/>
      <c r="B110" s="59">
        <f>Parâmetros!I99*0.04*64.0638</f>
        <v>9.7889486399999992</v>
      </c>
      <c r="C110" s="42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34"/>
      <c r="AM110" s="34"/>
    </row>
    <row r="111" spans="1:39">
      <c r="A111" s="104"/>
      <c r="B111" s="59">
        <f>Parâmetros!I100*0.04*64.0638</f>
        <v>7.0213924800000012</v>
      </c>
      <c r="C111" s="42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34"/>
      <c r="AM111" s="34"/>
    </row>
    <row r="112" spans="1:39">
      <c r="A112" s="104"/>
      <c r="B112" s="59">
        <f>Parâmetros!I101*0.04*64.0638</f>
        <v>6.5857586399999999</v>
      </c>
      <c r="C112" s="42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34"/>
      <c r="AM112" s="34"/>
    </row>
    <row r="113" spans="1:39">
      <c r="A113" s="104"/>
      <c r="B113" s="59">
        <f>Parâmetros!I102*0.04*64.0638</f>
        <v>8.7126768000000006</v>
      </c>
      <c r="C113" s="42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34"/>
      <c r="AM113" s="34"/>
    </row>
    <row r="114" spans="1:39">
      <c r="A114" s="104"/>
      <c r="B114" s="59">
        <f>Parâmetros!I103*0.04*64.0638</f>
        <v>6.4320055199999997</v>
      </c>
      <c r="C114" s="42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34"/>
      <c r="AM114" s="34"/>
    </row>
    <row r="115" spans="1:39">
      <c r="A115" s="104"/>
      <c r="B115" s="59">
        <f>Parâmetros!I104*0.04*64.0638</f>
        <v>6.1244992800000002</v>
      </c>
      <c r="C115" s="42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34"/>
      <c r="AM115" s="34"/>
    </row>
    <row r="116" spans="1:39">
      <c r="A116" s="104"/>
      <c r="B116" s="59">
        <f>Parâmetros!I105*0.04*64.0638</f>
        <v>6.5857586399999999</v>
      </c>
      <c r="C116" s="42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34"/>
      <c r="AM116" s="34"/>
    </row>
    <row r="117" spans="1:39">
      <c r="A117" s="104"/>
      <c r="B117" s="59">
        <f>Parâmetros!I106*0.04*64.0638</f>
        <v>7.1751455999999996</v>
      </c>
      <c r="C117" s="42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34"/>
      <c r="AM117" s="34"/>
    </row>
    <row r="118" spans="1:39">
      <c r="A118" s="104"/>
      <c r="B118" s="59">
        <f>Parâmetros!I107*0.04*64.0638</f>
        <v>6.9957669600000001</v>
      </c>
      <c r="C118" s="109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34"/>
      <c r="AM118" s="34"/>
    </row>
    <row r="119" spans="1:39">
      <c r="A119" s="104"/>
      <c r="B119" s="59">
        <f>Parâmetros!I108*0.04*64.0638</f>
        <v>7.1751455999999996</v>
      </c>
      <c r="C119" s="42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</row>
    <row r="120" spans="1:39">
      <c r="A120" s="104"/>
      <c r="B120" s="59">
        <f>Parâmetros!I109*0.04*64.0638</f>
        <v>7.3801497600000001</v>
      </c>
      <c r="C120" s="42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34"/>
      <c r="AM120" s="34"/>
    </row>
    <row r="121" spans="1:39">
      <c r="A121" s="104"/>
      <c r="B121" s="59">
        <f>Parâmetros!I110*0.04*64.0638</f>
        <v>6.6370096800000002</v>
      </c>
      <c r="C121" s="42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34"/>
      <c r="AM121" s="34"/>
    </row>
    <row r="122" spans="1:39">
      <c r="A122" s="104"/>
      <c r="B122" s="59">
        <f>Parâmetros!I111*0.04*64.0638</f>
        <v>7.2007711199999997</v>
      </c>
      <c r="C122" s="42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34"/>
      <c r="AM122" s="34"/>
    </row>
    <row r="123" spans="1:39">
      <c r="A123" s="104"/>
      <c r="B123" s="59">
        <f>Parâmetros!I112*0.04*64.0638</f>
        <v>7.1751455999999996</v>
      </c>
      <c r="C123" s="42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34"/>
      <c r="AM123" s="34"/>
    </row>
    <row r="124" spans="1:39">
      <c r="A124" s="104"/>
      <c r="B124" s="59">
        <f>Parâmetros!I113*0.04*64.0638</f>
        <v>7.1751455999999996</v>
      </c>
      <c r="C124" s="42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34"/>
      <c r="AM124" s="34"/>
    </row>
    <row r="125" spans="1:39">
      <c r="A125" s="104"/>
      <c r="B125" s="59">
        <f>Parâmetros!I114*0.04*64.0638</f>
        <v>7.508277360000001</v>
      </c>
      <c r="C125" s="42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</row>
    <row r="126" spans="1:39">
      <c r="A126" s="104"/>
      <c r="B126" s="59">
        <f>Parâmetros!I115*0.04*64.0638</f>
        <v>7.3545242400000008</v>
      </c>
      <c r="C126" s="42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34"/>
      <c r="AM126" s="34"/>
    </row>
    <row r="127" spans="1:39">
      <c r="A127" s="104"/>
      <c r="B127" s="59">
        <f>Parâmetros!I116*0.04*64.0638</f>
        <v>7.3288987199999998</v>
      </c>
      <c r="C127" s="42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34"/>
      <c r="AM127" s="34"/>
    </row>
    <row r="128" spans="1:39">
      <c r="A128" s="104"/>
      <c r="B128" s="59">
        <f>Parâmetros!I117*0.04*64.0638</f>
        <v>7.7901580800000003</v>
      </c>
      <c r="C128" s="42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34"/>
      <c r="AM128" s="34"/>
    </row>
    <row r="129" spans="1:39">
      <c r="A129" s="104"/>
      <c r="B129" s="59">
        <f>Parâmetros!I118*0.04*64.0638</f>
        <v>7.3545242400000008</v>
      </c>
      <c r="C129" s="42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34"/>
      <c r="AM129" s="34"/>
    </row>
    <row r="130" spans="1:39">
      <c r="A130" s="104"/>
      <c r="B130" s="59">
        <f>Parâmetros!I119*0.04*64.0638</f>
        <v>9.0970595999999997</v>
      </c>
      <c r="C130" s="42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34"/>
      <c r="AM130" s="34"/>
    </row>
    <row r="131" spans="1:39">
      <c r="A131" s="104"/>
      <c r="B131" s="59">
        <f>Parâmetros!I120*0.04*64.0638</f>
        <v>10.506463199999999</v>
      </c>
      <c r="C131" s="42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34"/>
      <c r="AM131" s="34"/>
    </row>
    <row r="132" spans="1:39">
      <c r="A132" s="104"/>
      <c r="B132" s="59">
        <f>Parâmetros!I121*0.04*64.0638</f>
        <v>8.020787760000001</v>
      </c>
      <c r="C132" s="42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34"/>
      <c r="AM132" s="34"/>
    </row>
    <row r="133" spans="1:39">
      <c r="A133" s="104"/>
      <c r="B133" s="59">
        <f>Parâmetros!I122*0.04*64.0638</f>
        <v>9.0714340799999995</v>
      </c>
      <c r="C133" s="42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34"/>
      <c r="AM133" s="34"/>
    </row>
    <row r="134" spans="1:39">
      <c r="A134" s="104"/>
      <c r="B134" s="59">
        <f>Parâmetros!I123*0.04*64.0638</f>
        <v>8.6614257599999984</v>
      </c>
      <c r="C134" s="42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34"/>
      <c r="AM134" s="34"/>
    </row>
    <row r="135" spans="1:39">
      <c r="A135" s="104"/>
      <c r="B135" s="59">
        <f>Parâmetros!I124*0.04*64.0638</f>
        <v>10.019578320000001</v>
      </c>
      <c r="C135" s="42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34"/>
      <c r="AM135" s="34"/>
    </row>
    <row r="136" spans="1:39">
      <c r="A136" s="104"/>
      <c r="B136" s="59">
        <f>Parâmetros!I125*0.04*64.0638</f>
        <v>10.813969440000001</v>
      </c>
      <c r="C136" s="42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</row>
    <row r="137" spans="1:39">
      <c r="A137" s="104"/>
      <c r="B137" s="59">
        <f>Parâmetros!I126*0.04*64.0638</f>
        <v>9.4301913600000002</v>
      </c>
      <c r="C137" s="42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</row>
    <row r="138" spans="1:39">
      <c r="A138" s="104"/>
      <c r="B138" s="59">
        <f>Parâmetros!I127*0.04*64.0638</f>
        <v>8.2257919200000007</v>
      </c>
      <c r="C138" s="42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</row>
    <row r="139" spans="1:39">
      <c r="A139" s="104"/>
      <c r="B139" s="59">
        <f>Parâmetros!I128*0.04*64.0638</f>
        <v>9.1739361600000002</v>
      </c>
      <c r="C139" s="42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</row>
    <row r="140" spans="1:39">
      <c r="A140" s="104"/>
      <c r="B140" s="59">
        <f>Parâmetros!I129*0.04*64.0638</f>
        <v>10.660216320000002</v>
      </c>
      <c r="C140" s="42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</row>
    <row r="141" spans="1:39">
      <c r="A141" s="104"/>
      <c r="B141" s="59">
        <f>Parâmetros!I130*0.04*64.0638</f>
        <v>5.20198056</v>
      </c>
      <c r="C141" s="42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</row>
    <row r="142" spans="1:39">
      <c r="A142" s="104"/>
      <c r="B142" s="59">
        <f>Parâmetros!I131*0.04*64.0638</f>
        <v>5.4326102399999998</v>
      </c>
      <c r="C142" s="42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</row>
    <row r="143" spans="1:39">
      <c r="A143" s="104"/>
      <c r="B143" s="59">
        <f>Parâmetros!I132*0.04*64.0638</f>
        <v>6.1501248000000004</v>
      </c>
      <c r="C143" s="42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</row>
    <row r="144" spans="1:39">
      <c r="A144" s="104"/>
      <c r="B144" s="59">
        <f>Parâmetros!I133*0.04*64.0638</f>
        <v>5.8426185599999991</v>
      </c>
      <c r="C144" s="42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</row>
    <row r="145" spans="1:39">
      <c r="A145" s="104"/>
      <c r="B145" s="59">
        <f>Parâmetros!I134*0.04*64.0638</f>
        <v>6.3295034400000008</v>
      </c>
      <c r="C145" s="42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</row>
    <row r="146" spans="1:39">
      <c r="A146" s="104"/>
      <c r="B146" s="59">
        <f>Parâmetros!I135*0.04*64.0638</f>
        <v>5.9194951200000006</v>
      </c>
      <c r="C146" s="42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</row>
    <row r="147" spans="1:39">
      <c r="A147" s="104"/>
      <c r="B147" s="59">
        <f>Parâmetros!I136*0.04*64.0638</f>
        <v>5.9451206399999998</v>
      </c>
      <c r="C147" s="42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</row>
    <row r="148" spans="1:39">
      <c r="A148" s="104"/>
      <c r="B148" s="59">
        <f>Parâmetros!I137*0.04*64.0638</f>
        <v>6.6113841600000001</v>
      </c>
      <c r="C148" s="42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</row>
    <row r="149" spans="1:39">
      <c r="A149" s="104"/>
      <c r="B149" s="59">
        <f>Parâmetros!I138*0.04*64.0638</f>
        <v>6.8420138400000008</v>
      </c>
      <c r="C149" s="42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</row>
    <row r="150" spans="1:39">
      <c r="A150" s="104"/>
      <c r="B150" s="59">
        <f>Parâmetros!I139*0.04*64.0638</f>
        <v>6.4063800000000004</v>
      </c>
      <c r="C150" s="42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</row>
    <row r="151" spans="1:39">
      <c r="A151" s="104"/>
      <c r="B151" s="59">
        <f>Parâmetros!I140*0.04*64.0638</f>
        <v>6.5345075999999995</v>
      </c>
      <c r="C151" s="42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</row>
    <row r="152" spans="1:39">
      <c r="A152" s="104"/>
      <c r="B152" s="59">
        <f>Parâmetros!I141*0.04*64.0638</f>
        <v>5.9194951200000006</v>
      </c>
      <c r="C152" s="42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</row>
    <row r="153" spans="1:39">
      <c r="A153" s="104"/>
      <c r="B153" s="59">
        <f>Parâmetros!I142*0.04*64.0638</f>
        <v>8.37954504</v>
      </c>
      <c r="C153" s="42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</row>
    <row r="154" spans="1:39">
      <c r="A154" s="104"/>
      <c r="B154" s="59">
        <f>Parâmetros!I143*0.04*64.0638</f>
        <v>7.5851539200000007</v>
      </c>
      <c r="C154" s="42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</row>
    <row r="155" spans="1:39">
      <c r="A155" s="104"/>
      <c r="B155" s="59">
        <f>Parâmetros!I144*0.04*64.0638</f>
        <v>9.2764382400000009</v>
      </c>
      <c r="C155" s="42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</row>
    <row r="156" spans="1:39">
      <c r="A156" s="104"/>
      <c r="B156" s="59">
        <f>Parâmetros!I145*0.04*64.0638</f>
        <v>11.19835224</v>
      </c>
      <c r="C156" s="42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</row>
    <row r="157" spans="1:39">
      <c r="A157" s="104"/>
      <c r="B157" s="59">
        <f>Parâmetros!I146*0.04*64.0638</f>
        <v>9.9427017600000003</v>
      </c>
      <c r="C157" s="42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</row>
    <row r="158" spans="1:39">
      <c r="A158" s="104"/>
      <c r="B158" s="59">
        <f>Parâmetros!I147*0.04*64.0638</f>
        <v>6.7395117600000001</v>
      </c>
      <c r="C158" s="42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</row>
    <row r="159" spans="1:39">
      <c r="A159" s="104"/>
      <c r="B159" s="59">
        <f>Parâmetros!I148*0.04*64.0638</f>
        <v>8.5845492000000014</v>
      </c>
      <c r="C159" s="42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</row>
    <row r="160" spans="1:39">
      <c r="A160" s="104"/>
      <c r="B160" s="59">
        <f>Parâmetros!I149*0.04*64.0638</f>
        <v>9.2508127200000008</v>
      </c>
      <c r="C160" s="42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</row>
    <row r="161" spans="1:39">
      <c r="A161" s="104"/>
      <c r="B161" s="59">
        <f>Parâmetros!I150*0.04*64.0638</f>
        <v>5.71449096</v>
      </c>
      <c r="C161" s="42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</row>
    <row r="162" spans="1:39">
      <c r="A162" s="104"/>
      <c r="B162" s="59">
        <f>Parâmetros!I151*0.04*64.0638</f>
        <v>8.4564216000000005</v>
      </c>
      <c r="C162" s="42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</row>
    <row r="163" spans="1:39">
      <c r="A163" s="104"/>
      <c r="B163" s="59">
        <f>Parâmetros!I152*0.04*64.0638</f>
        <v>6.9957669600000001</v>
      </c>
      <c r="C163" s="42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</row>
    <row r="164" spans="1:39">
      <c r="A164" s="104"/>
      <c r="B164" s="59">
        <f>Parâmetros!I153*0.04*64.0638</f>
        <v>6.9957669600000001</v>
      </c>
      <c r="C164" s="42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</row>
    <row r="165" spans="1:39">
      <c r="A165" s="104"/>
      <c r="B165" s="59">
        <f>Parâmetros!I154*0.04*64.0638</f>
        <v>4.8944743199999996</v>
      </c>
      <c r="C165" s="42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</row>
    <row r="166" spans="1:39">
      <c r="A166" s="104"/>
      <c r="B166" s="59">
        <f>Parâmetros!I155*0.04*64.0638</f>
        <v>4.6125936000000003</v>
      </c>
      <c r="C166" s="42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</row>
    <row r="167" spans="1:39">
      <c r="A167" s="104"/>
      <c r="B167" s="59">
        <f>Parâmetros!I156*0.04*64.0638</f>
        <v>4.7407212000000003</v>
      </c>
      <c r="C167" s="42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</row>
    <row r="168" spans="1:39">
      <c r="A168" s="104"/>
      <c r="B168" s="59">
        <f>Parâmetros!I157*0.04*64.0638</f>
        <v>4.8944743199999996</v>
      </c>
      <c r="C168" s="42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</row>
    <row r="169" spans="1:39">
      <c r="A169" s="104"/>
      <c r="B169" s="59">
        <f>Parâmetros!I158*0.04*64.0638</f>
        <v>4.6382191200000005</v>
      </c>
      <c r="C169" s="42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</row>
    <row r="170" spans="1:39">
      <c r="A170" s="104"/>
      <c r="B170" s="59">
        <f>Parâmetros!I159*0.04*64.0638</f>
        <v>5.3301081600000009</v>
      </c>
      <c r="C170" s="42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</row>
    <row r="171" spans="1:39">
      <c r="A171" s="104"/>
      <c r="B171" s="59">
        <f>Parâmetros!I160*0.04*64.0638</f>
        <v>5.0226019199999996</v>
      </c>
      <c r="C171" s="42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</row>
    <row r="172" spans="1:39">
      <c r="A172" s="104"/>
      <c r="B172" s="59">
        <f>Parâmetros!I161*0.04*64.0638</f>
        <v>4.7919722400000007</v>
      </c>
      <c r="C172" s="42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</row>
    <row r="173" spans="1:39">
      <c r="A173" s="104"/>
      <c r="B173" s="59">
        <f>Parâmetros!I162*0.04*64.0638</f>
        <v>4.8432232800000001</v>
      </c>
      <c r="C173" s="42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</row>
    <row r="174" spans="1:39">
      <c r="A174" s="104"/>
      <c r="B174" s="59">
        <f>Parâmetros!I163*0.04*64.0638</f>
        <v>4.7919722400000007</v>
      </c>
      <c r="C174" s="42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</row>
    <row r="175" spans="1:39">
      <c r="A175" s="104"/>
      <c r="B175" s="59">
        <f>Parâmetros!I164*0.04*64.0638</f>
        <v>5.2532315999999994</v>
      </c>
      <c r="C175" s="42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</row>
    <row r="176" spans="1:39">
      <c r="A176" s="104"/>
      <c r="B176" s="59">
        <f>Parâmetros!I165*0.04*64.0638</f>
        <v>5.1763550399999998</v>
      </c>
      <c r="C176" s="42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</row>
    <row r="177" spans="1:39">
      <c r="A177" s="104"/>
      <c r="B177" s="59">
        <f>Parâmetros!I166*0.04*64.0638</f>
        <v>5.0482274399999998</v>
      </c>
      <c r="C177" s="42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</row>
    <row r="178" spans="1:39">
      <c r="A178" s="104"/>
      <c r="B178" s="59">
        <f>Parâmetros!I167*0.04*64.0638</f>
        <v>4.5869680800000001</v>
      </c>
      <c r="C178" s="42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</row>
    <row r="179" spans="1:39">
      <c r="A179" s="104"/>
      <c r="B179" s="59">
        <f>Parâmetros!I168*0.04*64.0638</f>
        <v>5.0226019199999996</v>
      </c>
      <c r="C179" s="42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</row>
    <row r="180" spans="1:39">
      <c r="A180" s="104"/>
      <c r="B180" s="59">
        <f>Parâmetros!I169*0.04*64.0638</f>
        <v>5.0738529600000009</v>
      </c>
      <c r="C180" s="42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</row>
    <row r="181" spans="1:39">
      <c r="A181" s="104"/>
      <c r="B181" s="59">
        <f>Parâmetros!I170*0.04*64.0638</f>
        <v>5.6376144000000004</v>
      </c>
      <c r="C181" s="42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</row>
    <row r="182" spans="1:39">
      <c r="A182" s="104"/>
      <c r="B182" s="59">
        <f>Parâmetros!I171*0.04*64.0638</f>
        <v>9.2764382400000009</v>
      </c>
      <c r="C182" s="42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</row>
    <row r="183" spans="1:39">
      <c r="A183" s="104"/>
      <c r="B183" s="59">
        <f>Parâmetros!I172*0.04*64.0638</f>
        <v>10.506463199999999</v>
      </c>
      <c r="C183" s="42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</row>
    <row r="184" spans="1:39">
      <c r="A184" s="104"/>
      <c r="B184" s="59">
        <f>Parâmetros!I173*0.04*64.0638</f>
        <v>11.044599119999999</v>
      </c>
      <c r="C184" s="42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</row>
    <row r="185" spans="1:39">
      <c r="A185" s="104"/>
      <c r="B185" s="59">
        <f>Parâmetros!I174*0.04*64.0638</f>
        <v>10.173331440000002</v>
      </c>
      <c r="C185" s="42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</row>
    <row r="186" spans="1:39">
      <c r="A186" s="104"/>
      <c r="B186" s="59">
        <f>Parâmetros!I175*0.04*64.0638</f>
        <v>11.94149232</v>
      </c>
      <c r="C186" s="42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</row>
    <row r="187" spans="1:39">
      <c r="A187" s="104"/>
      <c r="B187" s="59">
        <f>Parâmetros!I176*0.04*64.0638</f>
        <v>11.861486884007999</v>
      </c>
      <c r="C187" s="42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</row>
    <row r="188" spans="1:39">
      <c r="A188" s="104"/>
      <c r="B188" s="59">
        <f>Parâmetros!I177*0.04*64.0638</f>
        <v>12.115269221328001</v>
      </c>
      <c r="C188" s="42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</row>
    <row r="189" spans="1:39">
      <c r="A189" s="104"/>
      <c r="B189" s="59">
        <f>Parâmetros!I178*0.04*64.0638</f>
        <v>14.582586538799999</v>
      </c>
      <c r="C189" s="42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</row>
    <row r="190" spans="1:39">
      <c r="A190" s="104"/>
      <c r="B190" s="59">
        <f>Parâmetros!I179*0.04*64.0638</f>
        <v>9.4080765362400012</v>
      </c>
      <c r="C190" s="42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</row>
    <row r="191" spans="1:39">
      <c r="A191" s="104"/>
      <c r="B191" s="59">
        <f>Parâmetros!I180*0.04*64.0638</f>
        <v>11.762113679999999</v>
      </c>
      <c r="C191" s="42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</row>
    <row r="192" spans="1:39">
      <c r="A192" s="104"/>
      <c r="B192" s="59">
        <f>Parâmetros!I181*0.04*64.0638</f>
        <v>17.066596320000002</v>
      </c>
      <c r="C192" s="42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</row>
    <row r="193" spans="1:39">
      <c r="A193" s="104"/>
      <c r="B193" s="59">
        <f>Parâmetros!I182*0.04*64.0638</f>
        <v>17.630357759999999</v>
      </c>
      <c r="C193" s="42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</row>
    <row r="194" spans="1:39">
      <c r="A194" s="104"/>
      <c r="B194" s="59">
        <f>Parâmetros!I183*0.04*64.0638</f>
        <v>14.196538080000002</v>
      </c>
      <c r="C194" s="42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</row>
    <row r="195" spans="1:39">
      <c r="A195" s="104"/>
      <c r="B195" s="59">
        <f>Parâmetros!I184*0.04*64.0638</f>
        <v>11.403356400000002</v>
      </c>
      <c r="C195" s="42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</row>
    <row r="196" spans="1:39">
      <c r="A196" s="104"/>
      <c r="B196" s="59">
        <f>Parâmetros!I185*0.04*64.0638</f>
        <v>11.352105359999999</v>
      </c>
      <c r="C196" s="42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</row>
    <row r="197" spans="1:39">
      <c r="A197" s="104"/>
      <c r="B197" s="59">
        <f>Parâmetros!I186*0.04*64.0638</f>
        <v>9.8401996799999996</v>
      </c>
      <c r="C197" s="42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</row>
    <row r="198" spans="1:39">
      <c r="A198" s="104"/>
      <c r="B198" s="59">
        <f>Parâmetros!I187*0.04*64.0638</f>
        <v>10.60896528</v>
      </c>
      <c r="C198" s="42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</row>
    <row r="199" spans="1:39">
      <c r="A199" s="104"/>
      <c r="B199" s="59">
        <f>Parâmetros!I188*0.04*64.0638</f>
        <v>10.942097039999998</v>
      </c>
      <c r="C199" s="42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</row>
    <row r="200" spans="1:39">
      <c r="A200" s="104"/>
      <c r="B200" s="59">
        <f>Parâmetros!I189*0.04*64.0638</f>
        <v>11.172726720000002</v>
      </c>
      <c r="C200" s="42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</row>
    <row r="201" spans="1:39">
      <c r="A201" s="104"/>
      <c r="B201" s="59">
        <f>Parâmetros!I190*0.04*64.0638</f>
        <v>10.506463199999999</v>
      </c>
      <c r="C201" s="42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</row>
    <row r="202" spans="1:39">
      <c r="A202" s="104"/>
      <c r="B202" s="59">
        <f>Parâmetros!I191*0.04*64.0638</f>
        <v>10.890846000000002</v>
      </c>
      <c r="C202" s="42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</row>
    <row r="203" spans="1:39">
      <c r="A203" s="104"/>
      <c r="B203" s="59">
        <f>Parâmetros!I192*0.04*64.0638</f>
        <v>14.76029952</v>
      </c>
      <c r="C203" s="42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</row>
    <row r="204" spans="1:39">
      <c r="A204" s="104"/>
      <c r="B204" s="59">
        <f>Parâmetros!I193*0.04*64.0638</f>
        <v>14.555295359999999</v>
      </c>
      <c r="C204" s="42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</row>
    <row r="205" spans="1:39">
      <c r="A205" s="104"/>
      <c r="B205" s="59">
        <f>Parâmetros!I194*0.04*64.0638</f>
        <v>13.786529760000001</v>
      </c>
      <c r="C205" s="42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</row>
    <row r="206" spans="1:39">
      <c r="A206" s="104"/>
      <c r="B206" s="59">
        <f>Parâmetros!I195*0.04*64.0638</f>
        <v>12.274624079999999</v>
      </c>
      <c r="C206" s="42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</row>
    <row r="207" spans="1:39">
      <c r="A207" s="104"/>
      <c r="B207" s="59">
        <f>Parâmetros!I196*0.04*64.0638</f>
        <v>9.9683272800000005</v>
      </c>
      <c r="C207" s="42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</row>
    <row r="208" spans="1:39">
      <c r="A208" s="104"/>
      <c r="B208" s="59">
        <f>Parâmetros!I197*0.04*64.0638</f>
        <v>12.454002720000002</v>
      </c>
      <c r="C208" s="42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</row>
    <row r="209" spans="1:39">
      <c r="A209" s="104"/>
      <c r="B209" s="59">
        <f>Parâmetros!I198*0.04*64.0638</f>
        <v>10.60896528</v>
      </c>
      <c r="C209" s="42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</row>
    <row r="210" spans="1:39">
      <c r="A210" s="104"/>
      <c r="B210" s="59">
        <f>Parâmetros!I199*0.04*64.0638</f>
        <v>10.68584184</v>
      </c>
      <c r="C210" s="42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</row>
    <row r="211" spans="1:39">
      <c r="A211" s="104"/>
      <c r="B211" s="59">
        <f>Parâmetros!I200*0.04*64.0638</f>
        <v>10.22458248</v>
      </c>
      <c r="C211" s="42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</row>
    <row r="212" spans="1:39">
      <c r="A212" s="104"/>
      <c r="B212" s="59">
        <f>Parâmetros!I201*0.04*64.0638</f>
        <v>10.19895696</v>
      </c>
      <c r="C212" s="42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</row>
    <row r="213" spans="1:39">
      <c r="A213" s="104"/>
      <c r="B213" s="59">
        <f>Parâmetros!I202*0.04*64.0638</f>
        <v>12.454002720000002</v>
      </c>
      <c r="C213" s="42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</row>
    <row r="214" spans="1:39">
      <c r="A214" s="104"/>
      <c r="B214" s="59">
        <f>Parâmetros!I203*0.04*64.0638</f>
        <v>8.4307960800000004</v>
      </c>
      <c r="C214" s="42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</row>
    <row r="215" spans="1:39">
      <c r="A215" s="104"/>
      <c r="B215" s="59">
        <f>Parâmetros!I204*0.04*64.0638</f>
        <v>8.2257919200000007</v>
      </c>
      <c r="C215" s="42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</row>
    <row r="216" spans="1:39">
      <c r="A216" s="104"/>
      <c r="B216" s="59">
        <f>Parâmetros!I205*0.04*64.0638</f>
        <v>7.9695367199999998</v>
      </c>
      <c r="C216" s="42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</row>
    <row r="217" spans="1:39">
      <c r="A217" s="104"/>
      <c r="B217" s="59">
        <f>Parâmetros!I206*0.04*64.0638</f>
        <v>8.2514174399999991</v>
      </c>
      <c r="C217" s="42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</row>
    <row r="218" spans="1:39">
      <c r="A218" s="104"/>
      <c r="B218" s="59">
        <f>Parâmetros!I207*0.04*64.0638</f>
        <v>8.0720387999999996</v>
      </c>
      <c r="C218" s="42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</row>
    <row r="219" spans="1:39">
      <c r="A219" s="104"/>
      <c r="B219" s="59">
        <f>Parâmetros!I208*0.04*64.0638</f>
        <v>7.8157835999999996</v>
      </c>
      <c r="C219" s="42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</row>
    <row r="220" spans="1:39">
      <c r="A220" s="104"/>
      <c r="B220" s="59">
        <f>Parâmetros!I209*0.04*64.0638</f>
        <v>8.4307960800000004</v>
      </c>
      <c r="C220" s="42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</row>
    <row r="221" spans="1:39">
      <c r="A221" s="104"/>
      <c r="B221" s="59">
        <f>Parâmetros!I210*0.04*64.0638</f>
        <v>9.0714340799999995</v>
      </c>
      <c r="C221" s="42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</row>
    <row r="222" spans="1:39">
      <c r="A222" s="104"/>
      <c r="B222" s="59">
        <f>Parâmetros!I211*0.04*64.0638</f>
        <v>8.8408044000000015</v>
      </c>
      <c r="C222" s="42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</row>
    <row r="223" spans="1:39">
      <c r="A223" s="104"/>
      <c r="B223" s="59">
        <f>Parâmetros!I212*0.04*64.0638</f>
        <v>9.2508127200000008</v>
      </c>
      <c r="C223" s="42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</row>
    <row r="224" spans="1:39">
      <c r="A224" s="104"/>
      <c r="B224" s="59">
        <f>Parâmetros!I213*0.04*64.0638</f>
        <v>9.1739361600000002</v>
      </c>
      <c r="C224" s="42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</row>
    <row r="225" spans="1:39">
      <c r="A225" s="104"/>
      <c r="B225" s="59">
        <f>Parâmetros!I214*0.04*64.0638</f>
        <v>11.94149232</v>
      </c>
      <c r="C225" s="42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</row>
    <row r="226" spans="1:39">
      <c r="A226" s="104"/>
      <c r="B226" s="59">
        <f>Parâmetros!I215*0.04*64.0638</f>
        <v>9.6351955199999999</v>
      </c>
      <c r="C226" s="42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</row>
    <row r="227" spans="1:39">
      <c r="A227" s="104"/>
      <c r="B227" s="59">
        <f>Parâmetros!I216*0.04*64.0638</f>
        <v>12.47962824</v>
      </c>
      <c r="C227" s="42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</row>
    <row r="228" spans="1:39">
      <c r="A228" s="104"/>
      <c r="B228" s="59">
        <f>Parâmetros!I217*0.04*64.0638</f>
        <v>10.070829360000001</v>
      </c>
      <c r="C228" s="42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</row>
    <row r="229" spans="1:39">
      <c r="A229" s="104"/>
      <c r="B229" s="59">
        <f>Parâmetros!I218*0.04*64.0638</f>
        <v>10.19895696</v>
      </c>
      <c r="C229" s="42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</row>
    <row r="230" spans="1:39">
      <c r="A230" s="104"/>
      <c r="B230" s="59">
        <f>Parâmetros!I219*0.04*64.0638</f>
        <v>6.5088820800000002</v>
      </c>
      <c r="C230" s="42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</row>
    <row r="231" spans="1:39">
      <c r="A231" s="104"/>
      <c r="B231" s="59">
        <f>Parâmetros!I220*0.04*64.0638</f>
        <v>6.7395117600000001</v>
      </c>
      <c r="C231" s="42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</row>
    <row r="232" spans="1:39">
      <c r="A232" s="104"/>
      <c r="B232" s="59">
        <f>Parâmetros!I221*0.04*64.0638</f>
        <v>8.3026684800000012</v>
      </c>
      <c r="C232" s="42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</row>
    <row r="233" spans="1:39">
      <c r="A233" s="104"/>
      <c r="B233" s="59">
        <f>Parâmetros!I222*0.04*64.0638</f>
        <v>8.7383023200000007</v>
      </c>
      <c r="C233" s="42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</row>
    <row r="234" spans="1:39">
      <c r="A234" s="104"/>
      <c r="B234" s="59">
        <f>Parâmetros!I223*0.04*64.0638</f>
        <v>8.63580024</v>
      </c>
      <c r="C234" s="42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</row>
    <row r="235" spans="1:39">
      <c r="A235" s="104"/>
      <c r="B235" s="59">
        <f>Parâmetros!I224*0.04*64.0638</f>
        <v>8.5589236799999995</v>
      </c>
      <c r="C235" s="42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</row>
    <row r="236" spans="1:39">
      <c r="A236" s="104"/>
      <c r="B236" s="59">
        <f>Parâmetros!I225*0.04*64.0638</f>
        <v>7.3801497600000001</v>
      </c>
      <c r="C236" s="42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</row>
    <row r="237" spans="1:39">
      <c r="A237" s="104"/>
      <c r="B237" s="59">
        <f>Parâmetros!I226*0.04*64.0638</f>
        <v>6.2013758399999999</v>
      </c>
      <c r="C237" s="42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</row>
    <row r="238" spans="1:39">
      <c r="A238" s="104"/>
      <c r="B238" s="59">
        <f>Parâmetros!I227*0.04*64.0638</f>
        <v>7.8157835999999996</v>
      </c>
      <c r="C238" s="42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</row>
    <row r="239" spans="1:39">
      <c r="A239" s="104"/>
      <c r="B239" s="59">
        <f>Parâmetros!I228*0.04*64.0638</f>
        <v>12.47962824</v>
      </c>
      <c r="C239" s="42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</row>
    <row r="240" spans="1:39">
      <c r="A240" s="104"/>
      <c r="B240" s="59">
        <f>Parâmetros!I229*0.04*64.0638</f>
        <v>13.812155279999999</v>
      </c>
      <c r="C240" s="42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</row>
    <row r="241" spans="1:39">
      <c r="A241" s="104"/>
      <c r="B241" s="59">
        <f>Parâmetros!I230*0.04*64.0638</f>
        <v>6.6370096800000002</v>
      </c>
      <c r="C241" s="42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</row>
    <row r="242" spans="1:39">
      <c r="A242" s="104"/>
      <c r="B242" s="59">
        <f>Parâmetros!I231*0.04*64.0638</f>
        <v>6.6370096800000002</v>
      </c>
      <c r="C242" s="42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</row>
    <row r="243" spans="1:39">
      <c r="A243" s="104"/>
      <c r="B243" s="59">
        <f>Parâmetros!I232*0.04*64.0638</f>
        <v>6.2013758399999999</v>
      </c>
      <c r="C243" s="42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</row>
    <row r="244" spans="1:39">
      <c r="A244" s="104"/>
      <c r="B244" s="59">
        <f>Parâmetros!I233*0.04*64.0638</f>
        <v>6.5601331200000006</v>
      </c>
      <c r="C244" s="42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</row>
    <row r="245" spans="1:39">
      <c r="A245" s="104"/>
      <c r="B245" s="59">
        <f>Parâmetros!I234*0.04*64.0638</f>
        <v>6.0732482400000007</v>
      </c>
      <c r="C245" s="42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</row>
    <row r="246" spans="1:39">
      <c r="A246" s="104"/>
      <c r="B246" s="59">
        <f>Parâmetros!I235*0.04*64.0638</f>
        <v>6.2013758399999999</v>
      </c>
      <c r="C246" s="42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</row>
    <row r="247" spans="1:39">
      <c r="A247" s="104"/>
      <c r="B247" s="59">
        <f>Parâmetros!I236*0.04*64.0638</f>
        <v>6.4063800000000004</v>
      </c>
      <c r="C247" s="42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</row>
    <row r="248" spans="1:39">
      <c r="A248" s="104"/>
      <c r="B248" s="59">
        <f>Parâmetros!I237*0.04*64.0638</f>
        <v>6.35512896</v>
      </c>
      <c r="C248" s="42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</row>
    <row r="249" spans="1:39">
      <c r="A249" s="104"/>
      <c r="B249" s="59">
        <f>Parâmetros!I238*0.04*64.0638</f>
        <v>6.8420138400000008</v>
      </c>
      <c r="C249" s="42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</row>
    <row r="250" spans="1:39">
      <c r="A250" s="104"/>
      <c r="B250" s="59">
        <f>Parâmetros!I239*0.04*64.0638</f>
        <v>6.4576310399999999</v>
      </c>
      <c r="C250" s="42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</row>
    <row r="251" spans="1:39">
      <c r="A251" s="104"/>
      <c r="B251" s="59">
        <f>Parâmetros!I240*0.04*64.0638</f>
        <v>6.1244992800000002</v>
      </c>
      <c r="C251" s="42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</row>
    <row r="252" spans="1:39">
      <c r="A252" s="104"/>
      <c r="B252" s="59">
        <f>Parâmetros!I241*0.04*64.0638</f>
        <v>5.6888654400000007</v>
      </c>
      <c r="C252" s="42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</row>
    <row r="253" spans="1:39">
      <c r="A253" s="104"/>
      <c r="B253" s="59">
        <f>Parâmetros!I242*0.04*64.0638</f>
        <v>5.6888654400000007</v>
      </c>
      <c r="C253" s="42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</row>
    <row r="254" spans="1:39">
      <c r="A254" s="104"/>
      <c r="B254" s="59">
        <f>Parâmetros!I243*0.04*64.0638</f>
        <v>8.6870512800000004</v>
      </c>
      <c r="C254" s="42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</row>
    <row r="255" spans="1:39">
      <c r="A255" s="104"/>
      <c r="B255" s="59">
        <f>Parâmetros!I244*0.04*64.0638</f>
        <v>9.7633231200000008</v>
      </c>
      <c r="C255" s="42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</row>
    <row r="256" spans="1:39">
      <c r="A256" s="104"/>
      <c r="B256" s="59">
        <f>Parâmetros!I245*0.04*64.0638</f>
        <v>10.1220804</v>
      </c>
      <c r="C256" s="42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</row>
    <row r="257" spans="1:39">
      <c r="A257" s="104"/>
      <c r="B257" s="59">
        <f>Parâmetros!I246*0.04*64.0638</f>
        <v>10.557714240000001</v>
      </c>
      <c r="C257" s="42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</row>
    <row r="258" spans="1:39">
      <c r="A258" s="104"/>
      <c r="B258" s="59">
        <f>Parâmetros!I247*0.04*64.0638</f>
        <v>11.095850159999999</v>
      </c>
      <c r="C258" s="42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</row>
    <row r="259" spans="1:39">
      <c r="A259" s="104"/>
      <c r="B259" s="59">
        <f>Parâmetros!I248*0.04*64.0638</f>
        <v>12.454002720000002</v>
      </c>
      <c r="C259" s="42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</row>
    <row r="260" spans="1:39">
      <c r="A260" s="104"/>
      <c r="B260" s="59">
        <f>Parâmetros!I249*0.04*64.0638</f>
        <v>12.300249600000001</v>
      </c>
      <c r="C260" s="42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</row>
    <row r="261" spans="1:39">
      <c r="A261" s="104"/>
      <c r="B261" s="59">
        <f>Parâmetros!I250*0.04*64.0638</f>
        <v>10.40396112</v>
      </c>
      <c r="C261" s="42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</row>
    <row r="262" spans="1:39">
      <c r="A262" s="104"/>
      <c r="B262" s="59">
        <f>Parâmetros!I251*0.04*64.0638</f>
        <v>10.813969440000001</v>
      </c>
      <c r="C262" s="42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</row>
    <row r="263" spans="1:39">
      <c r="A263" s="104"/>
      <c r="B263" s="59">
        <f>Parâmetros!I252*0.04*64.0638</f>
        <v>11.275228800000001</v>
      </c>
      <c r="C263" s="42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</row>
    <row r="264" spans="1:39">
      <c r="A264" s="104"/>
      <c r="B264" s="59">
        <f>Parâmetros!I253*0.04*64.0638</f>
        <v>10.86522048</v>
      </c>
      <c r="C264" s="42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</row>
    <row r="265" spans="1:39">
      <c r="A265" s="104"/>
      <c r="B265" s="59">
        <f>Parâmetros!I254*0.04*64.0638</f>
        <v>10.711467359999999</v>
      </c>
      <c r="C265" s="42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</row>
    <row r="266" spans="1:39">
      <c r="A266" s="104"/>
      <c r="B266" s="59">
        <f>Parâmetros!I255*0.04*64.0638</f>
        <v>10.711467359999999</v>
      </c>
      <c r="C266" s="42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</row>
    <row r="267" spans="1:39">
      <c r="A267" s="104"/>
      <c r="B267" s="59">
        <f>Parâmetros!I256*0.04*64.0638</f>
        <v>11.762113679999999</v>
      </c>
      <c r="C267" s="42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</row>
    <row r="268" spans="1:39">
      <c r="A268" s="104"/>
      <c r="B268" s="59">
        <f>Parâmetros!I257*0.04*64.0638</f>
        <v>10.813969440000001</v>
      </c>
      <c r="C268" s="42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</row>
    <row r="269" spans="1:39">
      <c r="A269" s="104"/>
      <c r="B269" s="59">
        <f>Parâmetros!I258*0.04*64.0638</f>
        <v>10.60896528</v>
      </c>
      <c r="C269" s="42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</row>
    <row r="270" spans="1:39">
      <c r="A270" s="104"/>
      <c r="B270" s="59">
        <f>Parâmetros!I259*0.04*64.0638</f>
        <v>10.327084560000001</v>
      </c>
      <c r="C270" s="42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</row>
    <row r="271" spans="1:39">
      <c r="A271" s="104"/>
      <c r="B271" s="59">
        <f>Parâmetros!I260*0.04*64.0638</f>
        <v>10.3783356</v>
      </c>
      <c r="C271" s="42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</row>
    <row r="272" spans="1:39">
      <c r="A272" s="104"/>
      <c r="B272" s="59">
        <f>Parâmetros!I261*0.04*64.0638</f>
        <v>10.91647152</v>
      </c>
      <c r="C272" s="42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</row>
    <row r="273" spans="1:39">
      <c r="A273" s="104"/>
      <c r="B273" s="59">
        <f>Parâmetros!I262*0.04*64.0638</f>
        <v>11.403356400000002</v>
      </c>
      <c r="C273" s="42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</row>
    <row r="274" spans="1:39">
      <c r="A274" s="104"/>
      <c r="B274" s="59">
        <f>Parâmetros!I263*0.04*64.0638</f>
        <v>10.711467359999999</v>
      </c>
      <c r="C274" s="42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</row>
    <row r="275" spans="1:39">
      <c r="A275" s="104"/>
      <c r="B275" s="59">
        <f>Parâmetros!I264*0.04*64.0638</f>
        <v>11.1471012</v>
      </c>
      <c r="C275" s="42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</row>
    <row r="276" spans="1:39">
      <c r="A276" s="104"/>
      <c r="B276" s="59">
        <f>Parâmetros!I265*0.04*64.0638</f>
        <v>11.275228800000001</v>
      </c>
      <c r="C276" s="42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</row>
    <row r="277" spans="1:39">
      <c r="A277" s="104"/>
      <c r="B277" s="59">
        <f>Parâmetros!I266*0.04*64.0638</f>
        <v>11.095850159999999</v>
      </c>
      <c r="C277" s="42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</row>
    <row r="278" spans="1:39">
      <c r="A278" s="104"/>
      <c r="B278" s="59">
        <f>Parâmetros!I267*0.04*64.0638</f>
        <v>10.737092880000002</v>
      </c>
      <c r="C278" s="42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</row>
    <row r="279" spans="1:39">
      <c r="A279" s="104"/>
      <c r="B279" s="59">
        <f>Parâmetros!I268*0.04*64.0638</f>
        <v>10.09645488</v>
      </c>
      <c r="C279" s="42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</row>
    <row r="280" spans="1:39">
      <c r="A280" s="104"/>
      <c r="B280" s="59">
        <f>Parâmetros!I269*0.04*64.0638</f>
        <v>10.250208000000001</v>
      </c>
      <c r="C280" s="42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</row>
    <row r="281" spans="1:39">
      <c r="A281" s="104"/>
      <c r="B281" s="59">
        <f>Parâmetros!I270*0.04*64.0638</f>
        <v>9.8914507199999999</v>
      </c>
      <c r="C281" s="42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</row>
    <row r="282" spans="1:39">
      <c r="A282" s="104"/>
      <c r="B282" s="59">
        <f>Parâmetros!I271*0.04*64.0638</f>
        <v>10.60896528</v>
      </c>
      <c r="C282" s="42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</row>
    <row r="283" spans="1:39">
      <c r="A283" s="104"/>
      <c r="B283" s="59">
        <f>Parâmetros!I272*0.04*64.0638</f>
        <v>10.86522048</v>
      </c>
      <c r="C283" s="42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</row>
    <row r="284" spans="1:39">
      <c r="A284" s="104"/>
      <c r="B284" s="59">
        <f>Parâmetros!I273*0.04*64.0638</f>
        <v>13.325270400000001</v>
      </c>
      <c r="C284" s="42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</row>
    <row r="285" spans="1:39">
      <c r="A285" s="104"/>
      <c r="B285" s="59">
        <f>Parâmetros!I274*0.04*64.0638</f>
        <v>9.3533147999999997</v>
      </c>
      <c r="C285" s="42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</row>
    <row r="286" spans="1:39">
      <c r="A286" s="104"/>
      <c r="B286" s="59">
        <f>Parâmetros!I275*0.04*64.0638</f>
        <v>10.22458248</v>
      </c>
      <c r="C286" s="42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</row>
    <row r="287" spans="1:39">
      <c r="A287" s="104"/>
      <c r="B287" s="59">
        <f>Parâmetros!I276*0.04*64.0638</f>
        <v>10.91647152</v>
      </c>
      <c r="C287" s="42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</row>
    <row r="288" spans="1:39">
      <c r="A288" s="104"/>
      <c r="B288" s="59">
        <f>Parâmetros!I277*0.04*64.0638</f>
        <v>10.890846000000002</v>
      </c>
      <c r="C288" s="42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</row>
    <row r="289" spans="1:39">
      <c r="A289" s="104"/>
      <c r="B289" s="59">
        <f>Parâmetros!I278*0.04*64.0638</f>
        <v>11.172726720000002</v>
      </c>
      <c r="C289" s="42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</row>
    <row r="290" spans="1:39">
      <c r="A290" s="104"/>
      <c r="B290" s="59">
        <f>Parâmetros!I279*0.04*64.0638</f>
        <v>10.68584184</v>
      </c>
      <c r="C290" s="42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</row>
    <row r="291" spans="1:39">
      <c r="A291" s="104"/>
      <c r="B291" s="59">
        <f>Parâmetros!I280*0.04*64.0638</f>
        <v>10.532088720000001</v>
      </c>
      <c r="C291" s="42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</row>
    <row r="292" spans="1:39">
      <c r="A292" s="104"/>
      <c r="B292" s="59">
        <f>Parâmetros!I281*0.04*64.0638</f>
        <v>9.9683272800000005</v>
      </c>
      <c r="C292" s="42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</row>
    <row r="293" spans="1:39">
      <c r="A293" s="104"/>
      <c r="B293" s="59">
        <f>Parâmetros!I282*0.04*64.0638</f>
        <v>9.7376976000000006</v>
      </c>
      <c r="C293" s="42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</row>
    <row r="294" spans="1:39">
      <c r="A294" s="104"/>
      <c r="B294" s="59">
        <f>Parâmetros!I283*0.04*64.0638</f>
        <v>10.813969440000001</v>
      </c>
      <c r="C294" s="42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</row>
    <row r="295" spans="1:39">
      <c r="A295" s="104"/>
      <c r="B295" s="59">
        <f>Parâmetros!I284*0.04*64.0638</f>
        <v>10.660216320000002</v>
      </c>
      <c r="C295" s="42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</row>
    <row r="296" spans="1:39">
      <c r="A296" s="104"/>
      <c r="B296" s="59">
        <f>Parâmetros!I285*0.04*64.0638</f>
        <v>10.788343919999999</v>
      </c>
      <c r="C296" s="42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</row>
    <row r="297" spans="1:39">
      <c r="A297" s="104"/>
      <c r="B297" s="59">
        <f>Parâmetros!I286*0.04*64.0638</f>
        <v>10.250208000000001</v>
      </c>
      <c r="C297" s="42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</row>
    <row r="298" spans="1:39">
      <c r="A298" s="104"/>
      <c r="B298" s="59">
        <f>Parâmetros!I287*0.04*64.0638</f>
        <v>10.506463199999999</v>
      </c>
      <c r="C298" s="42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</row>
    <row r="299" spans="1:39">
      <c r="A299" s="104"/>
      <c r="B299" s="59">
        <f>Parâmetros!I288*0.04*64.0638</f>
        <v>10.60896528</v>
      </c>
      <c r="C299" s="42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</row>
    <row r="300" spans="1:39">
      <c r="A300" s="104"/>
      <c r="B300" s="59">
        <f>Parâmetros!I289*0.04*64.0638</f>
        <v>10.660216320000002</v>
      </c>
      <c r="C300" s="42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</row>
    <row r="301" spans="1:39">
      <c r="A301" s="104"/>
      <c r="B301" s="59">
        <f>Parâmetros!I290*0.04*64.0638</f>
        <v>11.19835224</v>
      </c>
      <c r="C301" s="42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</row>
    <row r="302" spans="1:39">
      <c r="A302" s="104"/>
      <c r="B302" s="59">
        <f>Parâmetros!I291*0.04*64.0638</f>
        <v>9.8145741599999994</v>
      </c>
      <c r="C302" s="42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</row>
    <row r="303" spans="1:39">
      <c r="A303" s="104"/>
      <c r="B303" s="59">
        <f>Parâmetros!I292*0.04*64.0638</f>
        <v>9.532693440000001</v>
      </c>
      <c r="C303" s="42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</row>
    <row r="304" spans="1:39">
      <c r="A304" s="104"/>
      <c r="B304" s="59">
        <f>Parâmetros!I293*0.04*64.0638</f>
        <v>9.9427017600000003</v>
      </c>
      <c r="C304" s="42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</row>
    <row r="305" spans="1:39">
      <c r="A305" s="104"/>
      <c r="B305" s="59">
        <f>Parâmetros!I294*0.04*64.0638</f>
        <v>9.1995616800000004</v>
      </c>
      <c r="C305" s="42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</row>
    <row r="306" spans="1:39">
      <c r="A306" s="104"/>
      <c r="B306" s="59">
        <f>Parâmetros!I295*0.04*64.0638</f>
        <v>8.8408044000000015</v>
      </c>
      <c r="C306" s="42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</row>
    <row r="307" spans="1:39">
      <c r="A307" s="104"/>
      <c r="B307" s="59">
        <f>Parâmetros!I296*0.04*64.0638</f>
        <v>8.7639278400000009</v>
      </c>
      <c r="C307" s="42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</row>
    <row r="308" spans="1:39">
      <c r="A308" s="104"/>
      <c r="B308" s="59">
        <f>Parâmetros!I297*0.04*64.0638</f>
        <v>8.9176809600000002</v>
      </c>
      <c r="C308" s="42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</row>
    <row r="309" spans="1:39">
      <c r="A309" s="104"/>
      <c r="B309" s="59">
        <f>Parâmetros!I298*0.04*64.0638</f>
        <v>8.8664299199999999</v>
      </c>
      <c r="C309" s="42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</row>
    <row r="310" spans="1:39">
      <c r="A310" s="104"/>
      <c r="B310" s="59">
        <f>Parâmetros!I299*0.04*64.0638</f>
        <v>9.6351955199999999</v>
      </c>
      <c r="C310" s="42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</row>
    <row r="311" spans="1:39">
      <c r="A311" s="104"/>
      <c r="B311" s="59">
        <f>Parâmetros!I300*0.04*64.0638</f>
        <v>10.327084560000001</v>
      </c>
      <c r="C311" s="42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</row>
    <row r="312" spans="1:39">
      <c r="A312" s="104"/>
      <c r="B312" s="59">
        <f>Parâmetros!I301*0.04*64.0638</f>
        <v>9.0970595999999997</v>
      </c>
      <c r="C312" s="42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</row>
    <row r="313" spans="1:39">
      <c r="A313" s="104"/>
      <c r="B313" s="59">
        <f>Parâmetros!I302*0.04*64.0638</f>
        <v>9.7120720800000004</v>
      </c>
      <c r="C313" s="42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</row>
    <row r="314" spans="1:39">
      <c r="A314" s="104"/>
      <c r="B314" s="59">
        <f>Parâmetros!I303*0.04*64.0638</f>
        <v>9.7376976000000006</v>
      </c>
      <c r="C314" s="42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</row>
    <row r="315" spans="1:39">
      <c r="A315" s="104"/>
      <c r="B315" s="59">
        <f>Parâmetros!I304*0.04*64.0638</f>
        <v>9.7889486399999992</v>
      </c>
      <c r="C315" s="42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</row>
    <row r="316" spans="1:39">
      <c r="A316" s="104"/>
      <c r="B316" s="59">
        <f>Parâmetros!I305*0.04*64.0638</f>
        <v>9.2251872000000006</v>
      </c>
      <c r="C316" s="42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</row>
    <row r="317" spans="1:39">
      <c r="A317" s="104"/>
      <c r="B317" s="59">
        <f>Parâmetros!I306*0.04*64.0638</f>
        <v>8.9689320000000006</v>
      </c>
      <c r="C317" s="42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</row>
    <row r="318" spans="1:39">
      <c r="A318" s="104"/>
      <c r="B318" s="59">
        <f>Parâmetros!I307*0.04*64.0638</f>
        <v>9.6608210400000019</v>
      </c>
      <c r="C318" s="42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</row>
    <row r="319" spans="1:39">
      <c r="A319" s="104"/>
      <c r="B319" s="59">
        <f>Parâmetros!I308*0.04*64.0638</f>
        <v>10.09645488</v>
      </c>
      <c r="C319" s="42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</row>
    <row r="320" spans="1:39">
      <c r="A320" s="104"/>
      <c r="B320" s="59">
        <f>Parâmetros!I309*0.04*64.0638</f>
        <v>9.4045658400000018</v>
      </c>
      <c r="C320" s="42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</row>
    <row r="321" spans="1:39">
      <c r="A321" s="104"/>
      <c r="B321" s="59">
        <f>Parâmetros!I310*0.04*64.0638</f>
        <v>9.3533147999999997</v>
      </c>
      <c r="C321" s="42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</row>
    <row r="322" spans="1:39">
      <c r="A322" s="104"/>
      <c r="B322" s="59">
        <f>Parâmetros!I311*0.04*64.0638</f>
        <v>9.9683272800000005</v>
      </c>
      <c r="C322" s="42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</row>
    <row r="323" spans="1:39">
      <c r="A323" s="104"/>
      <c r="B323" s="59">
        <f>Parâmetros!I312*0.04*64.0638</f>
        <v>10.045203839999999</v>
      </c>
      <c r="C323" s="42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</row>
    <row r="324" spans="1:39">
      <c r="A324" s="104"/>
      <c r="B324" s="59">
        <f>Parâmetros!I313*0.04*64.0638</f>
        <v>9.8914507199999999</v>
      </c>
      <c r="C324" s="42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</row>
    <row r="325" spans="1:39">
      <c r="A325" s="104"/>
      <c r="B325" s="59">
        <f>Parâmetros!I314*0.04*64.0638</f>
        <v>10.327084560000001</v>
      </c>
      <c r="C325" s="42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</row>
    <row r="326" spans="1:39">
      <c r="A326" s="104"/>
      <c r="B326" s="59">
        <f>Parâmetros!I315*0.04*64.0638</f>
        <v>9.3789403199999999</v>
      </c>
      <c r="C326" s="42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</row>
    <row r="327" spans="1:39">
      <c r="A327" s="104"/>
      <c r="B327" s="59">
        <f>Parâmetros!I316*0.04*64.0638</f>
        <v>9.9170762400000019</v>
      </c>
      <c r="C327" s="42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</row>
    <row r="328" spans="1:39">
      <c r="A328" s="104"/>
      <c r="B328" s="59">
        <f>Parâmetros!I317*0.04*64.0638</f>
        <v>10.070829360000001</v>
      </c>
      <c r="C328" s="42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</row>
    <row r="329" spans="1:39">
      <c r="A329" s="104"/>
      <c r="B329" s="59">
        <f>Parâmetros!I318*0.04*64.0638</f>
        <v>9.9170762400000019</v>
      </c>
      <c r="C329" s="42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</row>
    <row r="330" spans="1:39">
      <c r="A330" s="104"/>
      <c r="B330" s="59">
        <f>Parâmetros!I319*0.04*64.0638</f>
        <v>9.9170762400000019</v>
      </c>
      <c r="C330" s="42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</row>
    <row r="331" spans="1:39">
      <c r="A331" s="104"/>
      <c r="B331" s="59">
        <f>Parâmetros!I320*0.04*64.0638</f>
        <v>10.147705920000002</v>
      </c>
      <c r="C331" s="42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</row>
    <row r="332" spans="1:39">
      <c r="A332" s="104"/>
      <c r="B332" s="59">
        <f>Parâmetros!I321*0.04*64.0638</f>
        <v>10.1220804</v>
      </c>
      <c r="C332" s="42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</row>
    <row r="333" spans="1:39">
      <c r="A333" s="104"/>
      <c r="B333" s="59">
        <f>Parâmetros!I322*0.04*64.0638</f>
        <v>9.532693440000001</v>
      </c>
      <c r="C333" s="42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</row>
    <row r="334" spans="1:39">
      <c r="A334" s="104"/>
      <c r="B334" s="59">
        <f>Parâmetros!I323*0.04*64.0638</f>
        <v>10.147705920000002</v>
      </c>
      <c r="C334" s="42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</row>
    <row r="335" spans="1:39">
      <c r="A335" s="104"/>
      <c r="B335" s="59">
        <f>Parâmetros!I324*0.04*64.0638</f>
        <v>10.583339759999999</v>
      </c>
      <c r="C335" s="42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</row>
    <row r="336" spans="1:39">
      <c r="A336" s="104"/>
      <c r="B336" s="59">
        <f>Parâmetros!I325*0.04*64.0638</f>
        <v>9.6608210400000019</v>
      </c>
      <c r="C336" s="42"/>
      <c r="AA336" s="34"/>
      <c r="AB336" s="34"/>
      <c r="AC336" s="34"/>
      <c r="AD336" s="34"/>
      <c r="AE336" s="34"/>
      <c r="AF336" s="34"/>
      <c r="AG336" s="34"/>
      <c r="AH336" s="34"/>
      <c r="AI336" s="34"/>
      <c r="AJ336" s="34"/>
      <c r="AK336" s="34"/>
      <c r="AL336" s="34"/>
      <c r="AM336" s="34"/>
    </row>
    <row r="337" spans="1:39">
      <c r="A337" s="104"/>
      <c r="B337" s="59">
        <f>Parâmetros!I326*0.04*64.0638</f>
        <v>9.5070679200000008</v>
      </c>
      <c r="C337" s="42"/>
      <c r="AA337" s="34"/>
      <c r="AB337" s="34"/>
      <c r="AC337" s="34"/>
      <c r="AD337" s="34"/>
      <c r="AE337" s="34"/>
      <c r="AF337" s="34"/>
      <c r="AG337" s="34"/>
      <c r="AH337" s="34"/>
      <c r="AI337" s="34"/>
      <c r="AJ337" s="34"/>
      <c r="AK337" s="34"/>
      <c r="AL337" s="34"/>
      <c r="AM337" s="34"/>
    </row>
    <row r="338" spans="1:39">
      <c r="A338" s="104"/>
      <c r="B338" s="59">
        <f>Parâmetros!I327*0.04*64.0638</f>
        <v>9.3276892800000013</v>
      </c>
      <c r="C338" s="42"/>
      <c r="AA338" s="34"/>
      <c r="AB338" s="34"/>
      <c r="AC338" s="34"/>
      <c r="AD338" s="34"/>
      <c r="AE338" s="34"/>
      <c r="AF338" s="34"/>
      <c r="AG338" s="34"/>
      <c r="AH338" s="34"/>
      <c r="AI338" s="34"/>
      <c r="AJ338" s="34"/>
      <c r="AK338" s="34"/>
      <c r="AL338" s="34"/>
      <c r="AM338" s="34"/>
    </row>
    <row r="339" spans="1:39">
      <c r="A339" s="104"/>
      <c r="B339" s="59">
        <f>Parâmetros!I328*0.04*64.0638</f>
        <v>9.6095699999999997</v>
      </c>
      <c r="C339" s="42"/>
      <c r="AA339" s="34"/>
      <c r="AB339" s="34"/>
      <c r="AC339" s="34"/>
      <c r="AD339" s="34"/>
      <c r="AE339" s="34"/>
      <c r="AF339" s="34"/>
      <c r="AG339" s="34"/>
      <c r="AH339" s="34"/>
      <c r="AI339" s="34"/>
      <c r="AJ339" s="34"/>
      <c r="AK339" s="34"/>
      <c r="AL339" s="34"/>
      <c r="AM339" s="34"/>
    </row>
    <row r="340" spans="1:39">
      <c r="A340" s="104"/>
      <c r="B340" s="59">
        <f>Parâmetros!I329*0.04*64.0638</f>
        <v>9.532693440000001</v>
      </c>
      <c r="C340" s="42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  <c r="AL340" s="34"/>
      <c r="AM340" s="34"/>
    </row>
    <row r="341" spans="1:39">
      <c r="A341" s="104"/>
      <c r="B341" s="59">
        <f>Parâmetros!I330*0.04*64.0638</f>
        <v>9.5839444800000013</v>
      </c>
      <c r="C341" s="42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  <c r="AL341" s="34"/>
      <c r="AM341" s="34"/>
    </row>
    <row r="342" spans="1:39">
      <c r="A342" s="104"/>
      <c r="B342" s="59">
        <f>Parâmetros!I331*0.04*64.0638</f>
        <v>10.301459039999999</v>
      </c>
      <c r="C342" s="42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  <c r="AL342" s="34"/>
      <c r="AM342" s="34"/>
    </row>
    <row r="343" spans="1:39">
      <c r="A343" s="104"/>
      <c r="B343" s="59">
        <f>Parâmetros!I332*0.04*64.0638</f>
        <v>10.327084560000001</v>
      </c>
      <c r="C343" s="42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  <c r="AL343" s="34"/>
      <c r="AM343" s="34"/>
    </row>
    <row r="344" spans="1:39">
      <c r="A344" s="104"/>
      <c r="B344" s="59">
        <f>Parâmetros!I333*0.04*64.0638</f>
        <v>9.8145741599999994</v>
      </c>
      <c r="C344" s="42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  <c r="AL344" s="34"/>
      <c r="AM344" s="34"/>
    </row>
    <row r="345" spans="1:39">
      <c r="A345" s="104"/>
      <c r="B345" s="59">
        <f>Parâmetros!I334*0.04*64.0638</f>
        <v>10.019578320000001</v>
      </c>
      <c r="C345" s="42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  <c r="AL345" s="34"/>
      <c r="AM345" s="34"/>
    </row>
    <row r="346" spans="1:39">
      <c r="A346" s="104"/>
      <c r="B346" s="59">
        <f>Parâmetros!I335*0.04*64.0638</f>
        <v>10.070829360000001</v>
      </c>
      <c r="C346" s="42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  <c r="AL346" s="34"/>
      <c r="AM346" s="34"/>
    </row>
    <row r="347" spans="1:39">
      <c r="A347" s="104"/>
      <c r="B347" s="59">
        <f>Parâmetros!I336*0.04*64.0638</f>
        <v>10.22458248</v>
      </c>
      <c r="C347" s="42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  <c r="AL347" s="34"/>
      <c r="AM347" s="34"/>
    </row>
    <row r="348" spans="1:39">
      <c r="A348" s="104"/>
      <c r="B348" s="59">
        <f>Parâmetros!I337*0.04*64.0638</f>
        <v>9.6095699999999997</v>
      </c>
      <c r="C348" s="42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  <c r="AL348" s="34"/>
      <c r="AM348" s="34"/>
    </row>
    <row r="349" spans="1:39">
      <c r="A349" s="104"/>
      <c r="B349" s="59">
        <f>Parâmetros!I338*0.04*64.0638</f>
        <v>10.301459039999999</v>
      </c>
      <c r="C349" s="42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  <c r="AL349" s="34"/>
      <c r="AM349" s="34"/>
    </row>
    <row r="350" spans="1:39">
      <c r="A350" s="104"/>
      <c r="B350" s="59">
        <f>Parâmetros!I339*0.04*64.0638</f>
        <v>8.5076726400000009</v>
      </c>
      <c r="C350" s="42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  <c r="AL350" s="34"/>
      <c r="AM350" s="34"/>
    </row>
    <row r="351" spans="1:39">
      <c r="A351" s="104"/>
      <c r="B351" s="59">
        <f>Parâmetros!I340*0.04*64.0638</f>
        <v>8.8408044000000015</v>
      </c>
      <c r="C351" s="42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  <c r="AL351" s="34"/>
      <c r="AM351" s="34"/>
    </row>
    <row r="352" spans="1:39">
      <c r="A352" s="104"/>
      <c r="B352" s="59">
        <f>Parâmetros!I341*0.04*64.0638</f>
        <v>9.0714340799999995</v>
      </c>
      <c r="C352" s="42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  <c r="AL352" s="34"/>
      <c r="AM352" s="34"/>
    </row>
    <row r="353" spans="1:39">
      <c r="A353" s="104"/>
      <c r="B353" s="59">
        <f>Parâmetros!I342*0.04*64.0638</f>
        <v>8.9433064800000004</v>
      </c>
      <c r="C353" s="42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  <c r="AL353" s="34"/>
      <c r="AM353" s="34"/>
    </row>
    <row r="354" spans="1:39">
      <c r="A354" s="104"/>
      <c r="B354" s="59">
        <f>Parâmetros!I343*0.04*64.0638</f>
        <v>9.2764382400000009</v>
      </c>
      <c r="C354" s="42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  <c r="AL354" s="34"/>
      <c r="AM354" s="34"/>
    </row>
    <row r="355" spans="1:39">
      <c r="A355" s="104"/>
      <c r="B355" s="59">
        <f>Parâmetros!I344*0.04*64.0638</f>
        <v>9.3276892800000013</v>
      </c>
      <c r="C355" s="42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  <c r="AL355" s="34"/>
      <c r="AM355" s="34"/>
    </row>
    <row r="356" spans="1:39">
      <c r="A356" s="104"/>
      <c r="B356" s="59">
        <f>Parâmetros!I345*0.04*64.0638</f>
        <v>8.7895533600000011</v>
      </c>
      <c r="C356" s="42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  <c r="AL356" s="34"/>
      <c r="AM356" s="34"/>
    </row>
    <row r="357" spans="1:39">
      <c r="A357" s="104"/>
      <c r="B357" s="59">
        <f>Parâmetros!I346*0.04*64.0638</f>
        <v>8.6101747199999998</v>
      </c>
      <c r="C357" s="42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  <c r="AL357" s="34"/>
      <c r="AM357" s="34"/>
    </row>
    <row r="358" spans="1:39">
      <c r="A358" s="104"/>
      <c r="B358" s="59">
        <f>Parâmetros!I347*0.04*64.0638</f>
        <v>8.8408044000000015</v>
      </c>
      <c r="C358" s="42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  <c r="AL358" s="34"/>
      <c r="AM358" s="34"/>
    </row>
    <row r="359" spans="1:39">
      <c r="A359" s="104"/>
      <c r="B359" s="59">
        <f>Parâmetros!I348*0.04*64.0638</f>
        <v>9.0714340799999995</v>
      </c>
      <c r="C359" s="42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  <c r="AL359" s="34"/>
      <c r="AM359" s="34"/>
    </row>
    <row r="360" spans="1:39">
      <c r="A360" s="104"/>
      <c r="B360" s="59">
        <f>Parâmetros!I349*0.04*64.0638</f>
        <v>9.9939528000000006</v>
      </c>
      <c r="C360" s="42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  <c r="AL360" s="34"/>
      <c r="AM360" s="34"/>
    </row>
    <row r="361" spans="1:39">
      <c r="A361" s="104"/>
      <c r="B361" s="59">
        <f>Parâmetros!I350*0.04*64.0638</f>
        <v>9.1995616800000004</v>
      </c>
      <c r="C361" s="42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  <c r="AL361" s="34"/>
      <c r="AM361" s="34"/>
    </row>
    <row r="362" spans="1:39">
      <c r="A362" s="104"/>
      <c r="B362" s="59">
        <f>Parâmetros!I351*0.04*64.0638</f>
        <v>9.532693440000001</v>
      </c>
      <c r="C362" s="42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  <c r="AL362" s="34"/>
      <c r="AM362" s="34"/>
    </row>
    <row r="363" spans="1:39">
      <c r="A363" s="104"/>
      <c r="B363" s="59">
        <f>Parâmetros!I352*0.04*64.0638</f>
        <v>9.5583189599999994</v>
      </c>
      <c r="C363" s="42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  <c r="AL363" s="34"/>
      <c r="AM363" s="34"/>
    </row>
    <row r="364" spans="1:39">
      <c r="A364" s="104"/>
      <c r="B364" s="59">
        <f>Parâmetros!I353*0.04*64.0638</f>
        <v>9.1226851199999999</v>
      </c>
      <c r="C364" s="42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  <c r="AL364" s="34"/>
      <c r="AM364" s="34"/>
    </row>
    <row r="365" spans="1:39">
      <c r="A365" s="104"/>
      <c r="B365" s="59">
        <f>Parâmetros!I354*0.04*64.0638</f>
        <v>9.3276892800000013</v>
      </c>
      <c r="C365" s="42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  <c r="AL365" s="34"/>
      <c r="AM365" s="34"/>
    </row>
    <row r="366" spans="1:39">
      <c r="A366" s="104"/>
      <c r="B366" s="59">
        <f>Parâmetros!I355*0.04*64.0638</f>
        <v>8.9945575200000007</v>
      </c>
      <c r="C366" s="42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  <c r="AL366" s="34"/>
      <c r="AM366" s="34"/>
    </row>
    <row r="367" spans="1:39">
      <c r="A367" s="104"/>
      <c r="B367" s="59">
        <f>Parâmetros!I356*0.04*64.0638</f>
        <v>8.9176809600000002</v>
      </c>
      <c r="C367" s="42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</row>
    <row r="368" spans="1:39">
      <c r="A368" s="104"/>
      <c r="B368" s="59">
        <f>Parâmetros!I357*0.04*64.0638</f>
        <v>9.4301913600000002</v>
      </c>
      <c r="C368" s="42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  <c r="AL368" s="34"/>
      <c r="AM368" s="34"/>
    </row>
    <row r="369" spans="1:39">
      <c r="A369" s="104"/>
      <c r="B369" s="59">
        <f>Parâmetros!I358*0.04*64.0638</f>
        <v>9.5839444800000013</v>
      </c>
      <c r="C369" s="42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  <c r="AL369" s="34"/>
      <c r="AM369" s="34"/>
    </row>
    <row r="370" spans="1:39">
      <c r="A370" s="104"/>
      <c r="B370" s="59">
        <f>Parâmetros!I359*0.04*64.0638</f>
        <v>9.0714340799999995</v>
      </c>
      <c r="C370" s="42"/>
      <c r="AA370" s="34"/>
      <c r="AB370" s="34"/>
      <c r="AC370" s="34"/>
      <c r="AD370" s="34"/>
      <c r="AE370" s="34"/>
      <c r="AF370" s="34"/>
      <c r="AG370" s="34"/>
      <c r="AH370" s="34"/>
      <c r="AI370" s="34"/>
      <c r="AJ370" s="34"/>
      <c r="AK370" s="34"/>
      <c r="AL370" s="34"/>
      <c r="AM370" s="34"/>
    </row>
    <row r="371" spans="1:39">
      <c r="A371" s="104"/>
      <c r="B371" s="59">
        <f>Parâmetros!I360*0.04*64.0638</f>
        <v>9.3020637599999993</v>
      </c>
      <c r="C371" s="42"/>
      <c r="AA371" s="34"/>
      <c r="AB371" s="34"/>
      <c r="AC371" s="34"/>
      <c r="AD371" s="34"/>
      <c r="AE371" s="34"/>
      <c r="AF371" s="34"/>
      <c r="AG371" s="34"/>
      <c r="AH371" s="34"/>
      <c r="AI371" s="34"/>
      <c r="AJ371" s="34"/>
      <c r="AK371" s="34"/>
      <c r="AL371" s="34"/>
      <c r="AM371" s="34"/>
    </row>
    <row r="372" spans="1:39">
      <c r="A372" s="104"/>
      <c r="B372" s="59">
        <f>Parâmetros!I361*0.04*64.0638</f>
        <v>8.5845492000000014</v>
      </c>
      <c r="C372" s="42"/>
      <c r="AA372" s="34"/>
      <c r="AB372" s="34"/>
      <c r="AC372" s="34"/>
      <c r="AD372" s="34"/>
      <c r="AE372" s="34"/>
      <c r="AF372" s="34"/>
      <c r="AG372" s="34"/>
      <c r="AH372" s="34"/>
      <c r="AI372" s="34"/>
      <c r="AJ372" s="34"/>
      <c r="AK372" s="34"/>
      <c r="AL372" s="34"/>
      <c r="AM372" s="34"/>
    </row>
    <row r="373" spans="1:39">
      <c r="A373" s="104"/>
      <c r="B373" s="59">
        <f>Parâmetros!I362*0.04*64.0638</f>
        <v>7.6876559999999996</v>
      </c>
      <c r="C373" s="42"/>
      <c r="AA373" s="34"/>
      <c r="AB373" s="34"/>
      <c r="AC373" s="34"/>
      <c r="AD373" s="34"/>
      <c r="AE373" s="34"/>
      <c r="AF373" s="34"/>
      <c r="AG373" s="34"/>
      <c r="AH373" s="34"/>
      <c r="AI373" s="34"/>
      <c r="AJ373" s="34"/>
      <c r="AK373" s="34"/>
      <c r="AL373" s="34"/>
      <c r="AM373" s="34"/>
    </row>
    <row r="374" spans="1:39">
      <c r="A374" s="104"/>
      <c r="B374" s="59">
        <f>Parâmetros!I363*0.04*64.0638</f>
        <v>8.020787760000001</v>
      </c>
      <c r="C374" s="42"/>
      <c r="AA374" s="34"/>
      <c r="AB374" s="34"/>
      <c r="AC374" s="34"/>
      <c r="AD374" s="34"/>
      <c r="AE374" s="34"/>
      <c r="AF374" s="34"/>
      <c r="AG374" s="34"/>
      <c r="AH374" s="34"/>
      <c r="AI374" s="34"/>
      <c r="AJ374" s="34"/>
      <c r="AK374" s="34"/>
      <c r="AL374" s="34"/>
      <c r="AM374" s="34"/>
    </row>
    <row r="375" spans="1:39">
      <c r="A375" s="104"/>
      <c r="B375" s="59">
        <f>Parâmetros!I364*0.04*64.0638</f>
        <v>9.5070679200000008</v>
      </c>
      <c r="C375" s="42"/>
      <c r="AA375" s="34"/>
      <c r="AB375" s="34"/>
      <c r="AC375" s="34"/>
      <c r="AD375" s="34"/>
      <c r="AE375" s="34"/>
      <c r="AF375" s="34"/>
      <c r="AG375" s="34"/>
      <c r="AH375" s="34"/>
      <c r="AI375" s="34"/>
      <c r="AJ375" s="34"/>
      <c r="AK375" s="34"/>
      <c r="AL375" s="34"/>
      <c r="AM375" s="34"/>
    </row>
    <row r="376" spans="1:39">
      <c r="A376" s="104"/>
      <c r="B376" s="59">
        <f>Parâmetros!I365*0.04*64.0638</f>
        <v>8.9176809600000002</v>
      </c>
      <c r="C376" s="42"/>
      <c r="AA376" s="34"/>
      <c r="AB376" s="34"/>
      <c r="AC376" s="34"/>
      <c r="AD376" s="34"/>
      <c r="AE376" s="34"/>
      <c r="AF376" s="34"/>
      <c r="AG376" s="34"/>
      <c r="AH376" s="34"/>
      <c r="AI376" s="34"/>
      <c r="AJ376" s="34"/>
      <c r="AK376" s="34"/>
      <c r="AL376" s="34"/>
      <c r="AM376" s="34"/>
    </row>
    <row r="377" spans="1:39">
      <c r="A377" s="104"/>
      <c r="B377" s="59">
        <f>Parâmetros!I366*0.04*64.0638</f>
        <v>9.7376976000000006</v>
      </c>
      <c r="C377" s="42"/>
      <c r="AA377" s="34"/>
      <c r="AB377" s="34"/>
      <c r="AC377" s="34"/>
      <c r="AD377" s="34"/>
      <c r="AE377" s="34"/>
      <c r="AF377" s="34"/>
      <c r="AG377" s="34"/>
      <c r="AH377" s="34"/>
      <c r="AI377" s="34"/>
      <c r="AJ377" s="34"/>
      <c r="AK377" s="34"/>
      <c r="AL377" s="34"/>
      <c r="AM377" s="34"/>
    </row>
    <row r="378" spans="1:39">
      <c r="A378" s="104"/>
      <c r="B378" s="59">
        <f>Parâmetros!I367*0.04*64.0638</f>
        <v>13.069015199999999</v>
      </c>
      <c r="C378" s="42"/>
      <c r="AA378" s="34"/>
      <c r="AB378" s="34"/>
      <c r="AC378" s="34"/>
      <c r="AD378" s="34"/>
      <c r="AE378" s="34"/>
      <c r="AF378" s="34"/>
      <c r="AG378" s="34"/>
      <c r="AH378" s="34"/>
      <c r="AI378" s="34"/>
      <c r="AJ378" s="34"/>
      <c r="AK378" s="34"/>
      <c r="AL378" s="34"/>
      <c r="AM378" s="34"/>
    </row>
    <row r="379" spans="1:39">
      <c r="A379" s="104"/>
      <c r="B379" s="59">
        <f>Parâmetros!I368*0.04*64.0638</f>
        <v>11.1471012</v>
      </c>
      <c r="C379" s="42"/>
      <c r="AA379" s="34"/>
      <c r="AB379" s="34"/>
      <c r="AC379" s="34"/>
      <c r="AD379" s="34"/>
      <c r="AE379" s="34"/>
      <c r="AF379" s="34"/>
      <c r="AG379" s="34"/>
      <c r="AH379" s="34"/>
      <c r="AI379" s="34"/>
      <c r="AJ379" s="34"/>
      <c r="AK379" s="34"/>
      <c r="AL379" s="34"/>
      <c r="AM379" s="34"/>
    </row>
    <row r="380" spans="1:39">
      <c r="A380" s="104"/>
      <c r="B380" s="59">
        <f>Parâmetros!I369*0.04*64.0638</f>
        <v>10.045203839999999</v>
      </c>
      <c r="C380" s="42"/>
      <c r="AA380" s="34"/>
      <c r="AB380" s="34"/>
      <c r="AC380" s="34"/>
      <c r="AD380" s="34"/>
      <c r="AE380" s="34"/>
      <c r="AF380" s="34"/>
      <c r="AG380" s="34"/>
      <c r="AH380" s="34"/>
      <c r="AI380" s="34"/>
      <c r="AJ380" s="34"/>
      <c r="AK380" s="34"/>
      <c r="AL380" s="34"/>
      <c r="AM380" s="34"/>
    </row>
    <row r="381" spans="1:39">
      <c r="A381" s="104"/>
      <c r="B381" s="59">
        <f>Parâmetros!I370*0.04*64.0638</f>
        <v>9.0970595999999997</v>
      </c>
      <c r="C381" s="42"/>
      <c r="AA381" s="34"/>
      <c r="AB381" s="34"/>
      <c r="AC381" s="34"/>
      <c r="AD381" s="34"/>
      <c r="AE381" s="34"/>
      <c r="AF381" s="34"/>
      <c r="AG381" s="34"/>
      <c r="AH381" s="34"/>
      <c r="AI381" s="34"/>
      <c r="AJ381" s="34"/>
      <c r="AK381" s="34"/>
      <c r="AL381" s="34"/>
      <c r="AM381" s="34"/>
    </row>
    <row r="382" spans="1:39">
      <c r="A382" s="104"/>
      <c r="B382" s="59">
        <f>Parâmetros!I371*0.04*64.0638</f>
        <v>9.5583189599999994</v>
      </c>
      <c r="C382" s="42"/>
      <c r="AA382" s="34"/>
      <c r="AB382" s="34"/>
      <c r="AC382" s="34"/>
      <c r="AD382" s="34"/>
      <c r="AE382" s="34"/>
      <c r="AF382" s="34"/>
      <c r="AG382" s="34"/>
      <c r="AH382" s="34"/>
      <c r="AI382" s="34"/>
      <c r="AJ382" s="34"/>
      <c r="AK382" s="34"/>
      <c r="AL382" s="34"/>
      <c r="AM382" s="34"/>
    </row>
    <row r="383" spans="1:39">
      <c r="A383" s="104"/>
      <c r="B383" s="59">
        <f>Parâmetros!I372*0.04*64.0638</f>
        <v>9.4045658400000018</v>
      </c>
      <c r="C383" s="42"/>
      <c r="AA383" s="34"/>
      <c r="AB383" s="34"/>
      <c r="AC383" s="34"/>
      <c r="AD383" s="34"/>
      <c r="AE383" s="34"/>
      <c r="AF383" s="34"/>
      <c r="AG383" s="34"/>
      <c r="AH383" s="34"/>
      <c r="AI383" s="34"/>
      <c r="AJ383" s="34"/>
      <c r="AK383" s="34"/>
      <c r="AL383" s="34"/>
      <c r="AM383" s="34"/>
    </row>
    <row r="384" spans="1:39">
      <c r="A384" s="104"/>
      <c r="B384" s="59">
        <f>Parâmetros!I373*0.04*64.0638</f>
        <v>9.8658251999999997</v>
      </c>
      <c r="C384" s="42"/>
      <c r="AA384" s="34"/>
      <c r="AB384" s="34"/>
      <c r="AC384" s="34"/>
      <c r="AD384" s="34"/>
      <c r="AE384" s="34"/>
      <c r="AF384" s="34"/>
      <c r="AG384" s="34"/>
      <c r="AH384" s="34"/>
      <c r="AI384" s="34"/>
      <c r="AJ384" s="34"/>
      <c r="AK384" s="34"/>
      <c r="AL384" s="34"/>
      <c r="AM384" s="34"/>
    </row>
    <row r="385" spans="1:39">
      <c r="A385" s="104"/>
      <c r="B385" s="59">
        <f>Parâmetros!I374*0.04*64.0638</f>
        <v>9.9427017600000003</v>
      </c>
      <c r="C385" s="42"/>
      <c r="AA385" s="34"/>
      <c r="AB385" s="34"/>
      <c r="AC385" s="34"/>
      <c r="AD385" s="34"/>
      <c r="AE385" s="34"/>
      <c r="AF385" s="34"/>
      <c r="AG385" s="34"/>
      <c r="AH385" s="34"/>
      <c r="AI385" s="34"/>
      <c r="AJ385" s="34"/>
      <c r="AK385" s="34"/>
      <c r="AL385" s="34"/>
      <c r="AM385" s="34"/>
    </row>
    <row r="386" spans="1:39">
      <c r="A386" s="104"/>
      <c r="B386" s="59">
        <f>Parâmetros!I375*0.04*64.0638</f>
        <v>10.532088720000001</v>
      </c>
      <c r="C386" s="42"/>
      <c r="AA386" s="34"/>
      <c r="AB386" s="34"/>
      <c r="AC386" s="34"/>
      <c r="AD386" s="34"/>
      <c r="AE386" s="34"/>
      <c r="AF386" s="34"/>
      <c r="AG386" s="34"/>
      <c r="AH386" s="34"/>
      <c r="AI386" s="34"/>
      <c r="AJ386" s="34"/>
      <c r="AK386" s="34"/>
      <c r="AL386" s="34"/>
      <c r="AM386" s="34"/>
    </row>
    <row r="387" spans="1:39">
      <c r="A387" s="104"/>
      <c r="B387" s="59">
        <f>Parâmetros!I376*0.04*64.0638</f>
        <v>10.019578320000001</v>
      </c>
      <c r="C387" s="42"/>
      <c r="AA387" s="34"/>
      <c r="AB387" s="34"/>
      <c r="AC387" s="34"/>
      <c r="AD387" s="34"/>
      <c r="AE387" s="34"/>
      <c r="AF387" s="34"/>
      <c r="AG387" s="34"/>
      <c r="AH387" s="34"/>
      <c r="AI387" s="34"/>
      <c r="AJ387" s="34"/>
      <c r="AK387" s="34"/>
      <c r="AL387" s="34"/>
      <c r="AM387" s="34"/>
    </row>
    <row r="388" spans="1:39">
      <c r="A388" s="104"/>
      <c r="B388" s="59">
        <f>Parâmetros!I377*0.04*64.0638</f>
        <v>9.9427017600000003</v>
      </c>
      <c r="C388" s="42"/>
      <c r="AA388" s="34"/>
      <c r="AB388" s="34"/>
      <c r="AC388" s="34"/>
      <c r="AD388" s="34"/>
      <c r="AE388" s="34"/>
      <c r="AF388" s="34"/>
      <c r="AG388" s="34"/>
      <c r="AH388" s="34"/>
      <c r="AI388" s="34"/>
      <c r="AJ388" s="34"/>
      <c r="AK388" s="34"/>
      <c r="AL388" s="34"/>
      <c r="AM388" s="34"/>
    </row>
    <row r="389" spans="1:39">
      <c r="A389" s="104"/>
      <c r="B389" s="59">
        <f>Parâmetros!I378*0.04*64.0638</f>
        <v>9.6864465600000003</v>
      </c>
      <c r="C389" s="42"/>
      <c r="AA389" s="34"/>
      <c r="AB389" s="34"/>
      <c r="AC389" s="34"/>
      <c r="AD389" s="34"/>
      <c r="AE389" s="34"/>
      <c r="AF389" s="34"/>
      <c r="AG389" s="34"/>
      <c r="AH389" s="34"/>
      <c r="AI389" s="34"/>
      <c r="AJ389" s="34"/>
      <c r="AK389" s="34"/>
      <c r="AL389" s="34"/>
      <c r="AM389" s="34"/>
    </row>
    <row r="390" spans="1:39">
      <c r="A390" s="104"/>
      <c r="B390" s="59">
        <f>Parâmetros!I379*0.04*64.0638</f>
        <v>10.22458248</v>
      </c>
      <c r="C390" s="42"/>
      <c r="AA390" s="34"/>
      <c r="AB390" s="34"/>
      <c r="AC390" s="34"/>
      <c r="AD390" s="34"/>
      <c r="AE390" s="34"/>
      <c r="AF390" s="34"/>
      <c r="AG390" s="34"/>
      <c r="AH390" s="34"/>
      <c r="AI390" s="34"/>
      <c r="AJ390" s="34"/>
      <c r="AK390" s="34"/>
      <c r="AL390" s="34"/>
      <c r="AM390" s="34"/>
    </row>
    <row r="391" spans="1:39">
      <c r="A391" s="104"/>
      <c r="B391" s="59">
        <f>Parâmetros!I380*0.04*64.0638</f>
        <v>9.9427017600000003</v>
      </c>
      <c r="C391" s="42"/>
      <c r="AA391" s="34"/>
      <c r="AB391" s="34"/>
      <c r="AC391" s="34"/>
      <c r="AD391" s="34"/>
      <c r="AE391" s="34"/>
      <c r="AF391" s="34"/>
      <c r="AG391" s="34"/>
      <c r="AH391" s="34"/>
      <c r="AI391" s="34"/>
      <c r="AJ391" s="34"/>
      <c r="AK391" s="34"/>
      <c r="AL391" s="34"/>
      <c r="AM391" s="34"/>
    </row>
    <row r="392" spans="1:39">
      <c r="A392" s="104"/>
      <c r="B392" s="59">
        <f>Parâmetros!I381*0.04*64.0638</f>
        <v>9.7376976000000006</v>
      </c>
      <c r="C392" s="42"/>
      <c r="AA392" s="34"/>
      <c r="AB392" s="34"/>
      <c r="AC392" s="34"/>
      <c r="AD392" s="34"/>
      <c r="AE392" s="34"/>
      <c r="AF392" s="34"/>
      <c r="AG392" s="34"/>
      <c r="AH392" s="34"/>
      <c r="AI392" s="34"/>
      <c r="AJ392" s="34"/>
      <c r="AK392" s="34"/>
      <c r="AL392" s="34"/>
      <c r="AM392" s="34"/>
    </row>
    <row r="393" spans="1:39">
      <c r="A393" s="104"/>
      <c r="B393" s="59">
        <f>Parâmetros!I382*0.04*64.0638</f>
        <v>9.6864465600000003</v>
      </c>
      <c r="C393" s="42"/>
      <c r="AA393" s="34"/>
      <c r="AB393" s="34"/>
      <c r="AC393" s="34"/>
      <c r="AD393" s="34"/>
      <c r="AE393" s="34"/>
      <c r="AF393" s="34"/>
      <c r="AG393" s="34"/>
      <c r="AH393" s="34"/>
      <c r="AI393" s="34"/>
      <c r="AJ393" s="34"/>
      <c r="AK393" s="34"/>
      <c r="AL393" s="34"/>
      <c r="AM393" s="34"/>
    </row>
    <row r="394" spans="1:39">
      <c r="A394" s="104"/>
      <c r="B394" s="59">
        <f>Parâmetros!I383*0.04*64.0638</f>
        <v>9.8658251999999997</v>
      </c>
      <c r="C394" s="42"/>
      <c r="AA394" s="34"/>
      <c r="AB394" s="34"/>
      <c r="AC394" s="34"/>
      <c r="AD394" s="34"/>
      <c r="AE394" s="34"/>
      <c r="AF394" s="34"/>
      <c r="AG394" s="34"/>
      <c r="AH394" s="34"/>
      <c r="AI394" s="34"/>
      <c r="AJ394" s="34"/>
      <c r="AK394" s="34"/>
      <c r="AL394" s="34"/>
      <c r="AM394" s="34"/>
    </row>
    <row r="395" spans="1:39">
      <c r="A395" s="104"/>
      <c r="B395" s="59">
        <f>Parâmetros!I384*0.04*64.0638</f>
        <v>9.2764382400000009</v>
      </c>
      <c r="C395" s="42"/>
      <c r="AA395" s="34"/>
      <c r="AB395" s="34"/>
      <c r="AC395" s="34"/>
      <c r="AD395" s="34"/>
      <c r="AE395" s="34"/>
      <c r="AF395" s="34"/>
      <c r="AG395" s="34"/>
      <c r="AH395" s="34"/>
      <c r="AI395" s="34"/>
      <c r="AJ395" s="34"/>
      <c r="AK395" s="34"/>
      <c r="AL395" s="34"/>
      <c r="AM395" s="34"/>
    </row>
    <row r="396" spans="1:39">
      <c r="A396" s="104"/>
      <c r="B396" s="59">
        <f>Parâmetros!I385*0.04*64.0638</f>
        <v>8.9945575200000007</v>
      </c>
      <c r="C396" s="42"/>
      <c r="AA396" s="34"/>
      <c r="AB396" s="34"/>
      <c r="AC396" s="34"/>
      <c r="AD396" s="34"/>
      <c r="AE396" s="34"/>
      <c r="AF396" s="34"/>
      <c r="AG396" s="34"/>
      <c r="AH396" s="34"/>
      <c r="AI396" s="34"/>
      <c r="AJ396" s="34"/>
      <c r="AK396" s="34"/>
      <c r="AL396" s="34"/>
      <c r="AM396" s="34"/>
    </row>
    <row r="397" spans="1:39">
      <c r="A397" s="104"/>
      <c r="B397" s="59">
        <f>Parâmetros!I386*0.04*64.0638</f>
        <v>9.9427017600000003</v>
      </c>
      <c r="C397" s="42"/>
      <c r="AA397" s="34"/>
      <c r="AB397" s="34"/>
      <c r="AC397" s="34"/>
      <c r="AD397" s="34"/>
      <c r="AE397" s="34"/>
      <c r="AF397" s="34"/>
      <c r="AG397" s="34"/>
      <c r="AH397" s="34"/>
      <c r="AI397" s="34"/>
      <c r="AJ397" s="34"/>
      <c r="AK397" s="34"/>
      <c r="AL397" s="34"/>
      <c r="AM397" s="34"/>
    </row>
    <row r="398" spans="1:39">
      <c r="A398" s="104"/>
      <c r="B398" s="59">
        <f>Parâmetros!I387*0.04*64.0638</f>
        <v>9.8145741599999994</v>
      </c>
      <c r="C398" s="42"/>
      <c r="AA398" s="34"/>
      <c r="AB398" s="34"/>
      <c r="AC398" s="34"/>
      <c r="AD398" s="34"/>
      <c r="AE398" s="34"/>
      <c r="AF398" s="34"/>
      <c r="AG398" s="34"/>
      <c r="AH398" s="34"/>
      <c r="AI398" s="34"/>
      <c r="AJ398" s="34"/>
      <c r="AK398" s="34"/>
      <c r="AL398" s="34"/>
      <c r="AM398" s="34"/>
    </row>
    <row r="399" spans="1:39">
      <c r="A399" s="104"/>
      <c r="B399" s="59">
        <f>Parâmetros!I388*0.04*64.0638</f>
        <v>9.5839444800000013</v>
      </c>
      <c r="C399" s="42"/>
      <c r="AA399" s="34"/>
      <c r="AB399" s="34"/>
      <c r="AC399" s="34"/>
      <c r="AD399" s="34"/>
      <c r="AE399" s="34"/>
      <c r="AF399" s="34"/>
      <c r="AG399" s="34"/>
      <c r="AH399" s="34"/>
      <c r="AI399" s="34"/>
      <c r="AJ399" s="34"/>
      <c r="AK399" s="34"/>
      <c r="AL399" s="34"/>
      <c r="AM399" s="34"/>
    </row>
    <row r="400" spans="1:39">
      <c r="A400" s="104"/>
      <c r="B400" s="59">
        <f>Parâmetros!I389*0.04*64.0638</f>
        <v>9.4045658400000018</v>
      </c>
      <c r="C400" s="42"/>
      <c r="AA400" s="34"/>
      <c r="AB400" s="34"/>
      <c r="AC400" s="34"/>
      <c r="AD400" s="34"/>
      <c r="AE400" s="34"/>
      <c r="AF400" s="34"/>
      <c r="AG400" s="34"/>
      <c r="AH400" s="34"/>
      <c r="AI400" s="34"/>
      <c r="AJ400" s="34"/>
      <c r="AK400" s="34"/>
      <c r="AL400" s="34"/>
      <c r="AM400" s="34"/>
    </row>
    <row r="401" spans="1:39">
      <c r="A401" s="104"/>
      <c r="B401" s="59">
        <f>Parâmetros!I390*0.04*64.0638</f>
        <v>9.9939528000000006</v>
      </c>
      <c r="C401" s="42"/>
      <c r="AA401" s="34"/>
      <c r="AB401" s="34"/>
      <c r="AC401" s="34"/>
      <c r="AD401" s="34"/>
      <c r="AE401" s="34"/>
      <c r="AF401" s="34"/>
      <c r="AG401" s="34"/>
      <c r="AH401" s="34"/>
      <c r="AI401" s="34"/>
      <c r="AJ401" s="34"/>
      <c r="AK401" s="34"/>
      <c r="AL401" s="34"/>
      <c r="AM401" s="34"/>
    </row>
    <row r="402" spans="1:39">
      <c r="A402" s="104"/>
      <c r="B402" s="59">
        <f>Parâmetros!I391*0.04*64.0638</f>
        <v>9.4814424000000006</v>
      </c>
      <c r="C402" s="42"/>
      <c r="AA402" s="34"/>
      <c r="AB402" s="34"/>
      <c r="AC402" s="34"/>
      <c r="AD402" s="34"/>
      <c r="AE402" s="34"/>
      <c r="AF402" s="34"/>
      <c r="AG402" s="34"/>
      <c r="AH402" s="34"/>
      <c r="AI402" s="34"/>
      <c r="AJ402" s="34"/>
      <c r="AK402" s="34"/>
      <c r="AL402" s="34"/>
      <c r="AM402" s="34"/>
    </row>
    <row r="403" spans="1:39">
      <c r="A403" s="104"/>
      <c r="B403" s="59">
        <f>Parâmetros!I392*0.04*64.0638</f>
        <v>9.4558168800000004</v>
      </c>
      <c r="C403" s="42"/>
      <c r="AA403" s="34"/>
      <c r="AB403" s="34"/>
      <c r="AC403" s="34"/>
      <c r="AD403" s="34"/>
      <c r="AE403" s="34"/>
      <c r="AF403" s="34"/>
      <c r="AG403" s="34"/>
      <c r="AH403" s="34"/>
      <c r="AI403" s="34"/>
      <c r="AJ403" s="34"/>
      <c r="AK403" s="34"/>
      <c r="AL403" s="34"/>
      <c r="AM403" s="34"/>
    </row>
    <row r="404" spans="1:39">
      <c r="A404" s="104"/>
      <c r="B404" s="59">
        <f>Parâmetros!I393*0.04*64.0638</f>
        <v>10.942097039999998</v>
      </c>
      <c r="C404" s="42"/>
      <c r="AA404" s="34"/>
      <c r="AB404" s="34"/>
      <c r="AC404" s="34"/>
      <c r="AD404" s="34"/>
      <c r="AE404" s="34"/>
      <c r="AF404" s="34"/>
      <c r="AG404" s="34"/>
      <c r="AH404" s="34"/>
      <c r="AI404" s="34"/>
      <c r="AJ404" s="34"/>
      <c r="AK404" s="34"/>
      <c r="AL404" s="34"/>
      <c r="AM404" s="34"/>
    </row>
    <row r="405" spans="1:39">
      <c r="A405" s="104"/>
      <c r="B405" s="59">
        <f>Parâmetros!I394*0.04*64.0638</f>
        <v>10.813969440000001</v>
      </c>
      <c r="C405" s="42"/>
      <c r="AA405" s="34"/>
      <c r="AB405" s="34"/>
      <c r="AC405" s="34"/>
      <c r="AD405" s="34"/>
      <c r="AE405" s="34"/>
      <c r="AF405" s="34"/>
      <c r="AG405" s="34"/>
      <c r="AH405" s="34"/>
      <c r="AI405" s="34"/>
      <c r="AJ405" s="34"/>
      <c r="AK405" s="34"/>
      <c r="AL405" s="34"/>
      <c r="AM405" s="34"/>
    </row>
    <row r="406" spans="1:39">
      <c r="A406" s="104"/>
      <c r="B406" s="59">
        <f>Parâmetros!I395*0.04*64.0638</f>
        <v>10.942097039999998</v>
      </c>
      <c r="C406" s="42"/>
      <c r="AA406" s="34"/>
      <c r="AB406" s="34"/>
      <c r="AC406" s="34"/>
      <c r="AD406" s="34"/>
      <c r="AE406" s="34"/>
      <c r="AF406" s="34"/>
      <c r="AG406" s="34"/>
      <c r="AH406" s="34"/>
      <c r="AI406" s="34"/>
      <c r="AJ406" s="34"/>
      <c r="AK406" s="34"/>
      <c r="AL406" s="34"/>
      <c r="AM406" s="34"/>
    </row>
    <row r="407" spans="1:39">
      <c r="A407" s="104"/>
      <c r="B407" s="59">
        <f>Parâmetros!I396*0.04*64.0638</f>
        <v>10.890846000000002</v>
      </c>
      <c r="C407" s="42"/>
      <c r="AA407" s="34"/>
      <c r="AB407" s="34"/>
      <c r="AC407" s="34"/>
      <c r="AD407" s="34"/>
      <c r="AE407" s="34"/>
      <c r="AF407" s="34"/>
      <c r="AG407" s="34"/>
      <c r="AH407" s="34"/>
      <c r="AI407" s="34"/>
      <c r="AJ407" s="34"/>
      <c r="AK407" s="34"/>
      <c r="AL407" s="34"/>
      <c r="AM407" s="34"/>
    </row>
    <row r="408" spans="1:39">
      <c r="A408" s="104"/>
      <c r="B408" s="59">
        <f>Parâmetros!I397*0.04*64.0638</f>
        <v>10.993683774312</v>
      </c>
      <c r="C408" s="42"/>
      <c r="AA408" s="34"/>
      <c r="AB408" s="34"/>
      <c r="AC408" s="34"/>
      <c r="AD408" s="34"/>
      <c r="AE408" s="34"/>
      <c r="AF408" s="34"/>
      <c r="AG408" s="34"/>
      <c r="AH408" s="34"/>
      <c r="AI408" s="34"/>
      <c r="AJ408" s="34"/>
      <c r="AK408" s="34"/>
      <c r="AL408" s="34"/>
      <c r="AM408" s="34"/>
    </row>
    <row r="409" spans="1:39">
      <c r="A409" s="104"/>
      <c r="B409" s="59">
        <f>Parâmetros!I398*0.04*64.0638</f>
        <v>9.9821676233520016</v>
      </c>
      <c r="C409" s="42"/>
      <c r="AA409" s="34"/>
      <c r="AB409" s="34"/>
      <c r="AC409" s="34"/>
      <c r="AD409" s="34"/>
      <c r="AE409" s="34"/>
      <c r="AF409" s="34"/>
      <c r="AG409" s="34"/>
      <c r="AH409" s="34"/>
      <c r="AI409" s="34"/>
      <c r="AJ409" s="34"/>
      <c r="AK409" s="34"/>
      <c r="AL409" s="34"/>
      <c r="AM409" s="34"/>
    </row>
    <row r="410" spans="1:39">
      <c r="A410" s="104"/>
      <c r="B410" s="59">
        <f>Parâmetros!I399*0.04*64.0638</f>
        <v>24.369869520000002</v>
      </c>
      <c r="C410" s="42"/>
      <c r="AA410" s="34"/>
      <c r="AB410" s="34"/>
      <c r="AC410" s="34"/>
      <c r="AD410" s="34"/>
      <c r="AE410" s="34"/>
      <c r="AF410" s="34"/>
      <c r="AG410" s="34"/>
      <c r="AH410" s="34"/>
      <c r="AI410" s="34"/>
      <c r="AJ410" s="34"/>
      <c r="AK410" s="34"/>
      <c r="AL410" s="34"/>
      <c r="AM410" s="34"/>
    </row>
    <row r="411" spans="1:39">
      <c r="A411" s="104"/>
      <c r="B411" s="59">
        <f>Parâmetros!I400*0.04*64.0638</f>
        <v>19.834152480000004</v>
      </c>
      <c r="C411" s="42"/>
      <c r="AA411" s="34"/>
      <c r="AB411" s="34"/>
      <c r="AC411" s="34"/>
      <c r="AD411" s="34"/>
      <c r="AE411" s="34"/>
      <c r="AF411" s="34"/>
      <c r="AG411" s="34"/>
      <c r="AH411" s="34"/>
      <c r="AI411" s="34"/>
      <c r="AJ411" s="34"/>
      <c r="AK411" s="34"/>
      <c r="AL411" s="34"/>
      <c r="AM411" s="34"/>
    </row>
    <row r="412" spans="1:39">
      <c r="A412" s="104"/>
      <c r="B412" s="59">
        <f>Parâmetros!I401*0.04*64.0638</f>
        <v>14.580920880000003</v>
      </c>
      <c r="C412" s="42"/>
      <c r="AA412" s="34"/>
      <c r="AB412" s="34"/>
      <c r="AC412" s="34"/>
      <c r="AD412" s="34"/>
      <c r="AE412" s="34"/>
      <c r="AF412" s="34"/>
      <c r="AG412" s="34"/>
      <c r="AH412" s="34"/>
      <c r="AI412" s="34"/>
      <c r="AJ412" s="34"/>
      <c r="AK412" s="34"/>
      <c r="AL412" s="34"/>
      <c r="AM412" s="34"/>
    </row>
    <row r="413" spans="1:39">
      <c r="A413" s="104"/>
      <c r="B413" s="59">
        <f>Parâmetros!I402*0.04*64.0638</f>
        <v>13.504649039999999</v>
      </c>
      <c r="C413" s="42"/>
      <c r="AA413" s="34"/>
      <c r="AB413" s="34"/>
      <c r="AC413" s="34"/>
      <c r="AD413" s="34"/>
      <c r="AE413" s="34"/>
      <c r="AF413" s="34"/>
      <c r="AG413" s="34"/>
      <c r="AH413" s="34"/>
      <c r="AI413" s="34"/>
      <c r="AJ413" s="34"/>
      <c r="AK413" s="34"/>
      <c r="AL413" s="34"/>
      <c r="AM413" s="34"/>
    </row>
    <row r="414" spans="1:39">
      <c r="A414" s="104"/>
      <c r="B414" s="59">
        <f>Parâmetros!I403*0.04*64.0638</f>
        <v>15.990324480000002</v>
      </c>
      <c r="C414" s="42"/>
      <c r="AA414" s="34"/>
      <c r="AB414" s="34"/>
      <c r="AC414" s="34"/>
      <c r="AD414" s="34"/>
      <c r="AE414" s="34"/>
      <c r="AF414" s="34"/>
      <c r="AG414" s="34"/>
      <c r="AH414" s="34"/>
      <c r="AI414" s="34"/>
      <c r="AJ414" s="34"/>
      <c r="AK414" s="34"/>
      <c r="AL414" s="34"/>
      <c r="AM414" s="34"/>
    </row>
    <row r="415" spans="1:39">
      <c r="A415" s="104"/>
      <c r="B415" s="59">
        <f>Parâmetros!I404*0.04*64.0638</f>
        <v>10.813969440000001</v>
      </c>
      <c r="C415" s="42"/>
      <c r="AA415" s="34"/>
      <c r="AB415" s="34"/>
      <c r="AC415" s="34"/>
      <c r="AD415" s="34"/>
      <c r="AE415" s="34"/>
      <c r="AF415" s="34"/>
      <c r="AG415" s="34"/>
      <c r="AH415" s="34"/>
      <c r="AI415" s="34"/>
      <c r="AJ415" s="34"/>
      <c r="AK415" s="34"/>
      <c r="AL415" s="34"/>
      <c r="AM415" s="34"/>
    </row>
    <row r="416" spans="1:39">
      <c r="A416" s="104"/>
      <c r="B416" s="59">
        <f>Parâmetros!I405*0.04*64.0638</f>
        <v>10.48083768</v>
      </c>
      <c r="C416" s="42"/>
      <c r="AA416" s="34"/>
      <c r="AB416" s="34"/>
      <c r="AC416" s="34"/>
      <c r="AD416" s="34"/>
      <c r="AE416" s="34"/>
      <c r="AF416" s="34"/>
      <c r="AG416" s="34"/>
      <c r="AH416" s="34"/>
      <c r="AI416" s="34"/>
      <c r="AJ416" s="34"/>
      <c r="AK416" s="34"/>
      <c r="AL416" s="34"/>
      <c r="AM416" s="34"/>
    </row>
    <row r="417" spans="1:39">
      <c r="A417" s="104"/>
      <c r="B417" s="59">
        <f>Parâmetros!I406*0.04*64.0638</f>
        <v>11.044599119999999</v>
      </c>
      <c r="C417" s="42"/>
      <c r="AA417" s="34"/>
      <c r="AB417" s="34"/>
      <c r="AC417" s="34"/>
      <c r="AD417" s="34"/>
      <c r="AE417" s="34"/>
      <c r="AF417" s="34"/>
      <c r="AG417" s="34"/>
      <c r="AH417" s="34"/>
      <c r="AI417" s="34"/>
      <c r="AJ417" s="34"/>
      <c r="AK417" s="34"/>
      <c r="AL417" s="34"/>
      <c r="AM417" s="34"/>
    </row>
    <row r="418" spans="1:39">
      <c r="A418" s="104"/>
      <c r="B418" s="59">
        <f>Parâmetros!I407*0.04*64.0638</f>
        <v>11.557109520000001</v>
      </c>
      <c r="C418" s="42"/>
      <c r="AA418" s="34"/>
      <c r="AB418" s="34"/>
      <c r="AC418" s="34"/>
      <c r="AD418" s="34"/>
      <c r="AE418" s="34"/>
      <c r="AF418" s="34"/>
      <c r="AG418" s="34"/>
      <c r="AH418" s="34"/>
      <c r="AI418" s="34"/>
      <c r="AJ418" s="34"/>
      <c r="AK418" s="34"/>
      <c r="AL418" s="34"/>
      <c r="AM418" s="34"/>
    </row>
    <row r="419" spans="1:39">
      <c r="A419" s="104"/>
      <c r="B419" s="59">
        <f>Parâmetros!I408*0.04*64.0638</f>
        <v>12.146496480000001</v>
      </c>
      <c r="C419" s="42"/>
      <c r="AA419" s="34"/>
      <c r="AB419" s="34"/>
      <c r="AC419" s="34"/>
      <c r="AD419" s="34"/>
      <c r="AE419" s="34"/>
      <c r="AF419" s="34"/>
      <c r="AG419" s="34"/>
      <c r="AH419" s="34"/>
      <c r="AI419" s="34"/>
      <c r="AJ419" s="34"/>
      <c r="AK419" s="34"/>
      <c r="AL419" s="34"/>
      <c r="AM419" s="34"/>
    </row>
    <row r="420" spans="1:39">
      <c r="A420" s="104"/>
      <c r="B420" s="59">
        <f>Parâmetros!I409*0.04*64.0638</f>
        <v>12.120870960000003</v>
      </c>
      <c r="C420" s="42"/>
      <c r="AA420" s="34"/>
      <c r="AB420" s="34"/>
      <c r="AC420" s="34"/>
      <c r="AD420" s="34"/>
      <c r="AE420" s="34"/>
      <c r="AF420" s="34"/>
      <c r="AG420" s="34"/>
      <c r="AH420" s="34"/>
      <c r="AI420" s="34"/>
      <c r="AJ420" s="34"/>
      <c r="AK420" s="34"/>
      <c r="AL420" s="34"/>
      <c r="AM420" s="34"/>
    </row>
    <row r="421" spans="1:39">
      <c r="A421" s="104"/>
      <c r="B421" s="59">
        <f>Parâmetros!I410*0.04*64.0638</f>
        <v>11.89024128</v>
      </c>
      <c r="C421" s="42"/>
      <c r="AA421" s="34"/>
      <c r="AB421" s="34"/>
      <c r="AC421" s="34"/>
      <c r="AD421" s="34"/>
      <c r="AE421" s="34"/>
      <c r="AF421" s="34"/>
      <c r="AG421" s="34"/>
      <c r="AH421" s="34"/>
      <c r="AI421" s="34"/>
      <c r="AJ421" s="34"/>
      <c r="AK421" s="34"/>
      <c r="AL421" s="34"/>
      <c r="AM421" s="34"/>
    </row>
    <row r="422" spans="1:39">
      <c r="A422" s="104"/>
      <c r="B422" s="59">
        <f>Parâmetros!I411*0.04*64.0638</f>
        <v>8.1489153600000002</v>
      </c>
      <c r="C422" s="42"/>
      <c r="AA422" s="34"/>
      <c r="AB422" s="34"/>
      <c r="AC422" s="34"/>
      <c r="AD422" s="34"/>
      <c r="AE422" s="34"/>
      <c r="AF422" s="34"/>
      <c r="AG422" s="34"/>
      <c r="AH422" s="34"/>
      <c r="AI422" s="34"/>
      <c r="AJ422" s="34"/>
      <c r="AK422" s="34"/>
      <c r="AL422" s="34"/>
      <c r="AM422" s="34"/>
    </row>
    <row r="423" spans="1:39">
      <c r="A423" s="104"/>
      <c r="B423" s="59">
        <f>Parâmetros!I412*0.04*64.0638</f>
        <v>7.3032732000000005</v>
      </c>
      <c r="C423" s="42"/>
      <c r="AA423" s="34"/>
      <c r="AB423" s="34"/>
      <c r="AC423" s="34"/>
      <c r="AD423" s="34"/>
      <c r="AE423" s="34"/>
      <c r="AF423" s="34"/>
      <c r="AG423" s="34"/>
      <c r="AH423" s="34"/>
      <c r="AI423" s="34"/>
      <c r="AJ423" s="34"/>
      <c r="AK423" s="34"/>
      <c r="AL423" s="34"/>
      <c r="AM423" s="34"/>
    </row>
    <row r="424" spans="1:39">
      <c r="A424" s="104"/>
      <c r="B424" s="59">
        <f>Parâmetros!I413*0.04*64.0638</f>
        <v>7.4057752800000003</v>
      </c>
      <c r="C424" s="42"/>
      <c r="AA424" s="34"/>
      <c r="AB424" s="34"/>
      <c r="AC424" s="34"/>
      <c r="AD424" s="34"/>
      <c r="AE424" s="34"/>
      <c r="AF424" s="34"/>
      <c r="AG424" s="34"/>
      <c r="AH424" s="34"/>
      <c r="AI424" s="34"/>
      <c r="AJ424" s="34"/>
      <c r="AK424" s="34"/>
      <c r="AL424" s="34"/>
      <c r="AM424" s="34"/>
    </row>
    <row r="425" spans="1:39">
      <c r="A425" s="104"/>
      <c r="B425" s="59">
        <f>Parâmetros!I414*0.04*64.0638</f>
        <v>7.4570263200000007</v>
      </c>
      <c r="C425" s="42"/>
      <c r="AA425" s="34"/>
      <c r="AB425" s="34"/>
      <c r="AC425" s="34"/>
      <c r="AD425" s="34"/>
      <c r="AE425" s="34"/>
      <c r="AF425" s="34"/>
      <c r="AG425" s="34"/>
      <c r="AH425" s="34"/>
      <c r="AI425" s="34"/>
      <c r="AJ425" s="34"/>
      <c r="AK425" s="34"/>
      <c r="AL425" s="34"/>
      <c r="AM425" s="34"/>
    </row>
    <row r="426" spans="1:39">
      <c r="A426" s="104"/>
      <c r="B426" s="59">
        <f>Parâmetros!I415*0.04*64.0638</f>
        <v>6.9701414400000008</v>
      </c>
      <c r="C426" s="42"/>
      <c r="AA426" s="34"/>
      <c r="AB426" s="34"/>
      <c r="AC426" s="34"/>
      <c r="AD426" s="34"/>
      <c r="AE426" s="34"/>
      <c r="AF426" s="34"/>
      <c r="AG426" s="34"/>
      <c r="AH426" s="34"/>
      <c r="AI426" s="34"/>
      <c r="AJ426" s="34"/>
      <c r="AK426" s="34"/>
      <c r="AL426" s="34"/>
      <c r="AM426" s="34"/>
    </row>
    <row r="427" spans="1:39">
      <c r="A427" s="104"/>
      <c r="B427" s="59">
        <f>Parâmetros!I416*0.04*64.0638</f>
        <v>8.12328984</v>
      </c>
      <c r="C427" s="42"/>
      <c r="AA427" s="34"/>
      <c r="AB427" s="34"/>
      <c r="AC427" s="34"/>
      <c r="AD427" s="34"/>
      <c r="AE427" s="34"/>
      <c r="AF427" s="34"/>
      <c r="AG427" s="34"/>
      <c r="AH427" s="34"/>
      <c r="AI427" s="34"/>
      <c r="AJ427" s="34"/>
      <c r="AK427" s="34"/>
      <c r="AL427" s="34"/>
      <c r="AM427" s="34"/>
    </row>
    <row r="428" spans="1:39">
      <c r="A428" s="104"/>
      <c r="B428" s="59">
        <f>Parâmetros!I417*0.04*64.0638</f>
        <v>9.3276892800000013</v>
      </c>
      <c r="C428" s="42"/>
      <c r="AA428" s="34"/>
      <c r="AB428" s="34"/>
      <c r="AC428" s="34"/>
      <c r="AD428" s="34"/>
      <c r="AE428" s="34"/>
      <c r="AF428" s="34"/>
      <c r="AG428" s="34"/>
      <c r="AH428" s="34"/>
      <c r="AI428" s="34"/>
      <c r="AJ428" s="34"/>
      <c r="AK428" s="34"/>
      <c r="AL428" s="34"/>
      <c r="AM428" s="34"/>
    </row>
    <row r="429" spans="1:39">
      <c r="A429" s="104"/>
      <c r="B429" s="59">
        <f>Parâmetros!I418*0.04*64.0638</f>
        <v>8.37954504</v>
      </c>
      <c r="C429" s="42"/>
      <c r="AA429" s="34"/>
      <c r="AB429" s="34"/>
      <c r="AC429" s="34"/>
      <c r="AD429" s="34"/>
      <c r="AE429" s="34"/>
      <c r="AF429" s="34"/>
      <c r="AG429" s="34"/>
      <c r="AH429" s="34"/>
      <c r="AI429" s="34"/>
      <c r="AJ429" s="34"/>
      <c r="AK429" s="34"/>
      <c r="AL429" s="34"/>
      <c r="AM429" s="34"/>
    </row>
    <row r="430" spans="1:39">
      <c r="A430" s="104"/>
      <c r="B430" s="59">
        <f>Parâmetros!I419*0.04*64.0638</f>
        <v>8.5076726400000009</v>
      </c>
      <c r="C430" s="42"/>
      <c r="AA430" s="34"/>
      <c r="AB430" s="34"/>
      <c r="AC430" s="34"/>
      <c r="AD430" s="34"/>
      <c r="AE430" s="34"/>
      <c r="AF430" s="34"/>
      <c r="AG430" s="34"/>
      <c r="AH430" s="34"/>
      <c r="AI430" s="34"/>
      <c r="AJ430" s="34"/>
      <c r="AK430" s="34"/>
      <c r="AL430" s="34"/>
      <c r="AM430" s="34"/>
    </row>
    <row r="431" spans="1:39">
      <c r="A431" s="104"/>
      <c r="B431" s="59">
        <f>Parâmetros!I420*0.04*64.0638</f>
        <v>8.9945575200000007</v>
      </c>
      <c r="C431" s="42"/>
      <c r="AA431" s="34"/>
      <c r="AB431" s="34"/>
      <c r="AC431" s="34"/>
      <c r="AD431" s="34"/>
      <c r="AE431" s="34"/>
      <c r="AF431" s="34"/>
      <c r="AG431" s="34"/>
      <c r="AH431" s="34"/>
      <c r="AI431" s="34"/>
      <c r="AJ431" s="34"/>
      <c r="AK431" s="34"/>
      <c r="AL431" s="34"/>
      <c r="AM431" s="34"/>
    </row>
    <row r="432" spans="1:39">
      <c r="A432" s="104"/>
      <c r="B432" s="59">
        <f>Parâmetros!I421*0.04*64.0638</f>
        <v>7.8926601600000001</v>
      </c>
      <c r="C432" s="42"/>
      <c r="AA432" s="34"/>
      <c r="AB432" s="34"/>
      <c r="AC432" s="34"/>
      <c r="AD432" s="34"/>
      <c r="AE432" s="34"/>
      <c r="AF432" s="34"/>
      <c r="AG432" s="34"/>
      <c r="AH432" s="34"/>
      <c r="AI432" s="34"/>
      <c r="AJ432" s="34"/>
      <c r="AK432" s="34"/>
      <c r="AL432" s="34"/>
      <c r="AM432" s="34"/>
    </row>
    <row r="433" spans="1:39">
      <c r="A433" s="104"/>
      <c r="B433" s="59">
        <f>Parâmetros!I422*0.04*64.0638</f>
        <v>8.3539195199999998</v>
      </c>
      <c r="C433" s="42"/>
      <c r="AA433" s="34"/>
      <c r="AB433" s="34"/>
      <c r="AC433" s="34"/>
      <c r="AD433" s="34"/>
      <c r="AE433" s="34"/>
      <c r="AF433" s="34"/>
      <c r="AG433" s="34"/>
      <c r="AH433" s="34"/>
      <c r="AI433" s="34"/>
      <c r="AJ433" s="34"/>
      <c r="AK433" s="34"/>
      <c r="AL433" s="34"/>
      <c r="AM433" s="34"/>
    </row>
    <row r="434" spans="1:39">
      <c r="A434" s="104"/>
      <c r="B434" s="59">
        <f>Parâmetros!I423*0.04*64.0638</f>
        <v>8.0976643200000016</v>
      </c>
      <c r="C434" s="42"/>
      <c r="AA434" s="34"/>
      <c r="AB434" s="34"/>
      <c r="AC434" s="34"/>
      <c r="AD434" s="34"/>
      <c r="AE434" s="34"/>
      <c r="AF434" s="34"/>
      <c r="AG434" s="34"/>
      <c r="AH434" s="34"/>
      <c r="AI434" s="34"/>
      <c r="AJ434" s="34"/>
      <c r="AK434" s="34"/>
      <c r="AL434" s="34"/>
      <c r="AM434" s="34"/>
    </row>
    <row r="435" spans="1:39">
      <c r="A435" s="104"/>
      <c r="B435" s="59">
        <f>Parâmetros!I424*0.04*64.0638</f>
        <v>8.6101747199999998</v>
      </c>
      <c r="C435" s="42"/>
      <c r="AA435" s="34"/>
      <c r="AB435" s="34"/>
      <c r="AC435" s="34"/>
      <c r="AD435" s="34"/>
      <c r="AE435" s="34"/>
      <c r="AF435" s="34"/>
      <c r="AG435" s="34"/>
      <c r="AH435" s="34"/>
      <c r="AI435" s="34"/>
      <c r="AJ435" s="34"/>
      <c r="AK435" s="34"/>
      <c r="AL435" s="34"/>
      <c r="AM435" s="34"/>
    </row>
    <row r="436" spans="1:39">
      <c r="A436" s="104"/>
      <c r="B436" s="59">
        <f>Parâmetros!I425*0.04*64.0638</f>
        <v>9.1995616800000004</v>
      </c>
      <c r="C436" s="42"/>
      <c r="AA436" s="34"/>
      <c r="AB436" s="34"/>
      <c r="AC436" s="34"/>
      <c r="AD436" s="34"/>
      <c r="AE436" s="34"/>
      <c r="AF436" s="34"/>
      <c r="AG436" s="34"/>
      <c r="AH436" s="34"/>
      <c r="AI436" s="34"/>
      <c r="AJ436" s="34"/>
      <c r="AK436" s="34"/>
      <c r="AL436" s="34"/>
      <c r="AM436" s="34"/>
    </row>
    <row r="437" spans="1:39">
      <c r="A437" s="104"/>
      <c r="B437" s="59">
        <f>Parâmetros!I426*0.04*64.0638</f>
        <v>8.0720387999999996</v>
      </c>
      <c r="C437" s="42"/>
      <c r="AA437" s="34"/>
      <c r="AB437" s="34"/>
      <c r="AC437" s="34"/>
      <c r="AD437" s="34"/>
      <c r="AE437" s="34"/>
      <c r="AF437" s="34"/>
      <c r="AG437" s="34"/>
      <c r="AH437" s="34"/>
      <c r="AI437" s="34"/>
      <c r="AJ437" s="34"/>
      <c r="AK437" s="34"/>
      <c r="AL437" s="34"/>
      <c r="AM437" s="34"/>
    </row>
    <row r="438" spans="1:39">
      <c r="A438" s="104"/>
      <c r="B438" s="59">
        <f>Parâmetros!I427*0.04*64.0638</f>
        <v>8.4307960800000004</v>
      </c>
      <c r="C438" s="42"/>
      <c r="AA438" s="34"/>
      <c r="AB438" s="34"/>
      <c r="AC438" s="34"/>
      <c r="AD438" s="34"/>
      <c r="AE438" s="34"/>
      <c r="AF438" s="34"/>
      <c r="AG438" s="34"/>
      <c r="AH438" s="34"/>
      <c r="AI438" s="34"/>
      <c r="AJ438" s="34"/>
      <c r="AK438" s="34"/>
      <c r="AL438" s="34"/>
      <c r="AM438" s="34"/>
    </row>
    <row r="439" spans="1:39">
      <c r="A439" s="104"/>
      <c r="B439" s="59">
        <f>Parâmetros!I428*0.04*64.0638</f>
        <v>8.8664299199999999</v>
      </c>
      <c r="C439" s="42"/>
      <c r="AA439" s="34"/>
      <c r="AB439" s="34"/>
      <c r="AC439" s="34"/>
      <c r="AD439" s="34"/>
      <c r="AE439" s="34"/>
      <c r="AF439" s="34"/>
      <c r="AG439" s="34"/>
      <c r="AH439" s="34"/>
      <c r="AI439" s="34"/>
      <c r="AJ439" s="34"/>
      <c r="AK439" s="34"/>
      <c r="AL439" s="34"/>
      <c r="AM439" s="34"/>
    </row>
    <row r="440" spans="1:39">
      <c r="A440" s="104"/>
      <c r="B440" s="59">
        <f>Parâmetros!I429*0.04*64.0638</f>
        <v>8.63580024</v>
      </c>
      <c r="C440" s="42"/>
      <c r="AA440" s="34"/>
      <c r="AB440" s="34"/>
      <c r="AC440" s="34"/>
      <c r="AD440" s="34"/>
      <c r="AE440" s="34"/>
      <c r="AF440" s="34"/>
      <c r="AG440" s="34"/>
      <c r="AH440" s="34"/>
      <c r="AI440" s="34"/>
      <c r="AJ440" s="34"/>
      <c r="AK440" s="34"/>
      <c r="AL440" s="34"/>
      <c r="AM440" s="34"/>
    </row>
    <row r="441" spans="1:39">
      <c r="A441" s="104"/>
      <c r="B441" s="59">
        <f>Parâmetros!I430*0.04*64.0638</f>
        <v>8.7383023200000007</v>
      </c>
      <c r="C441" s="42"/>
      <c r="AA441" s="34"/>
      <c r="AB441" s="34"/>
      <c r="AC441" s="34"/>
      <c r="AD441" s="34"/>
      <c r="AE441" s="34"/>
      <c r="AF441" s="34"/>
      <c r="AG441" s="34"/>
      <c r="AH441" s="34"/>
      <c r="AI441" s="34"/>
      <c r="AJ441" s="34"/>
      <c r="AK441" s="34"/>
      <c r="AL441" s="34"/>
      <c r="AM441" s="34"/>
    </row>
    <row r="442" spans="1:39">
      <c r="A442" s="104"/>
      <c r="B442" s="59">
        <f>Parâmetros!I431*0.04*64.0638</f>
        <v>9.9427017600000003</v>
      </c>
      <c r="C442" s="42"/>
      <c r="AA442" s="34"/>
      <c r="AB442" s="34"/>
      <c r="AC442" s="34"/>
      <c r="AD442" s="34"/>
      <c r="AE442" s="34"/>
      <c r="AF442" s="34"/>
      <c r="AG442" s="34"/>
      <c r="AH442" s="34"/>
      <c r="AI442" s="34"/>
      <c r="AJ442" s="34"/>
      <c r="AK442" s="34"/>
      <c r="AL442" s="34"/>
      <c r="AM442" s="34"/>
    </row>
    <row r="443" spans="1:39">
      <c r="A443" s="104"/>
      <c r="B443" s="59">
        <f>Parâmetros!I432*0.04*64.0638</f>
        <v>9.5070679200000008</v>
      </c>
      <c r="C443" s="42"/>
      <c r="AA443" s="34"/>
      <c r="AB443" s="34"/>
      <c r="AC443" s="34"/>
      <c r="AD443" s="34"/>
      <c r="AE443" s="34"/>
      <c r="AF443" s="34"/>
      <c r="AG443" s="34"/>
      <c r="AH443" s="34"/>
      <c r="AI443" s="34"/>
      <c r="AJ443" s="34"/>
      <c r="AK443" s="34"/>
      <c r="AL443" s="34"/>
      <c r="AM443" s="34"/>
    </row>
    <row r="444" spans="1:39">
      <c r="A444" s="104"/>
      <c r="B444" s="59">
        <f>Parâmetros!I433*0.04*64.0638</f>
        <v>10.301459039999999</v>
      </c>
      <c r="C444" s="42"/>
      <c r="AA444" s="34"/>
      <c r="AB444" s="34"/>
      <c r="AC444" s="34"/>
      <c r="AD444" s="34"/>
      <c r="AE444" s="34"/>
      <c r="AF444" s="34"/>
      <c r="AG444" s="34"/>
      <c r="AH444" s="34"/>
      <c r="AI444" s="34"/>
      <c r="AJ444" s="34"/>
      <c r="AK444" s="34"/>
      <c r="AL444" s="34"/>
      <c r="AM444" s="34"/>
    </row>
    <row r="445" spans="1:39">
      <c r="A445" s="104"/>
      <c r="B445" s="59">
        <f>Parâmetros!I434*0.04*64.0638</f>
        <v>10.250208000000001</v>
      </c>
      <c r="C445" s="42"/>
      <c r="AA445" s="34"/>
      <c r="AB445" s="34"/>
      <c r="AC445" s="34"/>
      <c r="AD445" s="34"/>
      <c r="AE445" s="34"/>
      <c r="AF445" s="34"/>
      <c r="AG445" s="34"/>
      <c r="AH445" s="34"/>
      <c r="AI445" s="34"/>
      <c r="AJ445" s="34"/>
      <c r="AK445" s="34"/>
      <c r="AL445" s="34"/>
      <c r="AM445" s="34"/>
    </row>
    <row r="446" spans="1:39">
      <c r="A446" s="104"/>
      <c r="B446" s="59">
        <f>Parâmetros!I435*0.04*64.0638</f>
        <v>7.2776476799999994</v>
      </c>
      <c r="C446" s="42"/>
      <c r="AA446" s="34"/>
      <c r="AB446" s="34"/>
      <c r="AC446" s="34"/>
      <c r="AD446" s="34"/>
      <c r="AE446" s="34"/>
      <c r="AF446" s="34"/>
      <c r="AG446" s="34"/>
      <c r="AH446" s="34"/>
      <c r="AI446" s="34"/>
      <c r="AJ446" s="34"/>
      <c r="AK446" s="34"/>
      <c r="AL446" s="34"/>
      <c r="AM446" s="34"/>
    </row>
    <row r="447" spans="1:39">
      <c r="A447" s="104"/>
      <c r="B447" s="59">
        <f>Parâmetros!I436*0.04*64.0638</f>
        <v>6.4832565600000001</v>
      </c>
      <c r="C447" s="42"/>
      <c r="AA447" s="34"/>
      <c r="AB447" s="34"/>
      <c r="AC447" s="34"/>
      <c r="AD447" s="34"/>
      <c r="AE447" s="34"/>
      <c r="AF447" s="34"/>
      <c r="AG447" s="34"/>
      <c r="AH447" s="34"/>
      <c r="AI447" s="34"/>
      <c r="AJ447" s="34"/>
      <c r="AK447" s="34"/>
      <c r="AL447" s="34"/>
      <c r="AM447" s="34"/>
    </row>
    <row r="448" spans="1:39">
      <c r="A448" s="104"/>
      <c r="B448" s="59">
        <f>Parâmetros!I437*0.04*64.0638</f>
        <v>6.8420138400000008</v>
      </c>
      <c r="C448" s="42"/>
      <c r="AA448" s="34"/>
      <c r="AB448" s="34"/>
      <c r="AC448" s="34"/>
      <c r="AD448" s="34"/>
      <c r="AE448" s="34"/>
      <c r="AF448" s="34"/>
      <c r="AG448" s="34"/>
      <c r="AH448" s="34"/>
      <c r="AI448" s="34"/>
      <c r="AJ448" s="34"/>
      <c r="AK448" s="34"/>
      <c r="AL448" s="34"/>
      <c r="AM448" s="34"/>
    </row>
    <row r="449" spans="1:39">
      <c r="A449" s="104"/>
      <c r="B449" s="59">
        <f>Parâmetros!I438*0.04*64.0638</f>
        <v>7.3288987199999998</v>
      </c>
      <c r="C449" s="42"/>
      <c r="AA449" s="34"/>
      <c r="AB449" s="34"/>
      <c r="AC449" s="34"/>
      <c r="AD449" s="34"/>
      <c r="AE449" s="34"/>
      <c r="AF449" s="34"/>
      <c r="AG449" s="34"/>
      <c r="AH449" s="34"/>
      <c r="AI449" s="34"/>
      <c r="AJ449" s="34"/>
      <c r="AK449" s="34"/>
      <c r="AL449" s="34"/>
      <c r="AM449" s="34"/>
    </row>
    <row r="450" spans="1:39">
      <c r="A450" s="104"/>
      <c r="B450" s="59">
        <f>Parâmetros!I439*0.04*64.0638</f>
        <v>7.9439112000000005</v>
      </c>
      <c r="C450" s="42"/>
      <c r="AA450" s="34"/>
      <c r="AB450" s="34"/>
      <c r="AC450" s="34"/>
      <c r="AD450" s="34"/>
      <c r="AE450" s="34"/>
      <c r="AF450" s="34"/>
      <c r="AG450" s="34"/>
      <c r="AH450" s="34"/>
      <c r="AI450" s="34"/>
      <c r="AJ450" s="34"/>
      <c r="AK450" s="34"/>
      <c r="AL450" s="34"/>
      <c r="AM450" s="34"/>
    </row>
    <row r="451" spans="1:39">
      <c r="A451" s="104"/>
      <c r="B451" s="59">
        <f>Parâmetros!I440*0.04*64.0638</f>
        <v>7.0213924800000012</v>
      </c>
      <c r="C451" s="42"/>
      <c r="AA451" s="34"/>
      <c r="AB451" s="34"/>
      <c r="AC451" s="34"/>
      <c r="AD451" s="34"/>
      <c r="AE451" s="34"/>
      <c r="AF451" s="34"/>
      <c r="AG451" s="34"/>
      <c r="AH451" s="34"/>
      <c r="AI451" s="34"/>
      <c r="AJ451" s="34"/>
      <c r="AK451" s="34"/>
      <c r="AL451" s="34"/>
      <c r="AM451" s="34"/>
    </row>
    <row r="452" spans="1:39">
      <c r="A452" s="104"/>
      <c r="B452" s="59">
        <f>Parâmetros!I441*0.04*64.0638</f>
        <v>7.9951622400000009</v>
      </c>
      <c r="C452" s="42"/>
      <c r="AA452" s="34"/>
      <c r="AB452" s="34"/>
      <c r="AC452" s="34"/>
      <c r="AD452" s="34"/>
      <c r="AE452" s="34"/>
      <c r="AF452" s="34"/>
      <c r="AG452" s="34"/>
      <c r="AH452" s="34"/>
      <c r="AI452" s="34"/>
      <c r="AJ452" s="34"/>
      <c r="AK452" s="34"/>
      <c r="AL452" s="34"/>
      <c r="AM452" s="34"/>
    </row>
    <row r="453" spans="1:39">
      <c r="A453" s="104"/>
      <c r="B453" s="59">
        <f>Parâmetros!I442*0.04*64.0638</f>
        <v>10.070829360000001</v>
      </c>
      <c r="C453" s="42"/>
      <c r="AA453" s="34"/>
      <c r="AB453" s="34"/>
      <c r="AC453" s="34"/>
      <c r="AD453" s="34"/>
      <c r="AE453" s="34"/>
      <c r="AF453" s="34"/>
      <c r="AG453" s="34"/>
      <c r="AH453" s="34"/>
      <c r="AI453" s="34"/>
      <c r="AJ453" s="34"/>
      <c r="AK453" s="34"/>
      <c r="AL453" s="34"/>
      <c r="AM453" s="34"/>
    </row>
    <row r="454" spans="1:39">
      <c r="A454" s="104"/>
      <c r="B454" s="59">
        <f>Parâmetros!I443*0.04*64.0638</f>
        <v>8.5332981600000011</v>
      </c>
      <c r="C454" s="42"/>
      <c r="AA454" s="34"/>
      <c r="AB454" s="34"/>
      <c r="AC454" s="34"/>
      <c r="AD454" s="34"/>
      <c r="AE454" s="34"/>
      <c r="AF454" s="34"/>
      <c r="AG454" s="34"/>
      <c r="AH454" s="34"/>
      <c r="AI454" s="34"/>
      <c r="AJ454" s="34"/>
      <c r="AK454" s="34"/>
      <c r="AL454" s="34"/>
      <c r="AM454" s="34"/>
    </row>
    <row r="455" spans="1:39">
      <c r="A455" s="104"/>
      <c r="B455" s="59">
        <f>Parâmetros!I444*0.04*64.0638</f>
        <v>7.7132815199999998</v>
      </c>
      <c r="C455" s="42"/>
      <c r="AA455" s="34"/>
      <c r="AB455" s="34"/>
      <c r="AC455" s="34"/>
      <c r="AD455" s="34"/>
      <c r="AE455" s="34"/>
      <c r="AF455" s="34"/>
      <c r="AG455" s="34"/>
      <c r="AH455" s="34"/>
      <c r="AI455" s="34"/>
      <c r="AJ455" s="34"/>
      <c r="AK455" s="34"/>
      <c r="AL455" s="34"/>
      <c r="AM455" s="34"/>
    </row>
    <row r="456" spans="1:39">
      <c r="A456" s="104"/>
      <c r="B456" s="59">
        <f>Parâmetros!I445*0.04*64.0638</f>
        <v>7.7645325599999993</v>
      </c>
      <c r="C456" s="42"/>
      <c r="AA456" s="34"/>
      <c r="AB456" s="34"/>
      <c r="AC456" s="34"/>
      <c r="AD456" s="34"/>
      <c r="AE456" s="34"/>
      <c r="AF456" s="34"/>
      <c r="AG456" s="34"/>
      <c r="AH456" s="34"/>
      <c r="AI456" s="34"/>
      <c r="AJ456" s="34"/>
      <c r="AK456" s="34"/>
      <c r="AL456" s="34"/>
      <c r="AM456" s="34"/>
    </row>
    <row r="457" spans="1:39">
      <c r="A457" s="104"/>
      <c r="B457" s="59">
        <f>Parâmetros!I446*0.04*64.0638</f>
        <v>8.2770429600000011</v>
      </c>
      <c r="C457" s="42"/>
      <c r="AA457" s="34"/>
      <c r="AB457" s="34"/>
      <c r="AC457" s="34"/>
      <c r="AD457" s="34"/>
      <c r="AE457" s="34"/>
      <c r="AF457" s="34"/>
      <c r="AG457" s="34"/>
      <c r="AH457" s="34"/>
      <c r="AI457" s="34"/>
      <c r="AJ457" s="34"/>
      <c r="AK457" s="34"/>
      <c r="AL457" s="34"/>
      <c r="AM457" s="34"/>
    </row>
    <row r="458" spans="1:39">
      <c r="A458" s="104"/>
      <c r="B458" s="59">
        <f>Parâmetros!I447*0.04*64.0638</f>
        <v>8.5589236799999995</v>
      </c>
      <c r="C458" s="42"/>
      <c r="AA458" s="34"/>
      <c r="AB458" s="34"/>
      <c r="AC458" s="34"/>
      <c r="AD458" s="34"/>
      <c r="AE458" s="34"/>
      <c r="AF458" s="34"/>
      <c r="AG458" s="34"/>
      <c r="AH458" s="34"/>
      <c r="AI458" s="34"/>
      <c r="AJ458" s="34"/>
      <c r="AK458" s="34"/>
      <c r="AL458" s="34"/>
      <c r="AM458" s="34"/>
    </row>
    <row r="459" spans="1:39">
      <c r="A459" s="104"/>
      <c r="B459" s="59">
        <f>Parâmetros!I448*0.04*64.0638</f>
        <v>8.3282939999999996</v>
      </c>
      <c r="C459" s="42"/>
      <c r="AA459" s="34"/>
      <c r="AB459" s="34"/>
      <c r="AC459" s="34"/>
      <c r="AD459" s="34"/>
      <c r="AE459" s="34"/>
      <c r="AF459" s="34"/>
      <c r="AG459" s="34"/>
      <c r="AH459" s="34"/>
      <c r="AI459" s="34"/>
      <c r="AJ459" s="34"/>
      <c r="AK459" s="34"/>
      <c r="AL459" s="34"/>
      <c r="AM459" s="34"/>
    </row>
    <row r="460" spans="1:39">
      <c r="A460" s="104"/>
      <c r="B460" s="59">
        <f>Parâmetros!I449*0.04*64.0638</f>
        <v>8.8664299199999999</v>
      </c>
      <c r="C460" s="42"/>
      <c r="AA460" s="34"/>
      <c r="AB460" s="34"/>
      <c r="AC460" s="34"/>
      <c r="AD460" s="34"/>
      <c r="AE460" s="34"/>
      <c r="AF460" s="34"/>
      <c r="AG460" s="34"/>
      <c r="AH460" s="34"/>
      <c r="AI460" s="34"/>
      <c r="AJ460" s="34"/>
      <c r="AK460" s="34"/>
      <c r="AL460" s="34"/>
      <c r="AM460" s="34"/>
    </row>
    <row r="461" spans="1:39">
      <c r="A461" s="104"/>
      <c r="B461" s="59">
        <f>Parâmetros!I450*0.04*64.0638</f>
        <v>7.7901580800000003</v>
      </c>
      <c r="C461" s="42"/>
      <c r="AA461" s="34"/>
      <c r="AB461" s="34"/>
      <c r="AC461" s="34"/>
      <c r="AD461" s="34"/>
      <c r="AE461" s="34"/>
      <c r="AF461" s="34"/>
      <c r="AG461" s="34"/>
      <c r="AH461" s="34"/>
      <c r="AI461" s="34"/>
      <c r="AJ461" s="34"/>
      <c r="AK461" s="34"/>
      <c r="AL461" s="34"/>
      <c r="AM461" s="34"/>
    </row>
    <row r="462" spans="1:39">
      <c r="A462" s="104"/>
      <c r="B462" s="59">
        <f>Parâmetros!I451*0.04*64.0638</f>
        <v>7.7132815199999998</v>
      </c>
      <c r="C462" s="42"/>
      <c r="AA462" s="34"/>
      <c r="AB462" s="34"/>
      <c r="AC462" s="34"/>
      <c r="AD462" s="34"/>
      <c r="AE462" s="34"/>
      <c r="AF462" s="34"/>
      <c r="AG462" s="34"/>
      <c r="AH462" s="34"/>
      <c r="AI462" s="34"/>
      <c r="AJ462" s="34"/>
      <c r="AK462" s="34"/>
      <c r="AL462" s="34"/>
      <c r="AM462" s="34"/>
    </row>
    <row r="463" spans="1:39">
      <c r="A463" s="104"/>
      <c r="B463" s="59">
        <f>Parâmetros!I452*0.04*64.0638</f>
        <v>8.0976643200000016</v>
      </c>
      <c r="C463" s="42"/>
      <c r="AA463" s="34"/>
      <c r="AB463" s="34"/>
      <c r="AC463" s="34"/>
      <c r="AD463" s="34"/>
      <c r="AE463" s="34"/>
      <c r="AF463" s="34"/>
      <c r="AG463" s="34"/>
      <c r="AH463" s="34"/>
      <c r="AI463" s="34"/>
      <c r="AJ463" s="34"/>
      <c r="AK463" s="34"/>
      <c r="AL463" s="34"/>
      <c r="AM463" s="34"/>
    </row>
    <row r="464" spans="1:39">
      <c r="A464" s="104"/>
      <c r="B464" s="59">
        <f>Parâmetros!I453*0.04*64.0638</f>
        <v>8.4564216000000005</v>
      </c>
      <c r="C464" s="42"/>
      <c r="AA464" s="34"/>
      <c r="AB464" s="34"/>
      <c r="AC464" s="34"/>
      <c r="AD464" s="34"/>
      <c r="AE464" s="34"/>
      <c r="AF464" s="34"/>
      <c r="AG464" s="34"/>
      <c r="AH464" s="34"/>
      <c r="AI464" s="34"/>
      <c r="AJ464" s="34"/>
      <c r="AK464" s="34"/>
      <c r="AL464" s="34"/>
      <c r="AM464" s="34"/>
    </row>
    <row r="465" spans="1:39">
      <c r="A465" s="104"/>
      <c r="B465" s="59">
        <f>Parâmetros!I454*0.04*64.0638</f>
        <v>8.5589236799999995</v>
      </c>
      <c r="C465" s="42"/>
      <c r="AA465" s="34"/>
      <c r="AB465" s="34"/>
      <c r="AC465" s="34"/>
      <c r="AD465" s="34"/>
      <c r="AE465" s="34"/>
      <c r="AF465" s="34"/>
      <c r="AG465" s="34"/>
      <c r="AH465" s="34"/>
      <c r="AI465" s="34"/>
      <c r="AJ465" s="34"/>
      <c r="AK465" s="34"/>
      <c r="AL465" s="34"/>
      <c r="AM465" s="34"/>
    </row>
    <row r="466" spans="1:39">
      <c r="A466" s="104"/>
      <c r="B466" s="59">
        <f>Parâmetros!I455*0.04*64.0638</f>
        <v>9.0458085599999993</v>
      </c>
      <c r="C466" s="42"/>
      <c r="AA466" s="34"/>
      <c r="AB466" s="34"/>
      <c r="AC466" s="34"/>
      <c r="AD466" s="34"/>
      <c r="AE466" s="34"/>
      <c r="AF466" s="34"/>
      <c r="AG466" s="34"/>
      <c r="AH466" s="34"/>
      <c r="AI466" s="34"/>
      <c r="AJ466" s="34"/>
      <c r="AK466" s="34"/>
      <c r="AL466" s="34"/>
      <c r="AM466" s="34"/>
    </row>
    <row r="467" spans="1:39">
      <c r="A467" s="104"/>
      <c r="B467" s="59">
        <f>Parâmetros!I456*0.04*64.0638</f>
        <v>9.5070679200000008</v>
      </c>
      <c r="C467" s="42"/>
      <c r="AA467" s="34"/>
      <c r="AB467" s="34"/>
      <c r="AC467" s="34"/>
      <c r="AD467" s="34"/>
      <c r="AE467" s="34"/>
      <c r="AF467" s="34"/>
      <c r="AG467" s="34"/>
      <c r="AH467" s="34"/>
      <c r="AI467" s="34"/>
      <c r="AJ467" s="34"/>
      <c r="AK467" s="34"/>
      <c r="AL467" s="34"/>
      <c r="AM467" s="34"/>
    </row>
    <row r="468" spans="1:39">
      <c r="A468" s="104"/>
      <c r="B468" s="59">
        <f>Parâmetros!I457*0.04*64.0638</f>
        <v>8.9176809600000002</v>
      </c>
      <c r="C468" s="42"/>
      <c r="AA468" s="34"/>
      <c r="AB468" s="34"/>
      <c r="AC468" s="34"/>
      <c r="AD468" s="34"/>
      <c r="AE468" s="34"/>
      <c r="AF468" s="34"/>
      <c r="AG468" s="34"/>
      <c r="AH468" s="34"/>
      <c r="AI468" s="34"/>
      <c r="AJ468" s="34"/>
      <c r="AK468" s="34"/>
      <c r="AL468" s="34"/>
      <c r="AM468" s="34"/>
    </row>
    <row r="469" spans="1:39">
      <c r="A469" s="104"/>
      <c r="B469" s="59">
        <f>Parâmetros!I458*0.04*64.0638</f>
        <v>9.4558168800000004</v>
      </c>
      <c r="C469" s="42"/>
      <c r="AA469" s="34"/>
      <c r="AB469" s="34"/>
      <c r="AC469" s="34"/>
      <c r="AD469" s="34"/>
      <c r="AE469" s="34"/>
      <c r="AF469" s="34"/>
      <c r="AG469" s="34"/>
      <c r="AH469" s="34"/>
      <c r="AI469" s="34"/>
      <c r="AJ469" s="34"/>
      <c r="AK469" s="34"/>
      <c r="AL469" s="34"/>
      <c r="AM469" s="34"/>
    </row>
    <row r="470" spans="1:39">
      <c r="A470" s="104"/>
      <c r="B470" s="59">
        <f>Parâmetros!I459*0.04*64.0638</f>
        <v>9.4301913600000002</v>
      </c>
      <c r="C470" s="42"/>
      <c r="AA470" s="34"/>
      <c r="AB470" s="34"/>
      <c r="AC470" s="34"/>
      <c r="AD470" s="34"/>
      <c r="AE470" s="34"/>
      <c r="AF470" s="34"/>
      <c r="AG470" s="34"/>
      <c r="AH470" s="34"/>
      <c r="AI470" s="34"/>
      <c r="AJ470" s="34"/>
      <c r="AK470" s="34"/>
      <c r="AL470" s="34"/>
      <c r="AM470" s="34"/>
    </row>
    <row r="471" spans="1:39">
      <c r="A471" s="104"/>
      <c r="B471" s="59">
        <f>Parâmetros!I460*0.04*64.0638</f>
        <v>10.045203839999999</v>
      </c>
      <c r="C471" s="42"/>
      <c r="AA471" s="34"/>
      <c r="AB471" s="34"/>
      <c r="AC471" s="34"/>
      <c r="AD471" s="34"/>
      <c r="AE471" s="34"/>
      <c r="AF471" s="34"/>
      <c r="AG471" s="34"/>
      <c r="AH471" s="34"/>
      <c r="AI471" s="34"/>
      <c r="AJ471" s="34"/>
      <c r="AK471" s="34"/>
      <c r="AL471" s="34"/>
      <c r="AM471" s="34"/>
    </row>
    <row r="472" spans="1:39">
      <c r="A472" s="104"/>
      <c r="B472" s="59">
        <f>Parâmetros!I461*0.04*64.0638</f>
        <v>11.19835224</v>
      </c>
      <c r="C472" s="42"/>
      <c r="AA472" s="34"/>
      <c r="AB472" s="34"/>
      <c r="AC472" s="34"/>
      <c r="AD472" s="34"/>
      <c r="AE472" s="34"/>
      <c r="AF472" s="34"/>
      <c r="AG472" s="34"/>
      <c r="AH472" s="34"/>
      <c r="AI472" s="34"/>
      <c r="AJ472" s="34"/>
      <c r="AK472" s="34"/>
      <c r="AL472" s="34"/>
      <c r="AM472" s="34"/>
    </row>
    <row r="473" spans="1:39">
      <c r="A473" s="104"/>
      <c r="B473" s="59">
        <f>Parâmetros!I462*0.04*64.0638</f>
        <v>10.967722560000002</v>
      </c>
      <c r="C473" s="42"/>
      <c r="AA473" s="34"/>
      <c r="AB473" s="34"/>
      <c r="AC473" s="34"/>
      <c r="AD473" s="34"/>
      <c r="AE473" s="34"/>
      <c r="AF473" s="34"/>
      <c r="AG473" s="34"/>
      <c r="AH473" s="34"/>
      <c r="AI473" s="34"/>
      <c r="AJ473" s="34"/>
      <c r="AK473" s="34"/>
      <c r="AL473" s="34"/>
      <c r="AM473" s="34"/>
    </row>
    <row r="474" spans="1:39">
      <c r="A474" s="104"/>
      <c r="B474" s="59">
        <f>Parâmetros!I463*0.04*64.0638</f>
        <v>11.377730880000001</v>
      </c>
      <c r="C474" s="42"/>
      <c r="AA474" s="34"/>
      <c r="AB474" s="34"/>
      <c r="AC474" s="34"/>
      <c r="AD474" s="34"/>
      <c r="AE474" s="34"/>
      <c r="AF474" s="34"/>
      <c r="AG474" s="34"/>
      <c r="AH474" s="34"/>
      <c r="AI474" s="34"/>
      <c r="AJ474" s="34"/>
      <c r="AK474" s="34"/>
      <c r="AL474" s="34"/>
      <c r="AM474" s="34"/>
    </row>
    <row r="475" spans="1:39">
      <c r="A475" s="104"/>
      <c r="B475" s="59">
        <f>Parâmetros!I464*0.04*64.0638</f>
        <v>11.73648816</v>
      </c>
      <c r="C475" s="42"/>
      <c r="AA475" s="34"/>
      <c r="AB475" s="34"/>
      <c r="AC475" s="34"/>
      <c r="AD475" s="34"/>
      <c r="AE475" s="34"/>
      <c r="AF475" s="34"/>
      <c r="AG475" s="34"/>
      <c r="AH475" s="34"/>
      <c r="AI475" s="34"/>
      <c r="AJ475" s="34"/>
      <c r="AK475" s="34"/>
      <c r="AL475" s="34"/>
      <c r="AM475" s="34"/>
    </row>
    <row r="476" spans="1:39">
      <c r="A476" s="104"/>
      <c r="B476" s="59">
        <f>Parâmetros!I465*0.04*64.0638</f>
        <v>11.044599119999999</v>
      </c>
      <c r="C476" s="42"/>
      <c r="AA476" s="34"/>
      <c r="AB476" s="34"/>
      <c r="AC476" s="34"/>
      <c r="AD476" s="34"/>
      <c r="AE476" s="34"/>
      <c r="AF476" s="34"/>
      <c r="AG476" s="34"/>
      <c r="AH476" s="34"/>
      <c r="AI476" s="34"/>
      <c r="AJ476" s="34"/>
      <c r="AK476" s="34"/>
      <c r="AL476" s="34"/>
      <c r="AM476" s="34"/>
    </row>
    <row r="477" spans="1:39">
      <c r="A477" s="104"/>
      <c r="B477" s="59">
        <f>Parâmetros!I466*0.04*64.0638</f>
        <v>9.5839444800000013</v>
      </c>
      <c r="C477" s="42"/>
      <c r="AA477" s="34"/>
      <c r="AB477" s="34"/>
      <c r="AC477" s="34"/>
      <c r="AD477" s="34"/>
      <c r="AE477" s="34"/>
      <c r="AF477" s="34"/>
      <c r="AG477" s="34"/>
      <c r="AH477" s="34"/>
      <c r="AI477" s="34"/>
      <c r="AJ477" s="34"/>
      <c r="AK477" s="34"/>
      <c r="AL477" s="34"/>
      <c r="AM477" s="34"/>
    </row>
    <row r="478" spans="1:39">
      <c r="A478" s="104"/>
      <c r="B478" s="59">
        <f>Parâmetros!I467*0.04*64.0638</f>
        <v>9.9427017600000003</v>
      </c>
      <c r="C478" s="42"/>
      <c r="AA478" s="34"/>
      <c r="AB478" s="34"/>
      <c r="AC478" s="34"/>
      <c r="AD478" s="34"/>
      <c r="AE478" s="34"/>
      <c r="AF478" s="34"/>
      <c r="AG478" s="34"/>
      <c r="AH478" s="34"/>
      <c r="AI478" s="34"/>
      <c r="AJ478" s="34"/>
      <c r="AK478" s="34"/>
      <c r="AL478" s="34"/>
      <c r="AM478" s="34"/>
    </row>
    <row r="479" spans="1:39">
      <c r="A479" s="104"/>
      <c r="B479" s="59">
        <f>Parâmetros!I468*0.04*64.0638</f>
        <v>10.019578320000001</v>
      </c>
      <c r="C479" s="42"/>
      <c r="AA479" s="34"/>
      <c r="AB479" s="34"/>
      <c r="AC479" s="34"/>
      <c r="AD479" s="34"/>
      <c r="AE479" s="34"/>
      <c r="AF479" s="34"/>
      <c r="AG479" s="34"/>
      <c r="AH479" s="34"/>
      <c r="AI479" s="34"/>
      <c r="AJ479" s="34"/>
      <c r="AK479" s="34"/>
      <c r="AL479" s="34"/>
      <c r="AM479" s="34"/>
    </row>
    <row r="480" spans="1:39">
      <c r="A480" s="104"/>
      <c r="B480" s="59">
        <f>Parâmetros!I469*0.04*64.0638</f>
        <v>9.7633231200000008</v>
      </c>
      <c r="C480" s="42"/>
      <c r="AA480" s="34"/>
      <c r="AB480" s="34"/>
      <c r="AC480" s="34"/>
      <c r="AD480" s="34"/>
      <c r="AE480" s="34"/>
      <c r="AF480" s="34"/>
      <c r="AG480" s="34"/>
      <c r="AH480" s="34"/>
      <c r="AI480" s="34"/>
      <c r="AJ480" s="34"/>
      <c r="AK480" s="34"/>
      <c r="AL480" s="34"/>
      <c r="AM480" s="34"/>
    </row>
    <row r="481" spans="1:39">
      <c r="A481" s="104"/>
      <c r="B481" s="59">
        <f>Parâmetros!I470*0.04*64.0638</f>
        <v>10.19895696</v>
      </c>
      <c r="C481" s="42"/>
      <c r="AA481" s="34"/>
      <c r="AB481" s="34"/>
      <c r="AC481" s="34"/>
      <c r="AD481" s="34"/>
      <c r="AE481" s="34"/>
      <c r="AF481" s="34"/>
      <c r="AG481" s="34"/>
      <c r="AH481" s="34"/>
      <c r="AI481" s="34"/>
      <c r="AJ481" s="34"/>
      <c r="AK481" s="34"/>
      <c r="AL481" s="34"/>
      <c r="AM481" s="34"/>
    </row>
    <row r="482" spans="1:39">
      <c r="A482" s="104"/>
      <c r="B482" s="59">
        <f>Parâmetros!I471*0.04*64.0638</f>
        <v>10.429586640000002</v>
      </c>
      <c r="C482" s="42"/>
      <c r="AA482" s="34"/>
      <c r="AB482" s="34"/>
      <c r="AC482" s="34"/>
      <c r="AD482" s="34"/>
      <c r="AE482" s="34"/>
      <c r="AF482" s="34"/>
      <c r="AG482" s="34"/>
      <c r="AH482" s="34"/>
      <c r="AI482" s="34"/>
      <c r="AJ482" s="34"/>
      <c r="AK482" s="34"/>
      <c r="AL482" s="34"/>
      <c r="AM482" s="34"/>
    </row>
    <row r="483" spans="1:39">
      <c r="A483" s="104"/>
      <c r="B483" s="59">
        <f>Parâmetros!I472*0.04*64.0638</f>
        <v>10.35271008</v>
      </c>
      <c r="C483" s="42"/>
      <c r="AA483" s="34"/>
      <c r="AB483" s="34"/>
      <c r="AC483" s="34"/>
      <c r="AD483" s="34"/>
      <c r="AE483" s="34"/>
      <c r="AF483" s="34"/>
      <c r="AG483" s="34"/>
      <c r="AH483" s="34"/>
      <c r="AI483" s="34"/>
      <c r="AJ483" s="34"/>
      <c r="AK483" s="34"/>
      <c r="AL483" s="34"/>
      <c r="AM483" s="34"/>
    </row>
    <row r="484" spans="1:39">
      <c r="A484" s="104"/>
      <c r="B484" s="59">
        <f>Parâmetros!I473*0.04*64.0638</f>
        <v>9.4558168800000004</v>
      </c>
      <c r="C484" s="42"/>
      <c r="AA484" s="34"/>
      <c r="AB484" s="34"/>
      <c r="AC484" s="34"/>
      <c r="AD484" s="34"/>
      <c r="AE484" s="34"/>
      <c r="AF484" s="34"/>
      <c r="AG484" s="34"/>
      <c r="AH484" s="34"/>
      <c r="AI484" s="34"/>
      <c r="AJ484" s="34"/>
      <c r="AK484" s="34"/>
      <c r="AL484" s="34"/>
      <c r="AM484" s="34"/>
    </row>
    <row r="485" spans="1:39">
      <c r="A485" s="104"/>
      <c r="B485" s="59">
        <f>Parâmetros!I474*0.04*64.0638</f>
        <v>9.6608210400000019</v>
      </c>
      <c r="C485" s="42"/>
      <c r="AA485" s="34"/>
      <c r="AB485" s="34"/>
      <c r="AC485" s="34"/>
      <c r="AD485" s="34"/>
      <c r="AE485" s="34"/>
      <c r="AF485" s="34"/>
      <c r="AG485" s="34"/>
      <c r="AH485" s="34"/>
      <c r="AI485" s="34"/>
      <c r="AJ485" s="34"/>
      <c r="AK485" s="34"/>
      <c r="AL485" s="34"/>
      <c r="AM485" s="34"/>
    </row>
    <row r="486" spans="1:39">
      <c r="A486" s="104"/>
      <c r="B486" s="59">
        <f>Parâmetros!I475*0.04*64.0638</f>
        <v>10.019578320000001</v>
      </c>
      <c r="C486" s="42"/>
      <c r="AA486" s="34"/>
      <c r="AB486" s="34"/>
      <c r="AC486" s="34"/>
      <c r="AD486" s="34"/>
      <c r="AE486" s="34"/>
      <c r="AF486" s="34"/>
      <c r="AG486" s="34"/>
      <c r="AH486" s="34"/>
      <c r="AI486" s="34"/>
      <c r="AJ486" s="34"/>
      <c r="AK486" s="34"/>
      <c r="AL486" s="34"/>
      <c r="AM486" s="34"/>
    </row>
    <row r="487" spans="1:39">
      <c r="A487" s="104"/>
      <c r="B487" s="59">
        <f>Parâmetros!I476*0.04*64.0638</f>
        <v>9.5583189599999994</v>
      </c>
      <c r="C487" s="42"/>
      <c r="AA487" s="34"/>
      <c r="AB487" s="34"/>
      <c r="AC487" s="34"/>
      <c r="AD487" s="34"/>
      <c r="AE487" s="34"/>
      <c r="AF487" s="34"/>
      <c r="AG487" s="34"/>
      <c r="AH487" s="34"/>
      <c r="AI487" s="34"/>
      <c r="AJ487" s="34"/>
      <c r="AK487" s="34"/>
      <c r="AL487" s="34"/>
      <c r="AM487" s="34"/>
    </row>
    <row r="488" spans="1:39">
      <c r="A488" s="104"/>
      <c r="B488" s="59">
        <f>Parâmetros!I477*0.04*64.0638</f>
        <v>9.6351955199999999</v>
      </c>
      <c r="C488" s="42"/>
      <c r="AA488" s="34"/>
      <c r="AB488" s="34"/>
      <c r="AC488" s="34"/>
      <c r="AD488" s="34"/>
      <c r="AE488" s="34"/>
      <c r="AF488" s="34"/>
      <c r="AG488" s="34"/>
      <c r="AH488" s="34"/>
      <c r="AI488" s="34"/>
      <c r="AJ488" s="34"/>
      <c r="AK488" s="34"/>
      <c r="AL488" s="34"/>
      <c r="AM488" s="34"/>
    </row>
    <row r="489" spans="1:39">
      <c r="A489" s="104"/>
      <c r="B489" s="59">
        <f>Parâmetros!I478*0.04*64.0638</f>
        <v>10.506463199999999</v>
      </c>
      <c r="C489" s="42"/>
      <c r="AA489" s="34"/>
      <c r="AB489" s="34"/>
      <c r="AC489" s="34"/>
      <c r="AD489" s="34"/>
      <c r="AE489" s="34"/>
      <c r="AF489" s="34"/>
      <c r="AG489" s="34"/>
      <c r="AH489" s="34"/>
      <c r="AI489" s="34"/>
      <c r="AJ489" s="34"/>
      <c r="AK489" s="34"/>
      <c r="AL489" s="34"/>
      <c r="AM489" s="34"/>
    </row>
    <row r="490" spans="1:39">
      <c r="A490" s="104"/>
      <c r="B490" s="59">
        <f>Parâmetros!I479*0.04*64.0638</f>
        <v>10.1220804</v>
      </c>
      <c r="C490" s="42"/>
      <c r="AA490" s="34"/>
      <c r="AB490" s="34"/>
      <c r="AC490" s="34"/>
      <c r="AD490" s="34"/>
      <c r="AE490" s="34"/>
      <c r="AF490" s="34"/>
      <c r="AG490" s="34"/>
      <c r="AH490" s="34"/>
      <c r="AI490" s="34"/>
      <c r="AJ490" s="34"/>
      <c r="AK490" s="34"/>
      <c r="AL490" s="34"/>
      <c r="AM490" s="34"/>
    </row>
    <row r="491" spans="1:39">
      <c r="A491" s="104"/>
      <c r="B491" s="59">
        <f>Parâmetros!I480*0.04*64.0638</f>
        <v>10.762718400000001</v>
      </c>
      <c r="C491" s="42"/>
      <c r="AA491" s="34"/>
      <c r="AB491" s="34"/>
      <c r="AC491" s="34"/>
      <c r="AD491" s="34"/>
      <c r="AE491" s="34"/>
      <c r="AF491" s="34"/>
      <c r="AG491" s="34"/>
      <c r="AH491" s="34"/>
      <c r="AI491" s="34"/>
      <c r="AJ491" s="34"/>
      <c r="AK491" s="34"/>
      <c r="AL491" s="34"/>
      <c r="AM491" s="34"/>
    </row>
    <row r="492" spans="1:39">
      <c r="A492" s="104"/>
      <c r="B492" s="59">
        <f>Parâmetros!I481*0.04*64.0638</f>
        <v>11.172726720000002</v>
      </c>
      <c r="C492" s="42"/>
      <c r="AA492" s="34"/>
      <c r="AB492" s="34"/>
      <c r="AC492" s="34"/>
      <c r="AD492" s="34"/>
      <c r="AE492" s="34"/>
      <c r="AF492" s="34"/>
      <c r="AG492" s="34"/>
      <c r="AH492" s="34"/>
      <c r="AI492" s="34"/>
      <c r="AJ492" s="34"/>
      <c r="AK492" s="34"/>
      <c r="AL492" s="34"/>
      <c r="AM492" s="34"/>
    </row>
    <row r="493" spans="1:39">
      <c r="A493" s="104"/>
      <c r="B493" s="59">
        <f>Parâmetros!I482*0.04*64.0638</f>
        <v>10.583339759999999</v>
      </c>
      <c r="C493" s="42"/>
      <c r="AA493" s="34"/>
      <c r="AB493" s="34"/>
      <c r="AC493" s="34"/>
      <c r="AD493" s="34"/>
      <c r="AE493" s="34"/>
      <c r="AF493" s="34"/>
      <c r="AG493" s="34"/>
      <c r="AH493" s="34"/>
      <c r="AI493" s="34"/>
      <c r="AJ493" s="34"/>
      <c r="AK493" s="34"/>
      <c r="AL493" s="34"/>
      <c r="AM493" s="34"/>
    </row>
    <row r="494" spans="1:39">
      <c r="A494" s="104"/>
      <c r="B494" s="59">
        <f>Parâmetros!I483*0.04*64.0638</f>
        <v>8.1745408800000003</v>
      </c>
      <c r="C494" s="42"/>
      <c r="AA494" s="34"/>
      <c r="AB494" s="34"/>
      <c r="AC494" s="34"/>
      <c r="AD494" s="34"/>
      <c r="AE494" s="34"/>
      <c r="AF494" s="34"/>
      <c r="AG494" s="34"/>
      <c r="AH494" s="34"/>
      <c r="AI494" s="34"/>
      <c r="AJ494" s="34"/>
      <c r="AK494" s="34"/>
      <c r="AL494" s="34"/>
      <c r="AM494" s="34"/>
    </row>
    <row r="495" spans="1:39">
      <c r="A495" s="104"/>
      <c r="B495" s="59">
        <f>Parâmetros!I484*0.04*64.0638</f>
        <v>7.73890704</v>
      </c>
      <c r="C495" s="42"/>
      <c r="AA495" s="34"/>
      <c r="AB495" s="34"/>
      <c r="AC495" s="34"/>
      <c r="AD495" s="34"/>
      <c r="AE495" s="34"/>
      <c r="AF495" s="34"/>
      <c r="AG495" s="34"/>
      <c r="AH495" s="34"/>
      <c r="AI495" s="34"/>
      <c r="AJ495" s="34"/>
      <c r="AK495" s="34"/>
      <c r="AL495" s="34"/>
      <c r="AM495" s="34"/>
    </row>
    <row r="496" spans="1:39">
      <c r="A496" s="104"/>
      <c r="B496" s="59">
        <f>Parâmetros!I485*0.04*64.0638</f>
        <v>9.7889486399999992</v>
      </c>
      <c r="C496" s="42"/>
      <c r="AA496" s="34"/>
      <c r="AB496" s="34"/>
      <c r="AC496" s="34"/>
      <c r="AD496" s="34"/>
      <c r="AE496" s="34"/>
      <c r="AF496" s="34"/>
      <c r="AG496" s="34"/>
      <c r="AH496" s="34"/>
      <c r="AI496" s="34"/>
      <c r="AJ496" s="34"/>
      <c r="AK496" s="34"/>
      <c r="AL496" s="34"/>
      <c r="AM496" s="34"/>
    </row>
    <row r="497" spans="1:39">
      <c r="A497" s="104"/>
      <c r="B497" s="59">
        <f>Parâmetros!I486*0.04*64.0638</f>
        <v>9.8658251999999997</v>
      </c>
      <c r="C497" s="42"/>
      <c r="AA497" s="34"/>
      <c r="AB497" s="34"/>
      <c r="AC497" s="34"/>
      <c r="AD497" s="34"/>
      <c r="AE497" s="34"/>
      <c r="AF497" s="34"/>
      <c r="AG497" s="34"/>
      <c r="AH497" s="34"/>
      <c r="AI497" s="34"/>
      <c r="AJ497" s="34"/>
      <c r="AK497" s="34"/>
      <c r="AL497" s="34"/>
      <c r="AM497" s="34"/>
    </row>
    <row r="498" spans="1:39">
      <c r="A498" s="104"/>
      <c r="B498" s="59">
        <f>Parâmetros!I487*0.04*64.0638</f>
        <v>11.326479840000001</v>
      </c>
      <c r="C498" s="42"/>
      <c r="AA498" s="34"/>
      <c r="AB498" s="34"/>
      <c r="AC498" s="34"/>
      <c r="AD498" s="34"/>
      <c r="AE498" s="34"/>
      <c r="AF498" s="34"/>
      <c r="AG498" s="34"/>
      <c r="AH498" s="34"/>
      <c r="AI498" s="34"/>
      <c r="AJ498" s="34"/>
      <c r="AK498" s="34"/>
      <c r="AL498" s="34"/>
      <c r="AM498" s="34"/>
    </row>
    <row r="499" spans="1:39">
      <c r="A499" s="104"/>
      <c r="B499" s="59">
        <f>Parâmetros!I488*0.04*64.0638</f>
        <v>10.711467359999999</v>
      </c>
      <c r="C499" s="42"/>
      <c r="AA499" s="34"/>
      <c r="AB499" s="34"/>
      <c r="AC499" s="34"/>
      <c r="AD499" s="34"/>
      <c r="AE499" s="34"/>
      <c r="AF499" s="34"/>
      <c r="AG499" s="34"/>
      <c r="AH499" s="34"/>
      <c r="AI499" s="34"/>
      <c r="AJ499" s="34"/>
      <c r="AK499" s="34"/>
      <c r="AL499" s="34"/>
      <c r="AM499" s="34"/>
    </row>
    <row r="500" spans="1:39">
      <c r="A500" s="104"/>
      <c r="B500" s="59">
        <f>Parâmetros!I489*0.04*64.0638</f>
        <v>10.967722560000002</v>
      </c>
      <c r="C500" s="42"/>
      <c r="AA500" s="34"/>
      <c r="AB500" s="34"/>
      <c r="AC500" s="34"/>
      <c r="AD500" s="34"/>
      <c r="AE500" s="34"/>
      <c r="AF500" s="34"/>
      <c r="AG500" s="34"/>
      <c r="AH500" s="34"/>
      <c r="AI500" s="34"/>
      <c r="AJ500" s="34"/>
      <c r="AK500" s="34"/>
      <c r="AL500" s="34"/>
      <c r="AM500" s="34"/>
    </row>
    <row r="501" spans="1:39">
      <c r="A501" s="104"/>
      <c r="B501" s="59">
        <f>Parâmetros!I490*0.04*64.0638</f>
        <v>10.6345908</v>
      </c>
      <c r="C501" s="42"/>
      <c r="AA501" s="34"/>
      <c r="AB501" s="34"/>
      <c r="AC501" s="34"/>
      <c r="AD501" s="34"/>
      <c r="AE501" s="34"/>
      <c r="AF501" s="34"/>
      <c r="AG501" s="34"/>
      <c r="AH501" s="34"/>
      <c r="AI501" s="34"/>
      <c r="AJ501" s="34"/>
      <c r="AK501" s="34"/>
      <c r="AL501" s="34"/>
      <c r="AM501" s="34"/>
    </row>
    <row r="502" spans="1:39">
      <c r="A502" s="104"/>
      <c r="B502" s="59">
        <f>Parâmetros!I491*0.04*64.0638</f>
        <v>10.327084560000001</v>
      </c>
      <c r="C502" s="42"/>
      <c r="AA502" s="34"/>
      <c r="AB502" s="34"/>
      <c r="AC502" s="34"/>
      <c r="AD502" s="34"/>
      <c r="AE502" s="34"/>
      <c r="AF502" s="34"/>
      <c r="AG502" s="34"/>
      <c r="AH502" s="34"/>
      <c r="AI502" s="34"/>
      <c r="AJ502" s="34"/>
      <c r="AK502" s="34"/>
      <c r="AL502" s="34"/>
      <c r="AM502" s="34"/>
    </row>
    <row r="503" spans="1:39">
      <c r="A503" s="104"/>
      <c r="B503" s="59">
        <f>Parâmetros!I492*0.04*64.0638</f>
        <v>9.6095699999999997</v>
      </c>
      <c r="C503" s="42"/>
      <c r="AA503" s="34"/>
      <c r="AB503" s="34"/>
      <c r="AC503" s="34"/>
      <c r="AD503" s="34"/>
      <c r="AE503" s="34"/>
      <c r="AF503" s="34"/>
      <c r="AG503" s="34"/>
      <c r="AH503" s="34"/>
      <c r="AI503" s="34"/>
      <c r="AJ503" s="34"/>
      <c r="AK503" s="34"/>
      <c r="AL503" s="34"/>
      <c r="AM503" s="34"/>
    </row>
    <row r="504" spans="1:39">
      <c r="A504" s="104"/>
      <c r="B504" s="59">
        <f>Parâmetros!I493*0.04*64.0638</f>
        <v>9.8401996799999996</v>
      </c>
      <c r="C504" s="42"/>
      <c r="AA504" s="34"/>
      <c r="AB504" s="34"/>
      <c r="AC504" s="34"/>
      <c r="AD504" s="34"/>
      <c r="AE504" s="34"/>
      <c r="AF504" s="34"/>
      <c r="AG504" s="34"/>
      <c r="AH504" s="34"/>
      <c r="AI504" s="34"/>
      <c r="AJ504" s="34"/>
      <c r="AK504" s="34"/>
      <c r="AL504" s="34"/>
      <c r="AM504" s="34"/>
    </row>
    <row r="505" spans="1:39">
      <c r="A505" s="104"/>
      <c r="B505" s="59">
        <f>Parâmetros!I494*0.04*64.0638</f>
        <v>9.3533147999999997</v>
      </c>
      <c r="C505" s="42"/>
      <c r="AA505" s="34"/>
      <c r="AB505" s="34"/>
      <c r="AC505" s="34"/>
      <c r="AD505" s="34"/>
      <c r="AE505" s="34"/>
      <c r="AF505" s="34"/>
      <c r="AG505" s="34"/>
      <c r="AH505" s="34"/>
      <c r="AI505" s="34"/>
      <c r="AJ505" s="34"/>
      <c r="AK505" s="34"/>
      <c r="AL505" s="34"/>
      <c r="AM505" s="34"/>
    </row>
    <row r="506" spans="1:39">
      <c r="A506" s="104"/>
      <c r="B506" s="59">
        <f>Parâmetros!I495*0.04*64.0638</f>
        <v>9.8401996799999996</v>
      </c>
      <c r="C506" s="42"/>
      <c r="AA506" s="34"/>
      <c r="AB506" s="34"/>
      <c r="AC506" s="34"/>
      <c r="AD506" s="34"/>
      <c r="AE506" s="34"/>
      <c r="AF506" s="34"/>
      <c r="AG506" s="34"/>
      <c r="AH506" s="34"/>
      <c r="AI506" s="34"/>
      <c r="AJ506" s="34"/>
      <c r="AK506" s="34"/>
      <c r="AL506" s="34"/>
      <c r="AM506" s="34"/>
    </row>
    <row r="507" spans="1:39">
      <c r="A507" s="104"/>
      <c r="B507" s="59">
        <f>Parâmetros!I496*0.04*64.0638</f>
        <v>9.2764382400000009</v>
      </c>
      <c r="C507" s="42"/>
      <c r="AA507" s="34"/>
      <c r="AB507" s="34"/>
      <c r="AC507" s="34"/>
      <c r="AD507" s="34"/>
      <c r="AE507" s="34"/>
      <c r="AF507" s="34"/>
      <c r="AG507" s="34"/>
      <c r="AH507" s="34"/>
      <c r="AI507" s="34"/>
      <c r="AJ507" s="34"/>
      <c r="AK507" s="34"/>
      <c r="AL507" s="34"/>
      <c r="AM507" s="34"/>
    </row>
    <row r="508" spans="1:39">
      <c r="A508" s="104"/>
      <c r="B508" s="59">
        <f>Parâmetros!I497*0.04*64.0638</f>
        <v>9.4558168800000004</v>
      </c>
      <c r="C508" s="42"/>
      <c r="AA508" s="34"/>
      <c r="AB508" s="34"/>
      <c r="AC508" s="34"/>
      <c r="AD508" s="34"/>
      <c r="AE508" s="34"/>
      <c r="AF508" s="34"/>
      <c r="AG508" s="34"/>
      <c r="AH508" s="34"/>
      <c r="AI508" s="34"/>
      <c r="AJ508" s="34"/>
      <c r="AK508" s="34"/>
      <c r="AL508" s="34"/>
      <c r="AM508" s="34"/>
    </row>
    <row r="509" spans="1:39">
      <c r="A509" s="104"/>
      <c r="B509" s="59">
        <f>Parâmetros!I498*0.04*64.0638</f>
        <v>9.532693440000001</v>
      </c>
      <c r="C509" s="42"/>
      <c r="AA509" s="34"/>
      <c r="AB509" s="34"/>
      <c r="AC509" s="34"/>
      <c r="AD509" s="34"/>
      <c r="AE509" s="34"/>
      <c r="AF509" s="34"/>
      <c r="AG509" s="34"/>
      <c r="AH509" s="34"/>
      <c r="AI509" s="34"/>
      <c r="AJ509" s="34"/>
      <c r="AK509" s="34"/>
      <c r="AL509" s="34"/>
      <c r="AM509" s="34"/>
    </row>
    <row r="510" spans="1:39">
      <c r="A510" s="104"/>
      <c r="B510" s="59">
        <f>Parâmetros!I499*0.04*64.0638</f>
        <v>10.045203839999999</v>
      </c>
      <c r="C510" s="42"/>
      <c r="AA510" s="34"/>
      <c r="AB510" s="34"/>
      <c r="AC510" s="34"/>
      <c r="AD510" s="34"/>
      <c r="AE510" s="34"/>
      <c r="AF510" s="34"/>
      <c r="AG510" s="34"/>
      <c r="AH510" s="34"/>
      <c r="AI510" s="34"/>
      <c r="AJ510" s="34"/>
      <c r="AK510" s="34"/>
      <c r="AL510" s="34"/>
      <c r="AM510" s="34"/>
    </row>
    <row r="511" spans="1:39">
      <c r="A511" s="104"/>
      <c r="B511" s="59">
        <f>Parâmetros!I500*0.04*64.0638</f>
        <v>9.7633231200000008</v>
      </c>
      <c r="C511" s="42"/>
      <c r="AA511" s="34"/>
      <c r="AB511" s="34"/>
      <c r="AC511" s="34"/>
      <c r="AD511" s="34"/>
      <c r="AE511" s="34"/>
      <c r="AF511" s="34"/>
      <c r="AG511" s="34"/>
      <c r="AH511" s="34"/>
      <c r="AI511" s="34"/>
      <c r="AJ511" s="34"/>
      <c r="AK511" s="34"/>
      <c r="AL511" s="34"/>
      <c r="AM511" s="34"/>
    </row>
    <row r="512" spans="1:39">
      <c r="A512" s="104"/>
      <c r="B512" s="59">
        <f>Parâmetros!I501*0.04*64.0638</f>
        <v>10.173331440000002</v>
      </c>
      <c r="C512" s="42"/>
      <c r="AA512" s="34"/>
      <c r="AB512" s="34"/>
      <c r="AC512" s="34"/>
      <c r="AD512" s="34"/>
      <c r="AE512" s="34"/>
      <c r="AF512" s="34"/>
      <c r="AG512" s="34"/>
      <c r="AH512" s="34"/>
      <c r="AI512" s="34"/>
      <c r="AJ512" s="34"/>
      <c r="AK512" s="34"/>
      <c r="AL512" s="34"/>
      <c r="AM512" s="34"/>
    </row>
    <row r="513" spans="1:39">
      <c r="A513" s="104"/>
      <c r="B513" s="59">
        <f>Parâmetros!I502*0.04*64.0638</f>
        <v>10.993348080000001</v>
      </c>
      <c r="C513" s="42"/>
      <c r="AA513" s="34"/>
      <c r="AB513" s="34"/>
      <c r="AC513" s="34"/>
      <c r="AD513" s="34"/>
      <c r="AE513" s="34"/>
      <c r="AF513" s="34"/>
      <c r="AG513" s="34"/>
      <c r="AH513" s="34"/>
      <c r="AI513" s="34"/>
      <c r="AJ513" s="34"/>
      <c r="AK513" s="34"/>
      <c r="AL513" s="34"/>
      <c r="AM513" s="34"/>
    </row>
    <row r="514" spans="1:39">
      <c r="A514" s="104"/>
      <c r="B514" s="59">
        <f>Parâmetros!I503*0.04*64.0638</f>
        <v>9.4558168800000004</v>
      </c>
      <c r="C514" s="42"/>
      <c r="AA514" s="34"/>
      <c r="AB514" s="34"/>
      <c r="AC514" s="34"/>
      <c r="AD514" s="34"/>
      <c r="AE514" s="34"/>
      <c r="AF514" s="34"/>
      <c r="AG514" s="34"/>
      <c r="AH514" s="34"/>
      <c r="AI514" s="34"/>
      <c r="AJ514" s="34"/>
      <c r="AK514" s="34"/>
      <c r="AL514" s="34"/>
      <c r="AM514" s="34"/>
    </row>
    <row r="515" spans="1:39">
      <c r="A515" s="104"/>
      <c r="B515" s="59">
        <f>Parâmetros!I504*0.04*64.0638</f>
        <v>9.0458085599999993</v>
      </c>
      <c r="C515" s="42"/>
      <c r="AA515" s="34"/>
      <c r="AB515" s="34"/>
      <c r="AC515" s="34"/>
      <c r="AD515" s="34"/>
      <c r="AE515" s="34"/>
      <c r="AF515" s="34"/>
      <c r="AG515" s="34"/>
      <c r="AH515" s="34"/>
      <c r="AI515" s="34"/>
      <c r="AJ515" s="34"/>
      <c r="AK515" s="34"/>
      <c r="AL515" s="34"/>
      <c r="AM515" s="34"/>
    </row>
    <row r="516" spans="1:39">
      <c r="A516" s="104"/>
      <c r="B516" s="59">
        <f>Parâmetros!I505*0.04*64.0638</f>
        <v>8.5845492000000014</v>
      </c>
      <c r="C516" s="42"/>
      <c r="AA516" s="34"/>
      <c r="AB516" s="34"/>
      <c r="AC516" s="34"/>
      <c r="AD516" s="34"/>
      <c r="AE516" s="34"/>
      <c r="AF516" s="34"/>
      <c r="AG516" s="34"/>
      <c r="AH516" s="34"/>
      <c r="AI516" s="34"/>
      <c r="AJ516" s="34"/>
      <c r="AK516" s="34"/>
      <c r="AL516" s="34"/>
      <c r="AM516" s="34"/>
    </row>
    <row r="517" spans="1:39">
      <c r="A517" s="104"/>
      <c r="B517" s="59">
        <f>Parâmetros!I506*0.04*64.0638</f>
        <v>8.3539195199999998</v>
      </c>
      <c r="C517" s="42"/>
      <c r="AA517" s="34"/>
      <c r="AB517" s="34"/>
      <c r="AC517" s="34"/>
      <c r="AD517" s="34"/>
      <c r="AE517" s="34"/>
      <c r="AF517" s="34"/>
      <c r="AG517" s="34"/>
      <c r="AH517" s="34"/>
      <c r="AI517" s="34"/>
      <c r="AJ517" s="34"/>
      <c r="AK517" s="34"/>
      <c r="AL517" s="34"/>
      <c r="AM517" s="34"/>
    </row>
    <row r="518" spans="1:39">
      <c r="A518" s="104"/>
      <c r="B518" s="59">
        <f>Parâmetros!I507*0.04*64.0638</f>
        <v>7.3545242400000008</v>
      </c>
      <c r="C518" s="42"/>
      <c r="AA518" s="34"/>
      <c r="AB518" s="34"/>
      <c r="AC518" s="34"/>
      <c r="AD518" s="34"/>
      <c r="AE518" s="34"/>
      <c r="AF518" s="34"/>
      <c r="AG518" s="34"/>
      <c r="AH518" s="34"/>
      <c r="AI518" s="34"/>
      <c r="AJ518" s="34"/>
      <c r="AK518" s="34"/>
      <c r="AL518" s="34"/>
      <c r="AM518" s="34"/>
    </row>
    <row r="519" spans="1:39">
      <c r="A519" s="104"/>
      <c r="B519" s="59">
        <f>Parâmetros!I508*0.04*64.0638</f>
        <v>7.4314007999999996</v>
      </c>
      <c r="C519" s="42"/>
      <c r="AA519" s="34"/>
      <c r="AB519" s="34"/>
      <c r="AC519" s="34"/>
      <c r="AD519" s="34"/>
      <c r="AE519" s="34"/>
      <c r="AF519" s="34"/>
      <c r="AG519" s="34"/>
      <c r="AH519" s="34"/>
      <c r="AI519" s="34"/>
      <c r="AJ519" s="34"/>
      <c r="AK519" s="34"/>
      <c r="AL519" s="34"/>
      <c r="AM519" s="34"/>
    </row>
    <row r="520" spans="1:39">
      <c r="A520" s="104"/>
      <c r="B520" s="59">
        <f>Parâmetros!I509*0.04*64.0638</f>
        <v>7.6107794400000008</v>
      </c>
      <c r="C520" s="42"/>
      <c r="AA520" s="34"/>
      <c r="AB520" s="34"/>
      <c r="AC520" s="34"/>
      <c r="AD520" s="34"/>
      <c r="AE520" s="34"/>
      <c r="AF520" s="34"/>
      <c r="AG520" s="34"/>
      <c r="AH520" s="34"/>
      <c r="AI520" s="34"/>
      <c r="AJ520" s="34"/>
      <c r="AK520" s="34"/>
      <c r="AL520" s="34"/>
      <c r="AM520" s="34"/>
    </row>
    <row r="521" spans="1:39">
      <c r="A521" s="104"/>
      <c r="B521" s="59">
        <f>Parâmetros!I510*0.04*64.0638</f>
        <v>7.1495200800000003</v>
      </c>
      <c r="C521" s="42"/>
      <c r="AA521" s="34"/>
      <c r="AB521" s="34"/>
      <c r="AC521" s="34"/>
      <c r="AD521" s="34"/>
      <c r="AE521" s="34"/>
      <c r="AF521" s="34"/>
      <c r="AG521" s="34"/>
      <c r="AH521" s="34"/>
      <c r="AI521" s="34"/>
      <c r="AJ521" s="34"/>
      <c r="AK521" s="34"/>
      <c r="AL521" s="34"/>
      <c r="AM521" s="34"/>
    </row>
    <row r="522" spans="1:39">
      <c r="A522" s="104"/>
      <c r="B522" s="59">
        <f>Parâmetros!I511*0.04*64.0638</f>
        <v>8.4051705599999984</v>
      </c>
      <c r="C522" s="42"/>
      <c r="AA522" s="34"/>
      <c r="AB522" s="34"/>
      <c r="AC522" s="34"/>
      <c r="AD522" s="34"/>
      <c r="AE522" s="34"/>
      <c r="AF522" s="34"/>
      <c r="AG522" s="34"/>
      <c r="AH522" s="34"/>
      <c r="AI522" s="34"/>
      <c r="AJ522" s="34"/>
      <c r="AK522" s="34"/>
      <c r="AL522" s="34"/>
      <c r="AM522" s="34"/>
    </row>
    <row r="523" spans="1:39">
      <c r="A523" s="104"/>
      <c r="B523" s="59">
        <f>Parâmetros!I512*0.04*64.0638</f>
        <v>8.6614257599999984</v>
      </c>
      <c r="C523" s="42"/>
      <c r="AA523" s="34"/>
      <c r="AB523" s="34"/>
      <c r="AC523" s="34"/>
      <c r="AD523" s="34"/>
      <c r="AE523" s="34"/>
      <c r="AF523" s="34"/>
      <c r="AG523" s="34"/>
      <c r="AH523" s="34"/>
      <c r="AI523" s="34"/>
      <c r="AJ523" s="34"/>
      <c r="AK523" s="34"/>
      <c r="AL523" s="34"/>
      <c r="AM523" s="34"/>
    </row>
    <row r="524" spans="1:39">
      <c r="A524" s="104"/>
      <c r="B524" s="59">
        <f>Parâmetros!I513*0.04*64.0638</f>
        <v>7.9182856800000003</v>
      </c>
      <c r="C524" s="42"/>
      <c r="AA524" s="34"/>
      <c r="AB524" s="34"/>
      <c r="AC524" s="34"/>
      <c r="AD524" s="34"/>
      <c r="AE524" s="34"/>
      <c r="AF524" s="34"/>
      <c r="AG524" s="34"/>
      <c r="AH524" s="34"/>
      <c r="AI524" s="34"/>
      <c r="AJ524" s="34"/>
      <c r="AK524" s="34"/>
      <c r="AL524" s="34"/>
      <c r="AM524" s="34"/>
    </row>
    <row r="525" spans="1:39">
      <c r="A525" s="104"/>
      <c r="B525" s="59">
        <f>Parâmetros!I514*0.04*64.0638</f>
        <v>8.6614257599999984</v>
      </c>
      <c r="C525" s="42"/>
      <c r="AA525" s="34"/>
      <c r="AB525" s="34"/>
      <c r="AC525" s="34"/>
      <c r="AD525" s="34"/>
      <c r="AE525" s="34"/>
      <c r="AF525" s="34"/>
      <c r="AG525" s="34"/>
      <c r="AH525" s="34"/>
      <c r="AI525" s="34"/>
      <c r="AJ525" s="34"/>
      <c r="AK525" s="34"/>
      <c r="AL525" s="34"/>
      <c r="AM525" s="34"/>
    </row>
    <row r="526" spans="1:39">
      <c r="A526" s="104"/>
      <c r="B526" s="59">
        <f>Parâmetros!I515*0.04*64.0638</f>
        <v>8.6870512800000004</v>
      </c>
      <c r="C526" s="42"/>
      <c r="AA526" s="34"/>
      <c r="AB526" s="34"/>
      <c r="AC526" s="34"/>
      <c r="AD526" s="34"/>
      <c r="AE526" s="34"/>
      <c r="AF526" s="34"/>
      <c r="AG526" s="34"/>
      <c r="AH526" s="34"/>
      <c r="AI526" s="34"/>
      <c r="AJ526" s="34"/>
      <c r="AK526" s="34"/>
      <c r="AL526" s="34"/>
      <c r="AM526" s="34"/>
    </row>
    <row r="527" spans="1:39">
      <c r="A527" s="104"/>
      <c r="B527" s="59">
        <f>Parâmetros!I516*0.04*64.0638</f>
        <v>9.0970595999999997</v>
      </c>
      <c r="C527" s="42"/>
      <c r="AA527" s="34"/>
      <c r="AB527" s="34"/>
      <c r="AC527" s="34"/>
      <c r="AD527" s="34"/>
      <c r="AE527" s="34"/>
      <c r="AF527" s="34"/>
      <c r="AG527" s="34"/>
      <c r="AH527" s="34"/>
      <c r="AI527" s="34"/>
      <c r="AJ527" s="34"/>
      <c r="AK527" s="34"/>
      <c r="AL527" s="34"/>
      <c r="AM527" s="34"/>
    </row>
    <row r="528" spans="1:39">
      <c r="A528" s="104"/>
      <c r="B528" s="59">
        <f>Parâmetros!I517*0.04*64.0638</f>
        <v>9.3789403199999999</v>
      </c>
      <c r="C528" s="42"/>
      <c r="AA528" s="34"/>
      <c r="AB528" s="34"/>
      <c r="AC528" s="34"/>
      <c r="AD528" s="34"/>
      <c r="AE528" s="34"/>
      <c r="AF528" s="34"/>
      <c r="AG528" s="34"/>
      <c r="AH528" s="34"/>
      <c r="AI528" s="34"/>
      <c r="AJ528" s="34"/>
      <c r="AK528" s="34"/>
      <c r="AL528" s="34"/>
      <c r="AM528" s="34"/>
    </row>
    <row r="529" spans="1:39">
      <c r="A529" s="104"/>
      <c r="B529" s="59">
        <f>Parâmetros!I518*0.04*64.0638</f>
        <v>8.8151788799999995</v>
      </c>
      <c r="C529" s="42"/>
      <c r="AA529" s="34"/>
      <c r="AB529" s="34"/>
      <c r="AC529" s="34"/>
      <c r="AD529" s="34"/>
      <c r="AE529" s="34"/>
      <c r="AF529" s="34"/>
      <c r="AG529" s="34"/>
      <c r="AH529" s="34"/>
      <c r="AI529" s="34"/>
      <c r="AJ529" s="34"/>
      <c r="AK529" s="34"/>
      <c r="AL529" s="34"/>
      <c r="AM529" s="34"/>
    </row>
    <row r="530" spans="1:39">
      <c r="A530" s="104"/>
      <c r="B530" s="59">
        <f>Parâmetros!I519*0.04*64.0638</f>
        <v>8.4051705599999984</v>
      </c>
      <c r="C530" s="42"/>
      <c r="AA530" s="34"/>
      <c r="AB530" s="34"/>
      <c r="AC530" s="34"/>
      <c r="AD530" s="34"/>
      <c r="AE530" s="34"/>
      <c r="AF530" s="34"/>
      <c r="AG530" s="34"/>
      <c r="AH530" s="34"/>
      <c r="AI530" s="34"/>
      <c r="AJ530" s="34"/>
      <c r="AK530" s="34"/>
      <c r="AL530" s="34"/>
      <c r="AM530" s="34"/>
    </row>
    <row r="531" spans="1:39">
      <c r="A531" s="104"/>
      <c r="B531" s="59">
        <f>Parâmetros!I520*0.04*64.0638</f>
        <v>8.5845492000000014</v>
      </c>
      <c r="C531" s="42"/>
      <c r="AA531" s="34"/>
      <c r="AB531" s="34"/>
      <c r="AC531" s="34"/>
      <c r="AD531" s="34"/>
      <c r="AE531" s="34"/>
      <c r="AF531" s="34"/>
      <c r="AG531" s="34"/>
      <c r="AH531" s="34"/>
      <c r="AI531" s="34"/>
      <c r="AJ531" s="34"/>
      <c r="AK531" s="34"/>
      <c r="AL531" s="34"/>
      <c r="AM531" s="34"/>
    </row>
    <row r="532" spans="1:39">
      <c r="A532" s="104"/>
      <c r="B532" s="59">
        <f>Parâmetros!I521*0.04*64.0638</f>
        <v>8.8151788799999995</v>
      </c>
      <c r="C532" s="42"/>
      <c r="AA532" s="34"/>
      <c r="AB532" s="34"/>
      <c r="AC532" s="34"/>
      <c r="AD532" s="34"/>
      <c r="AE532" s="34"/>
      <c r="AF532" s="34"/>
      <c r="AG532" s="34"/>
      <c r="AH532" s="34"/>
      <c r="AI532" s="34"/>
      <c r="AJ532" s="34"/>
      <c r="AK532" s="34"/>
      <c r="AL532" s="34"/>
      <c r="AM532" s="34"/>
    </row>
    <row r="533" spans="1:39">
      <c r="A533" s="104"/>
      <c r="B533" s="59">
        <f>Parâmetros!I522*0.04*64.0638</f>
        <v>8.63580024</v>
      </c>
      <c r="C533" s="42"/>
      <c r="AA533" s="34"/>
      <c r="AB533" s="34"/>
      <c r="AC533" s="34"/>
      <c r="AD533" s="34"/>
      <c r="AE533" s="34"/>
      <c r="AF533" s="34"/>
      <c r="AG533" s="34"/>
      <c r="AH533" s="34"/>
      <c r="AI533" s="34"/>
      <c r="AJ533" s="34"/>
      <c r="AK533" s="34"/>
      <c r="AL533" s="34"/>
      <c r="AM533" s="34"/>
    </row>
    <row r="534" spans="1:39">
      <c r="A534" s="104"/>
      <c r="B534" s="59">
        <f>Parâmetros!I523*0.04*64.0638</f>
        <v>8.8151788799999995</v>
      </c>
      <c r="C534" s="42"/>
      <c r="AA534" s="34"/>
      <c r="AB534" s="34"/>
      <c r="AC534" s="34"/>
      <c r="AD534" s="34"/>
      <c r="AE534" s="34"/>
      <c r="AF534" s="34"/>
      <c r="AG534" s="34"/>
      <c r="AH534" s="34"/>
      <c r="AI534" s="34"/>
      <c r="AJ534" s="34"/>
      <c r="AK534" s="34"/>
      <c r="AL534" s="34"/>
      <c r="AM534" s="34"/>
    </row>
    <row r="535" spans="1:39">
      <c r="A535" s="104"/>
      <c r="B535" s="59">
        <f>Parâmetros!I524*0.04*64.0638</f>
        <v>8.4051705599999984</v>
      </c>
      <c r="C535" s="42"/>
      <c r="AA535" s="34"/>
      <c r="AB535" s="34"/>
      <c r="AC535" s="34"/>
      <c r="AD535" s="34"/>
      <c r="AE535" s="34"/>
      <c r="AF535" s="34"/>
      <c r="AG535" s="34"/>
      <c r="AH535" s="34"/>
      <c r="AI535" s="34"/>
      <c r="AJ535" s="34"/>
      <c r="AK535" s="34"/>
      <c r="AL535" s="34"/>
      <c r="AM535" s="34"/>
    </row>
    <row r="536" spans="1:39">
      <c r="A536" s="104"/>
      <c r="B536" s="59">
        <f>Parâmetros!I525*0.04*64.0638</f>
        <v>8.63580024</v>
      </c>
      <c r="C536" s="42"/>
      <c r="AA536" s="34"/>
      <c r="AB536" s="34"/>
      <c r="AC536" s="34"/>
      <c r="AD536" s="34"/>
      <c r="AE536" s="34"/>
      <c r="AF536" s="34"/>
      <c r="AG536" s="34"/>
      <c r="AH536" s="34"/>
      <c r="AI536" s="34"/>
      <c r="AJ536" s="34"/>
      <c r="AK536" s="34"/>
      <c r="AL536" s="34"/>
      <c r="AM536" s="34"/>
    </row>
    <row r="537" spans="1:39">
      <c r="A537" s="104"/>
      <c r="B537" s="59">
        <f>Parâmetros!I526*0.04*64.0638</f>
        <v>7.4570263200000007</v>
      </c>
      <c r="C537" s="42"/>
      <c r="AA537" s="34"/>
      <c r="AB537" s="34"/>
      <c r="AC537" s="34"/>
      <c r="AD537" s="34"/>
      <c r="AE537" s="34"/>
      <c r="AF537" s="34"/>
      <c r="AG537" s="34"/>
      <c r="AH537" s="34"/>
      <c r="AI537" s="34"/>
      <c r="AJ537" s="34"/>
      <c r="AK537" s="34"/>
      <c r="AL537" s="34"/>
      <c r="AM537" s="34"/>
    </row>
    <row r="538" spans="1:39">
      <c r="A538" s="104"/>
      <c r="B538" s="59">
        <f>Parâmetros!I527*0.04*64.0638</f>
        <v>9.14831064</v>
      </c>
      <c r="C538" s="42"/>
      <c r="AA538" s="34"/>
      <c r="AB538" s="34"/>
      <c r="AC538" s="34"/>
      <c r="AD538" s="34"/>
      <c r="AE538" s="34"/>
      <c r="AF538" s="34"/>
      <c r="AG538" s="34"/>
      <c r="AH538" s="34"/>
      <c r="AI538" s="34"/>
      <c r="AJ538" s="34"/>
      <c r="AK538" s="34"/>
      <c r="AL538" s="34"/>
      <c r="AM538" s="34"/>
    </row>
    <row r="539" spans="1:39">
      <c r="A539" s="104"/>
      <c r="B539" s="59">
        <f>Parâmetros!I528*0.04*64.0638</f>
        <v>10.60896528</v>
      </c>
      <c r="C539" s="42"/>
      <c r="AA539" s="34"/>
      <c r="AB539" s="34"/>
      <c r="AC539" s="34"/>
      <c r="AD539" s="34"/>
      <c r="AE539" s="34"/>
      <c r="AF539" s="34"/>
      <c r="AG539" s="34"/>
      <c r="AH539" s="34"/>
      <c r="AI539" s="34"/>
      <c r="AJ539" s="34"/>
      <c r="AK539" s="34"/>
      <c r="AL539" s="34"/>
      <c r="AM539" s="34"/>
    </row>
    <row r="540" spans="1:39">
      <c r="A540" s="104"/>
      <c r="B540" s="59">
        <f>Parâmetros!I529*0.04*64.0638</f>
        <v>8.9689320000000006</v>
      </c>
      <c r="C540" s="42"/>
      <c r="AA540" s="34"/>
      <c r="AB540" s="34"/>
      <c r="AC540" s="34"/>
      <c r="AD540" s="34"/>
      <c r="AE540" s="34"/>
      <c r="AF540" s="34"/>
      <c r="AG540" s="34"/>
      <c r="AH540" s="34"/>
      <c r="AI540" s="34"/>
      <c r="AJ540" s="34"/>
      <c r="AK540" s="34"/>
      <c r="AL540" s="34"/>
      <c r="AM540" s="34"/>
    </row>
    <row r="541" spans="1:39">
      <c r="A541" s="104"/>
      <c r="B541" s="59">
        <f>Parâmetros!I530*0.04*64.0638</f>
        <v>7.9951622400000009</v>
      </c>
      <c r="C541" s="42"/>
      <c r="AA541" s="34"/>
      <c r="AB541" s="34"/>
      <c r="AC541" s="34"/>
      <c r="AD541" s="34"/>
      <c r="AE541" s="34"/>
      <c r="AF541" s="34"/>
      <c r="AG541" s="34"/>
      <c r="AH541" s="34"/>
      <c r="AI541" s="34"/>
      <c r="AJ541" s="34"/>
      <c r="AK541" s="34"/>
      <c r="AL541" s="34"/>
      <c r="AM541" s="34"/>
    </row>
    <row r="542" spans="1:39">
      <c r="A542" s="104"/>
      <c r="B542" s="59">
        <f>Parâmetros!I531*0.04*64.0638</f>
        <v>8.8151788799999995</v>
      </c>
      <c r="C542" s="42"/>
      <c r="AA542" s="34"/>
      <c r="AB542" s="34"/>
      <c r="AC542" s="34"/>
      <c r="AD542" s="34"/>
      <c r="AE542" s="34"/>
      <c r="AF542" s="34"/>
      <c r="AG542" s="34"/>
      <c r="AH542" s="34"/>
      <c r="AI542" s="34"/>
      <c r="AJ542" s="34"/>
      <c r="AK542" s="34"/>
      <c r="AL542" s="34"/>
      <c r="AM542" s="34"/>
    </row>
    <row r="543" spans="1:39">
      <c r="A543" s="104"/>
      <c r="B543" s="59">
        <f>Parâmetros!I532*0.04*64.0638</f>
        <v>9.0714340799999995</v>
      </c>
      <c r="C543" s="42"/>
      <c r="AA543" s="34"/>
      <c r="AB543" s="34"/>
      <c r="AC543" s="34"/>
      <c r="AD543" s="34"/>
      <c r="AE543" s="34"/>
      <c r="AF543" s="34"/>
      <c r="AG543" s="34"/>
      <c r="AH543" s="34"/>
      <c r="AI543" s="34"/>
      <c r="AJ543" s="34"/>
      <c r="AK543" s="34"/>
      <c r="AL543" s="34"/>
      <c r="AM543" s="34"/>
    </row>
    <row r="544" spans="1:39">
      <c r="A544" s="104"/>
      <c r="B544" s="59">
        <f>Parâmetros!I533*0.04*64.0638</f>
        <v>10.22458248</v>
      </c>
      <c r="C544" s="42"/>
      <c r="AA544" s="34"/>
      <c r="AB544" s="34"/>
      <c r="AC544" s="34"/>
      <c r="AD544" s="34"/>
      <c r="AE544" s="34"/>
      <c r="AF544" s="34"/>
      <c r="AG544" s="34"/>
      <c r="AH544" s="34"/>
      <c r="AI544" s="34"/>
      <c r="AJ544" s="34"/>
      <c r="AK544" s="34"/>
      <c r="AL544" s="34"/>
      <c r="AM544" s="34"/>
    </row>
    <row r="545" spans="1:39">
      <c r="A545" s="104"/>
      <c r="B545" s="59">
        <f>Parâmetros!I534*0.04*64.0638</f>
        <v>9.3533147999999997</v>
      </c>
      <c r="C545" s="42"/>
      <c r="AA545" s="34"/>
      <c r="AB545" s="34"/>
      <c r="AC545" s="34"/>
      <c r="AD545" s="34"/>
      <c r="AE545" s="34"/>
      <c r="AF545" s="34"/>
      <c r="AG545" s="34"/>
      <c r="AH545" s="34"/>
      <c r="AI545" s="34"/>
      <c r="AJ545" s="34"/>
      <c r="AK545" s="34"/>
      <c r="AL545" s="34"/>
      <c r="AM545" s="34"/>
    </row>
    <row r="546" spans="1:39">
      <c r="A546" s="104"/>
      <c r="B546" s="59">
        <f>Parâmetros!I535*0.04*64.0638</f>
        <v>9.0970595999999997</v>
      </c>
      <c r="C546" s="42"/>
      <c r="AA546" s="34"/>
      <c r="AB546" s="34"/>
      <c r="AC546" s="34"/>
      <c r="AD546" s="34"/>
      <c r="AE546" s="34"/>
      <c r="AF546" s="34"/>
      <c r="AG546" s="34"/>
      <c r="AH546" s="34"/>
      <c r="AI546" s="34"/>
      <c r="AJ546" s="34"/>
      <c r="AK546" s="34"/>
      <c r="AL546" s="34"/>
      <c r="AM546" s="34"/>
    </row>
    <row r="547" spans="1:39">
      <c r="A547" s="104"/>
      <c r="B547" s="59">
        <f>Parâmetros!I536*0.04*64.0638</f>
        <v>9.1995616800000004</v>
      </c>
      <c r="C547" s="42"/>
      <c r="AA547" s="34"/>
      <c r="AB547" s="34"/>
      <c r="AC547" s="34"/>
      <c r="AD547" s="34"/>
      <c r="AE547" s="34"/>
      <c r="AF547" s="34"/>
      <c r="AG547" s="34"/>
      <c r="AH547" s="34"/>
      <c r="AI547" s="34"/>
      <c r="AJ547" s="34"/>
      <c r="AK547" s="34"/>
      <c r="AL547" s="34"/>
      <c r="AM547" s="34"/>
    </row>
    <row r="548" spans="1:39">
      <c r="A548" s="104"/>
      <c r="B548" s="59">
        <f>Parâmetros!I537*0.04*64.0638</f>
        <v>9.8658251999999997</v>
      </c>
      <c r="C548" s="42"/>
      <c r="AA548" s="34"/>
      <c r="AB548" s="34"/>
      <c r="AC548" s="34"/>
      <c r="AD548" s="34"/>
      <c r="AE548" s="34"/>
      <c r="AF548" s="34"/>
      <c r="AG548" s="34"/>
      <c r="AH548" s="34"/>
      <c r="AI548" s="34"/>
      <c r="AJ548" s="34"/>
      <c r="AK548" s="34"/>
      <c r="AL548" s="34"/>
      <c r="AM548" s="34"/>
    </row>
    <row r="549" spans="1:39">
      <c r="A549" s="104"/>
      <c r="B549" s="59">
        <f>Parâmetros!I538*0.04*64.0638</f>
        <v>11.12147568</v>
      </c>
      <c r="C549" s="42"/>
      <c r="AA549" s="34"/>
      <c r="AB549" s="34"/>
      <c r="AC549" s="34"/>
      <c r="AD549" s="34"/>
      <c r="AE549" s="34"/>
      <c r="AF549" s="34"/>
      <c r="AG549" s="34"/>
      <c r="AH549" s="34"/>
      <c r="AI549" s="34"/>
      <c r="AJ549" s="34"/>
      <c r="AK549" s="34"/>
      <c r="AL549" s="34"/>
      <c r="AM549" s="34"/>
    </row>
    <row r="550" spans="1:39">
      <c r="A550" s="104"/>
      <c r="B550" s="59">
        <f>Parâmetros!I539*0.04*64.0638</f>
        <v>9.7120720800000004</v>
      </c>
      <c r="C550" s="42"/>
      <c r="AA550" s="34"/>
      <c r="AB550" s="34"/>
      <c r="AC550" s="34"/>
      <c r="AD550" s="34"/>
      <c r="AE550" s="34"/>
      <c r="AF550" s="34"/>
      <c r="AG550" s="34"/>
      <c r="AH550" s="34"/>
      <c r="AI550" s="34"/>
      <c r="AJ550" s="34"/>
      <c r="AK550" s="34"/>
      <c r="AL550" s="34"/>
      <c r="AM550" s="34"/>
    </row>
    <row r="551" spans="1:39">
      <c r="A551" s="104"/>
      <c r="B551" s="59">
        <f>Parâmetros!I540*0.04*64.0638</f>
        <v>9.8145741599999994</v>
      </c>
      <c r="C551" s="42"/>
      <c r="AA551" s="34"/>
      <c r="AB551" s="34"/>
      <c r="AC551" s="34"/>
      <c r="AD551" s="34"/>
      <c r="AE551" s="34"/>
      <c r="AF551" s="34"/>
      <c r="AG551" s="34"/>
      <c r="AH551" s="34"/>
      <c r="AI551" s="34"/>
      <c r="AJ551" s="34"/>
      <c r="AK551" s="34"/>
      <c r="AL551" s="34"/>
      <c r="AM551" s="34"/>
    </row>
    <row r="552" spans="1:39">
      <c r="A552" s="104"/>
      <c r="B552" s="59">
        <f>Parâmetros!I541*0.04*64.0638</f>
        <v>9.8914507199999999</v>
      </c>
      <c r="C552" s="42"/>
      <c r="AA552" s="34"/>
      <c r="AB552" s="34"/>
      <c r="AC552" s="34"/>
      <c r="AD552" s="34"/>
      <c r="AE552" s="34"/>
      <c r="AF552" s="34"/>
      <c r="AG552" s="34"/>
      <c r="AH552" s="34"/>
      <c r="AI552" s="34"/>
      <c r="AJ552" s="34"/>
      <c r="AK552" s="34"/>
      <c r="AL552" s="34"/>
      <c r="AM552" s="34"/>
    </row>
    <row r="553" spans="1:39">
      <c r="A553" s="104"/>
      <c r="B553" s="59">
        <f>Parâmetros!I542*0.04*64.0638</f>
        <v>9.4301913600000002</v>
      </c>
      <c r="C553" s="42"/>
      <c r="AA553" s="34"/>
      <c r="AB553" s="34"/>
      <c r="AC553" s="34"/>
      <c r="AD553" s="34"/>
      <c r="AE553" s="34"/>
      <c r="AF553" s="34"/>
      <c r="AG553" s="34"/>
      <c r="AH553" s="34"/>
      <c r="AI553" s="34"/>
      <c r="AJ553" s="34"/>
      <c r="AK553" s="34"/>
      <c r="AL553" s="34"/>
      <c r="AM553" s="34"/>
    </row>
    <row r="554" spans="1:39">
      <c r="A554" s="104"/>
      <c r="B554" s="59">
        <f>Parâmetros!I543*0.04*64.0638</f>
        <v>9.1739361600000002</v>
      </c>
      <c r="C554" s="42"/>
      <c r="AA554" s="34"/>
      <c r="AB554" s="34"/>
      <c r="AC554" s="34"/>
      <c r="AD554" s="34"/>
      <c r="AE554" s="34"/>
      <c r="AF554" s="34"/>
      <c r="AG554" s="34"/>
      <c r="AH554" s="34"/>
      <c r="AI554" s="34"/>
      <c r="AJ554" s="34"/>
      <c r="AK554" s="34"/>
      <c r="AL554" s="34"/>
      <c r="AM554" s="34"/>
    </row>
    <row r="555" spans="1:39">
      <c r="A555" s="104"/>
      <c r="B555" s="59">
        <f>Parâmetros!I544*0.04*64.0638</f>
        <v>9.0458085599999993</v>
      </c>
      <c r="C555" s="42"/>
      <c r="AA555" s="34"/>
      <c r="AB555" s="34"/>
      <c r="AC555" s="34"/>
      <c r="AD555" s="34"/>
      <c r="AE555" s="34"/>
      <c r="AF555" s="34"/>
      <c r="AG555" s="34"/>
      <c r="AH555" s="34"/>
      <c r="AI555" s="34"/>
      <c r="AJ555" s="34"/>
      <c r="AK555" s="34"/>
      <c r="AL555" s="34"/>
      <c r="AM555" s="34"/>
    </row>
    <row r="556" spans="1:39">
      <c r="A556" s="104"/>
      <c r="B556" s="59">
        <f>Parâmetros!I545*0.04*64.0638</f>
        <v>9.0201830400000009</v>
      </c>
      <c r="C556" s="42"/>
      <c r="AA556" s="34"/>
      <c r="AB556" s="34"/>
      <c r="AC556" s="34"/>
      <c r="AD556" s="34"/>
      <c r="AE556" s="34"/>
      <c r="AF556" s="34"/>
      <c r="AG556" s="34"/>
      <c r="AH556" s="34"/>
      <c r="AI556" s="34"/>
      <c r="AJ556" s="34"/>
      <c r="AK556" s="34"/>
      <c r="AL556" s="34"/>
      <c r="AM556" s="34"/>
    </row>
    <row r="557" spans="1:39">
      <c r="A557" s="104"/>
      <c r="B557" s="59">
        <f>Parâmetros!I546*0.04*64.0638</f>
        <v>9.4814424000000006</v>
      </c>
      <c r="C557" s="42"/>
      <c r="AA557" s="34"/>
      <c r="AB557" s="34"/>
      <c r="AC557" s="34"/>
      <c r="AD557" s="34"/>
      <c r="AE557" s="34"/>
      <c r="AF557" s="34"/>
      <c r="AG557" s="34"/>
      <c r="AH557" s="34"/>
      <c r="AI557" s="34"/>
      <c r="AJ557" s="34"/>
      <c r="AK557" s="34"/>
      <c r="AL557" s="34"/>
      <c r="AM557" s="34"/>
    </row>
    <row r="558" spans="1:39">
      <c r="A558" s="104"/>
      <c r="B558" s="59">
        <f>Parâmetros!I547*0.04*64.0638</f>
        <v>9.5070679200000008</v>
      </c>
      <c r="C558" s="42"/>
      <c r="AA558" s="34"/>
      <c r="AB558" s="34"/>
      <c r="AC558" s="34"/>
      <c r="AD558" s="34"/>
      <c r="AE558" s="34"/>
      <c r="AF558" s="34"/>
      <c r="AG558" s="34"/>
      <c r="AH558" s="34"/>
      <c r="AI558" s="34"/>
      <c r="AJ558" s="34"/>
      <c r="AK558" s="34"/>
      <c r="AL558" s="34"/>
      <c r="AM558" s="34"/>
    </row>
    <row r="559" spans="1:39">
      <c r="A559" s="104"/>
      <c r="B559" s="59">
        <f>Parâmetros!I548*0.04*64.0638</f>
        <v>9.6351955199999999</v>
      </c>
      <c r="C559" s="42"/>
      <c r="AA559" s="34"/>
      <c r="AB559" s="34"/>
      <c r="AC559" s="34"/>
      <c r="AD559" s="34"/>
      <c r="AE559" s="34"/>
      <c r="AF559" s="34"/>
      <c r="AG559" s="34"/>
      <c r="AH559" s="34"/>
      <c r="AI559" s="34"/>
      <c r="AJ559" s="34"/>
      <c r="AK559" s="34"/>
      <c r="AL559" s="34"/>
      <c r="AM559" s="34"/>
    </row>
    <row r="560" spans="1:39">
      <c r="A560" s="104"/>
      <c r="B560" s="59">
        <f>Parâmetros!I549*0.04*64.0638</f>
        <v>9.6608210400000019</v>
      </c>
      <c r="C560" s="42"/>
      <c r="AA560" s="34"/>
      <c r="AB560" s="34"/>
      <c r="AC560" s="34"/>
      <c r="AD560" s="34"/>
      <c r="AE560" s="34"/>
      <c r="AF560" s="34"/>
      <c r="AG560" s="34"/>
      <c r="AH560" s="34"/>
      <c r="AI560" s="34"/>
      <c r="AJ560" s="34"/>
      <c r="AK560" s="34"/>
      <c r="AL560" s="34"/>
      <c r="AM560" s="34"/>
    </row>
    <row r="561" spans="1:39">
      <c r="A561" s="104"/>
      <c r="B561" s="59">
        <f>Parâmetros!I550*0.04*64.0638</f>
        <v>9.6864465600000003</v>
      </c>
      <c r="C561" s="42"/>
      <c r="AA561" s="34"/>
      <c r="AB561" s="34"/>
      <c r="AC561" s="34"/>
      <c r="AD561" s="34"/>
      <c r="AE561" s="34"/>
      <c r="AF561" s="34"/>
      <c r="AG561" s="34"/>
      <c r="AH561" s="34"/>
      <c r="AI561" s="34"/>
      <c r="AJ561" s="34"/>
      <c r="AK561" s="34"/>
      <c r="AL561" s="34"/>
      <c r="AM561" s="34"/>
    </row>
    <row r="562" spans="1:39">
      <c r="A562" s="104"/>
      <c r="B562" s="59">
        <f>Parâmetros!I551*0.04*64.0638</f>
        <v>8.37954504</v>
      </c>
      <c r="C562" s="42"/>
      <c r="AA562" s="34"/>
      <c r="AB562" s="34"/>
      <c r="AC562" s="34"/>
      <c r="AD562" s="34"/>
      <c r="AE562" s="34"/>
      <c r="AF562" s="34"/>
      <c r="AG562" s="34"/>
      <c r="AH562" s="34"/>
      <c r="AI562" s="34"/>
      <c r="AJ562" s="34"/>
      <c r="AK562" s="34"/>
      <c r="AL562" s="34"/>
      <c r="AM562" s="34"/>
    </row>
    <row r="563" spans="1:39">
      <c r="A563" s="104"/>
      <c r="B563" s="59">
        <f>Parâmetros!I552*0.04*64.0638</f>
        <v>8.020787760000001</v>
      </c>
      <c r="C563" s="42"/>
      <c r="AA563" s="34"/>
      <c r="AB563" s="34"/>
      <c r="AC563" s="34"/>
      <c r="AD563" s="34"/>
      <c r="AE563" s="34"/>
      <c r="AF563" s="34"/>
      <c r="AG563" s="34"/>
      <c r="AH563" s="34"/>
      <c r="AI563" s="34"/>
      <c r="AJ563" s="34"/>
      <c r="AK563" s="34"/>
      <c r="AL563" s="34"/>
      <c r="AM563" s="34"/>
    </row>
    <row r="564" spans="1:39">
      <c r="A564" s="104"/>
      <c r="B564" s="59">
        <f>Parâmetros!I553*0.04*64.0638</f>
        <v>8.3026684800000012</v>
      </c>
      <c r="C564" s="42"/>
      <c r="AA564" s="34"/>
      <c r="AB564" s="34"/>
      <c r="AC564" s="34"/>
      <c r="AD564" s="34"/>
      <c r="AE564" s="34"/>
      <c r="AF564" s="34"/>
      <c r="AG564" s="34"/>
      <c r="AH564" s="34"/>
      <c r="AI564" s="34"/>
      <c r="AJ564" s="34"/>
      <c r="AK564" s="34"/>
      <c r="AL564" s="34"/>
      <c r="AM564" s="34"/>
    </row>
    <row r="565" spans="1:39">
      <c r="A565" s="104"/>
      <c r="B565" s="59">
        <f>Parâmetros!I554*0.04*64.0638</f>
        <v>7.9951622400000009</v>
      </c>
      <c r="C565" s="42"/>
      <c r="AA565" s="34"/>
      <c r="AB565" s="34"/>
      <c r="AC565" s="34"/>
      <c r="AD565" s="34"/>
      <c r="AE565" s="34"/>
      <c r="AF565" s="34"/>
      <c r="AG565" s="34"/>
      <c r="AH565" s="34"/>
      <c r="AI565" s="34"/>
      <c r="AJ565" s="34"/>
      <c r="AK565" s="34"/>
      <c r="AL565" s="34"/>
      <c r="AM565" s="34"/>
    </row>
    <row r="566" spans="1:39">
      <c r="A566" s="104"/>
      <c r="B566" s="59">
        <f>Parâmetros!I555*0.04*64.0638</f>
        <v>9.8401996799999996</v>
      </c>
      <c r="C566" s="42"/>
      <c r="AA566" s="34"/>
      <c r="AB566" s="34"/>
      <c r="AC566" s="34"/>
      <c r="AD566" s="34"/>
      <c r="AE566" s="34"/>
      <c r="AF566" s="34"/>
      <c r="AG566" s="34"/>
      <c r="AH566" s="34"/>
      <c r="AI566" s="34"/>
      <c r="AJ566" s="34"/>
      <c r="AK566" s="34"/>
      <c r="AL566" s="34"/>
      <c r="AM566" s="34"/>
    </row>
    <row r="567" spans="1:39">
      <c r="A567" s="104"/>
      <c r="B567" s="59">
        <f>Parâmetros!I556*0.04*64.0638</f>
        <v>12.24899856</v>
      </c>
      <c r="C567" s="42"/>
      <c r="AA567" s="34"/>
      <c r="AB567" s="34"/>
      <c r="AC567" s="34"/>
      <c r="AD567" s="34"/>
      <c r="AE567" s="34"/>
      <c r="AF567" s="34"/>
      <c r="AG567" s="34"/>
      <c r="AH567" s="34"/>
      <c r="AI567" s="34"/>
      <c r="AJ567" s="34"/>
      <c r="AK567" s="34"/>
      <c r="AL567" s="34"/>
      <c r="AM567" s="34"/>
    </row>
    <row r="568" spans="1:39">
      <c r="A568" s="104"/>
      <c r="B568" s="59">
        <f>Parâmetros!I557*0.04*64.0638</f>
        <v>11.326479840000001</v>
      </c>
      <c r="C568" s="42"/>
      <c r="AA568" s="34"/>
      <c r="AB568" s="34"/>
      <c r="AC568" s="34"/>
      <c r="AD568" s="34"/>
      <c r="AE568" s="34"/>
      <c r="AF568" s="34"/>
      <c r="AG568" s="34"/>
      <c r="AH568" s="34"/>
      <c r="AI568" s="34"/>
      <c r="AJ568" s="34"/>
      <c r="AK568" s="34"/>
      <c r="AL568" s="34"/>
      <c r="AM568" s="34"/>
    </row>
    <row r="569" spans="1:39">
      <c r="A569" s="104"/>
      <c r="B569" s="59">
        <f>Parâmetros!I558*0.04*64.0638</f>
        <v>11.86461576</v>
      </c>
      <c r="C569" s="42"/>
      <c r="AA569" s="34"/>
      <c r="AB569" s="34"/>
      <c r="AC569" s="34"/>
      <c r="AD569" s="34"/>
      <c r="AE569" s="34"/>
      <c r="AF569" s="34"/>
      <c r="AG569" s="34"/>
      <c r="AH569" s="34"/>
      <c r="AI569" s="34"/>
      <c r="AJ569" s="34"/>
      <c r="AK569" s="34"/>
      <c r="AL569" s="34"/>
      <c r="AM569" s="34"/>
    </row>
    <row r="570" spans="1:39">
      <c r="A570" s="104"/>
      <c r="B570" s="59">
        <f>Parâmetros!I559*0.04*64.0638</f>
        <v>8.1745408800000003</v>
      </c>
      <c r="C570" s="42"/>
      <c r="AA570" s="34"/>
      <c r="AB570" s="34"/>
      <c r="AC570" s="34"/>
      <c r="AD570" s="34"/>
      <c r="AE570" s="34"/>
      <c r="AF570" s="34"/>
      <c r="AG570" s="34"/>
      <c r="AH570" s="34"/>
      <c r="AI570" s="34"/>
      <c r="AJ570" s="34"/>
      <c r="AK570" s="34"/>
      <c r="AL570" s="34"/>
      <c r="AM570" s="34"/>
    </row>
    <row r="571" spans="1:39">
      <c r="A571" s="104"/>
      <c r="B571" s="59">
        <f>Parâmetros!I560*0.04*64.0638</f>
        <v>8.4051705599999984</v>
      </c>
      <c r="C571" s="42"/>
      <c r="AA571" s="34"/>
      <c r="AB571" s="34"/>
      <c r="AC571" s="34"/>
      <c r="AD571" s="34"/>
      <c r="AE571" s="34"/>
      <c r="AF571" s="34"/>
      <c r="AG571" s="34"/>
      <c r="AH571" s="34"/>
      <c r="AI571" s="34"/>
      <c r="AJ571" s="34"/>
      <c r="AK571" s="34"/>
      <c r="AL571" s="34"/>
      <c r="AM571" s="34"/>
    </row>
    <row r="572" spans="1:39">
      <c r="A572" s="104"/>
      <c r="B572" s="59">
        <f>Parâmetros!I561*0.04*64.0638</f>
        <v>8.12328984</v>
      </c>
      <c r="C572" s="42"/>
      <c r="AA572" s="34"/>
      <c r="AB572" s="34"/>
      <c r="AC572" s="34"/>
      <c r="AD572" s="34"/>
      <c r="AE572" s="34"/>
      <c r="AF572" s="34"/>
      <c r="AG572" s="34"/>
      <c r="AH572" s="34"/>
      <c r="AI572" s="34"/>
      <c r="AJ572" s="34"/>
      <c r="AK572" s="34"/>
      <c r="AL572" s="34"/>
      <c r="AM572" s="34"/>
    </row>
    <row r="573" spans="1:39">
      <c r="A573" s="104"/>
      <c r="B573" s="59">
        <f>Parâmetros!I562*0.04*64.0638</f>
        <v>8.4307960800000004</v>
      </c>
      <c r="C573" s="42"/>
      <c r="AA573" s="34"/>
      <c r="AB573" s="34"/>
      <c r="AC573" s="34"/>
      <c r="AD573" s="34"/>
      <c r="AE573" s="34"/>
      <c r="AF573" s="34"/>
      <c r="AG573" s="34"/>
      <c r="AH573" s="34"/>
      <c r="AI573" s="34"/>
      <c r="AJ573" s="34"/>
      <c r="AK573" s="34"/>
      <c r="AL573" s="34"/>
      <c r="AM573" s="34"/>
    </row>
    <row r="574" spans="1:39">
      <c r="A574" s="104"/>
      <c r="B574" s="59">
        <f>Parâmetros!I563*0.04*64.0638</f>
        <v>9.1226851199999999</v>
      </c>
      <c r="C574" s="42"/>
      <c r="AA574" s="34"/>
      <c r="AB574" s="34"/>
      <c r="AC574" s="34"/>
      <c r="AD574" s="34"/>
      <c r="AE574" s="34"/>
      <c r="AF574" s="34"/>
      <c r="AG574" s="34"/>
      <c r="AH574" s="34"/>
      <c r="AI574" s="34"/>
      <c r="AJ574" s="34"/>
      <c r="AK574" s="34"/>
      <c r="AL574" s="34"/>
      <c r="AM574" s="34"/>
    </row>
    <row r="575" spans="1:39">
      <c r="A575" s="104"/>
      <c r="B575" s="59">
        <f>Parâmetros!I564*0.04*64.0638</f>
        <v>8.9176809600000002</v>
      </c>
      <c r="C575" s="42"/>
      <c r="AA575" s="34"/>
      <c r="AB575" s="34"/>
      <c r="AC575" s="34"/>
      <c r="AD575" s="34"/>
      <c r="AE575" s="34"/>
      <c r="AF575" s="34"/>
      <c r="AG575" s="34"/>
      <c r="AH575" s="34"/>
      <c r="AI575" s="34"/>
      <c r="AJ575" s="34"/>
      <c r="AK575" s="34"/>
      <c r="AL575" s="34"/>
      <c r="AM575" s="34"/>
    </row>
    <row r="576" spans="1:39">
      <c r="A576" s="104"/>
      <c r="B576" s="59">
        <f>Parâmetros!I565*0.04*64.0638</f>
        <v>9.3533147999999997</v>
      </c>
      <c r="C576" s="42"/>
      <c r="AA576" s="34"/>
      <c r="AB576" s="34"/>
      <c r="AC576" s="34"/>
      <c r="AD576" s="34"/>
      <c r="AE576" s="34"/>
      <c r="AF576" s="34"/>
      <c r="AG576" s="34"/>
      <c r="AH576" s="34"/>
      <c r="AI576" s="34"/>
      <c r="AJ576" s="34"/>
      <c r="AK576" s="34"/>
      <c r="AL576" s="34"/>
      <c r="AM576" s="34"/>
    </row>
    <row r="577" spans="1:39">
      <c r="A577" s="104"/>
      <c r="B577" s="59">
        <f>Parâmetros!I566*0.04*64.0638</f>
        <v>9.0970595999999997</v>
      </c>
      <c r="C577" s="42"/>
      <c r="AA577" s="34"/>
      <c r="AB577" s="34"/>
      <c r="AC577" s="34"/>
      <c r="AD577" s="34"/>
      <c r="AE577" s="34"/>
      <c r="AF577" s="34"/>
      <c r="AG577" s="34"/>
      <c r="AH577" s="34"/>
      <c r="AI577" s="34"/>
      <c r="AJ577" s="34"/>
      <c r="AK577" s="34"/>
      <c r="AL577" s="34"/>
      <c r="AM577" s="34"/>
    </row>
    <row r="578" spans="1:39">
      <c r="A578" s="104"/>
      <c r="B578" s="59">
        <f>Parâmetros!I567*0.04*64.0638</f>
        <v>9.4814424000000006</v>
      </c>
      <c r="C578" s="42"/>
      <c r="AA578" s="34"/>
      <c r="AB578" s="34"/>
      <c r="AC578" s="34"/>
      <c r="AD578" s="34"/>
      <c r="AE578" s="34"/>
      <c r="AF578" s="34"/>
      <c r="AG578" s="34"/>
      <c r="AH578" s="34"/>
      <c r="AI578" s="34"/>
      <c r="AJ578" s="34"/>
      <c r="AK578" s="34"/>
      <c r="AL578" s="34"/>
      <c r="AM578" s="34"/>
    </row>
    <row r="579" spans="1:39">
      <c r="A579" s="104"/>
      <c r="B579" s="59">
        <f>Parâmetros!I568*0.04*64.0638</f>
        <v>9.6351955199999999</v>
      </c>
      <c r="C579" s="42"/>
      <c r="AA579" s="34"/>
      <c r="AB579" s="34"/>
      <c r="AC579" s="34"/>
      <c r="AD579" s="34"/>
      <c r="AE579" s="34"/>
      <c r="AF579" s="34"/>
      <c r="AG579" s="34"/>
      <c r="AH579" s="34"/>
      <c r="AI579" s="34"/>
      <c r="AJ579" s="34"/>
      <c r="AK579" s="34"/>
      <c r="AL579" s="34"/>
      <c r="AM579" s="34"/>
    </row>
    <row r="580" spans="1:39">
      <c r="A580" s="104"/>
      <c r="B580" s="59">
        <f>Parâmetros!I569*0.04*64.0638</f>
        <v>9.7376976000000006</v>
      </c>
      <c r="C580" s="42"/>
      <c r="AA580" s="34"/>
      <c r="AB580" s="34"/>
      <c r="AC580" s="34"/>
      <c r="AD580" s="34"/>
      <c r="AE580" s="34"/>
      <c r="AF580" s="34"/>
      <c r="AG580" s="34"/>
      <c r="AH580" s="34"/>
      <c r="AI580" s="34"/>
      <c r="AJ580" s="34"/>
      <c r="AK580" s="34"/>
      <c r="AL580" s="34"/>
      <c r="AM580" s="34"/>
    </row>
    <row r="581" spans="1:39">
      <c r="A581" s="104"/>
      <c r="B581" s="59">
        <f>Parâmetros!I570*0.04*64.0638</f>
        <v>9.8145741599999994</v>
      </c>
      <c r="C581" s="42"/>
      <c r="AA581" s="34"/>
      <c r="AB581" s="34"/>
      <c r="AC581" s="34"/>
      <c r="AD581" s="34"/>
      <c r="AE581" s="34"/>
      <c r="AF581" s="34"/>
      <c r="AG581" s="34"/>
      <c r="AH581" s="34"/>
      <c r="AI581" s="34"/>
      <c r="AJ581" s="34"/>
      <c r="AK581" s="34"/>
      <c r="AL581" s="34"/>
      <c r="AM581" s="34"/>
    </row>
    <row r="582" spans="1:39">
      <c r="A582" s="104"/>
      <c r="B582" s="59">
        <f>Parâmetros!I571*0.04*64.0638</f>
        <v>10.19895696</v>
      </c>
      <c r="C582" s="42"/>
      <c r="AA582" s="34"/>
      <c r="AB582" s="34"/>
      <c r="AC582" s="34"/>
      <c r="AD582" s="34"/>
      <c r="AE582" s="34"/>
      <c r="AF582" s="34"/>
      <c r="AG582" s="34"/>
      <c r="AH582" s="34"/>
      <c r="AI582" s="34"/>
      <c r="AJ582" s="34"/>
      <c r="AK582" s="34"/>
      <c r="AL582" s="34"/>
      <c r="AM582" s="34"/>
    </row>
    <row r="583" spans="1:39">
      <c r="A583" s="104"/>
      <c r="B583" s="59">
        <f>Parâmetros!I572*0.04*64.0638</f>
        <v>9.8145741599999994</v>
      </c>
      <c r="C583" s="42"/>
      <c r="AA583" s="34"/>
      <c r="AB583" s="34"/>
      <c r="AC583" s="34"/>
      <c r="AD583" s="34"/>
      <c r="AE583" s="34"/>
      <c r="AF583" s="34"/>
      <c r="AG583" s="34"/>
      <c r="AH583" s="34"/>
      <c r="AI583" s="34"/>
      <c r="AJ583" s="34"/>
      <c r="AK583" s="34"/>
      <c r="AL583" s="34"/>
      <c r="AM583" s="34"/>
    </row>
    <row r="584" spans="1:39">
      <c r="A584" s="104"/>
      <c r="B584" s="59">
        <f>Parâmetros!I573*0.04*64.0638</f>
        <v>9.7120720800000004</v>
      </c>
      <c r="C584" s="42"/>
      <c r="AA584" s="34"/>
      <c r="AB584" s="34"/>
      <c r="AC584" s="34"/>
      <c r="AD584" s="34"/>
      <c r="AE584" s="34"/>
      <c r="AF584" s="34"/>
      <c r="AG584" s="34"/>
      <c r="AH584" s="34"/>
      <c r="AI584" s="34"/>
      <c r="AJ584" s="34"/>
      <c r="AK584" s="34"/>
      <c r="AL584" s="34"/>
      <c r="AM584" s="34"/>
    </row>
    <row r="585" spans="1:39">
      <c r="A585" s="104"/>
      <c r="B585" s="59">
        <f>Parâmetros!I574*0.04*64.0638</f>
        <v>8.5845492000000014</v>
      </c>
      <c r="C585" s="42"/>
      <c r="AA585" s="34"/>
      <c r="AB585" s="34"/>
      <c r="AC585" s="34"/>
      <c r="AD585" s="34"/>
      <c r="AE585" s="34"/>
      <c r="AF585" s="34"/>
      <c r="AG585" s="34"/>
      <c r="AH585" s="34"/>
      <c r="AI585" s="34"/>
      <c r="AJ585" s="34"/>
      <c r="AK585" s="34"/>
      <c r="AL585" s="34"/>
      <c r="AM585" s="34"/>
    </row>
    <row r="586" spans="1:39">
      <c r="A586" s="104"/>
      <c r="B586" s="59">
        <f>Parâmetros!I575*0.04*64.0638</f>
        <v>7.8414091200000007</v>
      </c>
      <c r="C586" s="42"/>
      <c r="AA586" s="34"/>
      <c r="AB586" s="34"/>
      <c r="AC586" s="34"/>
      <c r="AD586" s="34"/>
      <c r="AE586" s="34"/>
      <c r="AF586" s="34"/>
      <c r="AG586" s="34"/>
      <c r="AH586" s="34"/>
      <c r="AI586" s="34"/>
      <c r="AJ586" s="34"/>
      <c r="AK586" s="34"/>
      <c r="AL586" s="34"/>
      <c r="AM586" s="34"/>
    </row>
    <row r="587" spans="1:39">
      <c r="A587" s="104"/>
      <c r="B587" s="59">
        <f>Parâmetros!I576*0.04*64.0638</f>
        <v>8.6870512800000004</v>
      </c>
      <c r="C587" s="42"/>
      <c r="AA587" s="34"/>
      <c r="AB587" s="34"/>
      <c r="AC587" s="34"/>
      <c r="AD587" s="34"/>
      <c r="AE587" s="34"/>
      <c r="AF587" s="34"/>
      <c r="AG587" s="34"/>
      <c r="AH587" s="34"/>
      <c r="AI587" s="34"/>
      <c r="AJ587" s="34"/>
      <c r="AK587" s="34"/>
      <c r="AL587" s="34"/>
      <c r="AM587" s="34"/>
    </row>
    <row r="588" spans="1:39">
      <c r="A588" s="104"/>
      <c r="B588" s="59">
        <f>Parâmetros!I577*0.04*64.0638</f>
        <v>9.9170762400000019</v>
      </c>
      <c r="C588" s="42"/>
      <c r="AA588" s="34"/>
      <c r="AB588" s="34"/>
      <c r="AC588" s="34"/>
      <c r="AD588" s="34"/>
      <c r="AE588" s="34"/>
      <c r="AF588" s="34"/>
      <c r="AG588" s="34"/>
      <c r="AH588" s="34"/>
      <c r="AI588" s="34"/>
      <c r="AJ588" s="34"/>
      <c r="AK588" s="34"/>
      <c r="AL588" s="34"/>
      <c r="AM588" s="34"/>
    </row>
    <row r="589" spans="1:39">
      <c r="A589" s="104"/>
      <c r="B589" s="59">
        <f>Parâmetros!I578*0.04*64.0638</f>
        <v>9.5070679200000008</v>
      </c>
      <c r="C589" s="42"/>
      <c r="AA589" s="34"/>
      <c r="AB589" s="34"/>
      <c r="AC589" s="34"/>
      <c r="AD589" s="34"/>
      <c r="AE589" s="34"/>
      <c r="AF589" s="34"/>
      <c r="AG589" s="34"/>
      <c r="AH589" s="34"/>
      <c r="AI589" s="34"/>
      <c r="AJ589" s="34"/>
      <c r="AK589" s="34"/>
      <c r="AL589" s="34"/>
      <c r="AM589" s="34"/>
    </row>
    <row r="590" spans="1:39">
      <c r="A590" s="104"/>
      <c r="B590" s="59">
        <f>Parâmetros!I579*0.04*64.0638</f>
        <v>8.4820471200000007</v>
      </c>
      <c r="C590" s="42"/>
      <c r="AA590" s="34"/>
      <c r="AB590" s="34"/>
      <c r="AC590" s="34"/>
      <c r="AD590" s="34"/>
      <c r="AE590" s="34"/>
      <c r="AF590" s="34"/>
      <c r="AG590" s="34"/>
      <c r="AH590" s="34"/>
      <c r="AI590" s="34"/>
      <c r="AJ590" s="34"/>
      <c r="AK590" s="34"/>
      <c r="AL590" s="34"/>
      <c r="AM590" s="34"/>
    </row>
    <row r="591" spans="1:39">
      <c r="A591" s="104"/>
      <c r="B591" s="59">
        <f>Parâmetros!I580*0.04*64.0638</f>
        <v>8.3539195199999998</v>
      </c>
      <c r="C591" s="42"/>
      <c r="AA591" s="34"/>
      <c r="AB591" s="34"/>
      <c r="AC591" s="34"/>
      <c r="AD591" s="34"/>
      <c r="AE591" s="34"/>
      <c r="AF591" s="34"/>
      <c r="AG591" s="34"/>
      <c r="AH591" s="34"/>
      <c r="AI591" s="34"/>
      <c r="AJ591" s="34"/>
      <c r="AK591" s="34"/>
      <c r="AL591" s="34"/>
      <c r="AM591" s="34"/>
    </row>
    <row r="592" spans="1:39">
      <c r="A592" s="104"/>
      <c r="B592" s="59">
        <f>Parâmetros!I581*0.04*64.0638</f>
        <v>8.89205544</v>
      </c>
      <c r="C592" s="42"/>
      <c r="AA592" s="34"/>
      <c r="AB592" s="34"/>
      <c r="AC592" s="34"/>
      <c r="AD592" s="34"/>
      <c r="AE592" s="34"/>
      <c r="AF592" s="34"/>
      <c r="AG592" s="34"/>
      <c r="AH592" s="34"/>
      <c r="AI592" s="34"/>
      <c r="AJ592" s="34"/>
      <c r="AK592" s="34"/>
      <c r="AL592" s="34"/>
      <c r="AM592" s="34"/>
    </row>
    <row r="593" spans="1:39">
      <c r="A593" s="104"/>
      <c r="B593" s="59">
        <f>Parâmetros!I582*0.04*64.0638</f>
        <v>8.8771670128799993</v>
      </c>
      <c r="C593" s="42"/>
      <c r="AA593" s="34"/>
      <c r="AB593" s="34"/>
      <c r="AC593" s="34"/>
      <c r="AD593" s="34"/>
      <c r="AE593" s="34"/>
      <c r="AF593" s="34"/>
      <c r="AG593" s="34"/>
      <c r="AH593" s="34"/>
      <c r="AI593" s="34"/>
      <c r="AJ593" s="34"/>
      <c r="AK593" s="34"/>
      <c r="AL593" s="34"/>
      <c r="AM593" s="34"/>
    </row>
    <row r="594" spans="1:39">
      <c r="A594" s="104"/>
      <c r="B594" s="59">
        <f>Parâmetros!I583*0.04*64.0638</f>
        <v>8.5138355775600001</v>
      </c>
      <c r="C594" s="42"/>
      <c r="AA594" s="34"/>
      <c r="AB594" s="34"/>
      <c r="AC594" s="34"/>
      <c r="AD594" s="34"/>
      <c r="AE594" s="34"/>
      <c r="AF594" s="34"/>
      <c r="AG594" s="34"/>
      <c r="AH594" s="34"/>
      <c r="AI594" s="34"/>
      <c r="AJ594" s="34"/>
      <c r="AK594" s="34"/>
      <c r="AL594" s="34"/>
      <c r="AM594" s="34"/>
    </row>
    <row r="595" spans="1:39">
      <c r="A595" s="104"/>
      <c r="B595" s="59">
        <f>Parâmetros!I584*0.04*64.0638</f>
        <v>8.4641143811040003</v>
      </c>
      <c r="C595" s="42"/>
      <c r="AA595" s="34"/>
      <c r="AB595" s="34"/>
      <c r="AC595" s="34"/>
      <c r="AD595" s="34"/>
      <c r="AE595" s="34"/>
      <c r="AF595" s="34"/>
      <c r="AG595" s="34"/>
      <c r="AH595" s="34"/>
      <c r="AI595" s="34"/>
      <c r="AJ595" s="34"/>
      <c r="AK595" s="34"/>
      <c r="AL595" s="34"/>
      <c r="AM595" s="34"/>
    </row>
    <row r="596" spans="1:39">
      <c r="A596" s="104"/>
      <c r="B596" s="59">
        <f>Parâmetros!I585*0.04*64.0638</f>
        <v>8.1977294130480001</v>
      </c>
      <c r="C596" s="42"/>
      <c r="AA596" s="34"/>
      <c r="AB596" s="34"/>
      <c r="AC596" s="34"/>
      <c r="AD596" s="34"/>
      <c r="AE596" s="34"/>
      <c r="AF596" s="34"/>
      <c r="AG596" s="34"/>
      <c r="AH596" s="34"/>
      <c r="AI596" s="34"/>
      <c r="AJ596" s="34"/>
      <c r="AK596" s="34"/>
      <c r="AL596" s="34"/>
      <c r="AM596" s="34"/>
    </row>
    <row r="597" spans="1:39">
      <c r="A597" s="104"/>
      <c r="B597" s="59">
        <f>Parâmetros!I586*0.04*64.0638</f>
        <v>8.2701420074640009</v>
      </c>
      <c r="C597" s="42"/>
      <c r="AA597" s="34"/>
      <c r="AB597" s="34"/>
      <c r="AC597" s="34"/>
      <c r="AD597" s="34"/>
      <c r="AE597" s="34"/>
      <c r="AF597" s="34"/>
      <c r="AG597" s="34"/>
      <c r="AH597" s="34"/>
      <c r="AI597" s="34"/>
      <c r="AJ597" s="34"/>
      <c r="AK597" s="34"/>
      <c r="AL597" s="34"/>
      <c r="AM597" s="34"/>
    </row>
    <row r="598" spans="1:39">
      <c r="A598" s="104"/>
      <c r="B598" s="59">
        <f>Parâmetros!I587*0.04*64.0638</f>
        <v>8.896703909328</v>
      </c>
      <c r="C598" s="42"/>
      <c r="AA598" s="34"/>
      <c r="AB598" s="34"/>
      <c r="AC598" s="34"/>
      <c r="AD598" s="34"/>
      <c r="AE598" s="34"/>
      <c r="AF598" s="34"/>
      <c r="AG598" s="34"/>
      <c r="AH598" s="34"/>
      <c r="AI598" s="34"/>
      <c r="AJ598" s="34"/>
      <c r="AK598" s="34"/>
      <c r="AL598" s="34"/>
      <c r="AM598" s="34"/>
    </row>
    <row r="599" spans="1:39">
      <c r="A599" s="104"/>
      <c r="B599" s="59">
        <f>Parâmetros!I588*0.04*64.0638</f>
        <v>8.4572544293999989</v>
      </c>
      <c r="C599" s="42"/>
      <c r="AA599" s="34"/>
      <c r="AB599" s="34"/>
      <c r="AC599" s="34"/>
      <c r="AD599" s="34"/>
      <c r="AE599" s="34"/>
      <c r="AF599" s="34"/>
      <c r="AG599" s="34"/>
      <c r="AH599" s="34"/>
      <c r="AI599" s="34"/>
      <c r="AJ599" s="34"/>
      <c r="AK599" s="34"/>
      <c r="AL599" s="34"/>
      <c r="AM599" s="34"/>
    </row>
    <row r="600" spans="1:39">
      <c r="A600" s="104"/>
      <c r="B600" s="59">
        <f>Parâmetros!I589*0.04*64.0638</f>
        <v>8.8099897122000002</v>
      </c>
      <c r="C600" s="42"/>
      <c r="AA600" s="34"/>
      <c r="AB600" s="34"/>
      <c r="AC600" s="34"/>
      <c r="AD600" s="34"/>
      <c r="AE600" s="34"/>
      <c r="AF600" s="34"/>
      <c r="AG600" s="34"/>
      <c r="AH600" s="34"/>
      <c r="AI600" s="34"/>
      <c r="AJ600" s="34"/>
      <c r="AK600" s="34"/>
      <c r="AL600" s="34"/>
      <c r="AM600" s="34"/>
    </row>
    <row r="601" spans="1:39">
      <c r="A601" s="104"/>
      <c r="B601" s="59">
        <f>Parâmetros!I590*0.04*64.0638</f>
        <v>8.8153300705680007</v>
      </c>
      <c r="C601" s="42"/>
      <c r="AA601" s="34"/>
      <c r="AB601" s="34"/>
      <c r="AC601" s="34"/>
      <c r="AD601" s="34"/>
      <c r="AE601" s="34"/>
      <c r="AF601" s="34"/>
      <c r="AG601" s="34"/>
      <c r="AH601" s="34"/>
      <c r="AI601" s="34"/>
      <c r="AJ601" s="34"/>
      <c r="AK601" s="34"/>
      <c r="AL601" s="34"/>
      <c r="AM601" s="34"/>
    </row>
    <row r="602" spans="1:39">
      <c r="A602" s="104"/>
      <c r="B602" s="59">
        <f>Parâmetros!I591*0.04*64.0638</f>
        <v>8.9962103660399997</v>
      </c>
      <c r="C602" s="42"/>
      <c r="AA602" s="34"/>
      <c r="AB602" s="34"/>
      <c r="AC602" s="34"/>
      <c r="AD602" s="34"/>
      <c r="AE602" s="34"/>
      <c r="AF602" s="34"/>
      <c r="AG602" s="34"/>
      <c r="AH602" s="34"/>
      <c r="AI602" s="34"/>
      <c r="AJ602" s="34"/>
      <c r="AK602" s="34"/>
      <c r="AL602" s="34"/>
      <c r="AM602" s="34"/>
    </row>
    <row r="603" spans="1:39">
      <c r="A603" s="104"/>
      <c r="B603" s="59">
        <f>Parâmetros!I592*0.04*64.0638</f>
        <v>9.5753138048640007</v>
      </c>
      <c r="C603" s="42"/>
      <c r="AA603" s="34"/>
      <c r="AB603" s="34"/>
      <c r="AC603" s="34"/>
      <c r="AD603" s="34"/>
      <c r="AE603" s="34"/>
      <c r="AF603" s="34"/>
      <c r="AG603" s="34"/>
      <c r="AH603" s="34"/>
      <c r="AI603" s="34"/>
      <c r="AJ603" s="34"/>
      <c r="AK603" s="34"/>
      <c r="AL603" s="34"/>
      <c r="AM603" s="34"/>
    </row>
    <row r="604" spans="1:39">
      <c r="A604" s="104"/>
      <c r="B604" s="59">
        <f>Parâmetros!I593*0.04*64.0638</f>
        <v>8.9914696448400004</v>
      </c>
      <c r="C604" s="42"/>
      <c r="AA604" s="34"/>
      <c r="AB604" s="34"/>
      <c r="AC604" s="34"/>
      <c r="AD604" s="34"/>
      <c r="AE604" s="34"/>
      <c r="AF604" s="34"/>
      <c r="AG604" s="34"/>
      <c r="AH604" s="34"/>
      <c r="AI604" s="34"/>
      <c r="AJ604" s="34"/>
      <c r="AK604" s="34"/>
      <c r="AL604" s="34"/>
      <c r="AM604" s="34"/>
    </row>
    <row r="605" spans="1:39">
      <c r="A605" s="104"/>
      <c r="B605" s="59">
        <f>Parâmetros!I594*0.04*64.0638</f>
        <v>9.5410422344160004</v>
      </c>
      <c r="C605" s="42"/>
      <c r="AA605" s="34"/>
      <c r="AB605" s="34"/>
      <c r="AC605" s="34"/>
      <c r="AD605" s="34"/>
      <c r="AE605" s="34"/>
      <c r="AF605" s="34"/>
      <c r="AG605" s="34"/>
      <c r="AH605" s="34"/>
      <c r="AI605" s="34"/>
      <c r="AJ605" s="34"/>
      <c r="AK605" s="34"/>
      <c r="AL605" s="34"/>
      <c r="AM605" s="34"/>
    </row>
    <row r="606" spans="1:39">
      <c r="A606" s="104"/>
      <c r="B606" s="59">
        <f>Parâmetros!I595*0.04*64.0638</f>
        <v>10.07539070256</v>
      </c>
      <c r="C606" s="42"/>
      <c r="AA606" s="34"/>
      <c r="AB606" s="34"/>
      <c r="AC606" s="34"/>
      <c r="AD606" s="34"/>
      <c r="AE606" s="34"/>
      <c r="AF606" s="34"/>
      <c r="AG606" s="34"/>
      <c r="AH606" s="34"/>
      <c r="AI606" s="34"/>
      <c r="AJ606" s="34"/>
      <c r="AK606" s="34"/>
      <c r="AL606" s="34"/>
      <c r="AM606" s="34"/>
    </row>
    <row r="607" spans="1:39">
      <c r="A607" s="104"/>
      <c r="B607" s="59">
        <f>Parâmetros!I596*0.04*64.0638</f>
        <v>8.8425802485359988</v>
      </c>
      <c r="C607" s="42"/>
      <c r="AA607" s="34"/>
      <c r="AB607" s="34"/>
      <c r="AC607" s="34"/>
      <c r="AD607" s="34"/>
      <c r="AE607" s="34"/>
      <c r="AF607" s="34"/>
      <c r="AG607" s="34"/>
      <c r="AH607" s="34"/>
      <c r="AI607" s="34"/>
      <c r="AJ607" s="34"/>
      <c r="AK607" s="34"/>
      <c r="AL607" s="34"/>
      <c r="AM607" s="34"/>
    </row>
    <row r="608" spans="1:39">
      <c r="A608" s="104"/>
      <c r="B608" s="59">
        <f>Parâmetros!I597*0.04*64.0638</f>
        <v>10.063390271544</v>
      </c>
      <c r="C608" s="42"/>
      <c r="AA608" s="34"/>
      <c r="AB608" s="34"/>
      <c r="AC608" s="34"/>
      <c r="AD608" s="34"/>
      <c r="AE608" s="34"/>
      <c r="AF608" s="34"/>
      <c r="AG608" s="34"/>
      <c r="AH608" s="34"/>
      <c r="AI608" s="34"/>
      <c r="AJ608" s="34"/>
      <c r="AK608" s="34"/>
      <c r="AL608" s="34"/>
      <c r="AM608" s="34"/>
    </row>
    <row r="609" spans="1:39">
      <c r="A609" s="104"/>
      <c r="B609" s="59">
        <f>Parâmetros!I598*0.04*64.0638</f>
        <v>8.4933249113520013</v>
      </c>
      <c r="C609" s="42"/>
      <c r="AA609" s="34"/>
      <c r="AB609" s="34"/>
      <c r="AC609" s="34"/>
      <c r="AD609" s="34"/>
      <c r="AE609" s="34"/>
      <c r="AF609" s="34"/>
      <c r="AG609" s="34"/>
      <c r="AH609" s="34"/>
      <c r="AI609" s="34"/>
      <c r="AJ609" s="34"/>
      <c r="AK609" s="34"/>
      <c r="AL609" s="34"/>
      <c r="AM609" s="34"/>
    </row>
    <row r="610" spans="1:39">
      <c r="A610" s="104"/>
      <c r="B610" s="59">
        <f>Parâmetros!I599*0.04*64.0638</f>
        <v>8.5764489731280005</v>
      </c>
      <c r="C610" s="42"/>
      <c r="AA610" s="34"/>
      <c r="AB610" s="34"/>
      <c r="AC610" s="34"/>
      <c r="AD610" s="34"/>
      <c r="AE610" s="34"/>
      <c r="AF610" s="34"/>
      <c r="AG610" s="34"/>
      <c r="AH610" s="34"/>
      <c r="AI610" s="34"/>
      <c r="AJ610" s="34"/>
      <c r="AK610" s="34"/>
      <c r="AL610" s="34"/>
      <c r="AM610" s="34"/>
    </row>
    <row r="611" spans="1:39">
      <c r="A611" s="104"/>
      <c r="B611" s="59">
        <f>Parâmetros!I600*0.04*64.0638</f>
        <v>8.7693886383119999</v>
      </c>
      <c r="C611" s="42"/>
      <c r="AA611" s="34"/>
      <c r="AB611" s="34"/>
      <c r="AC611" s="34"/>
      <c r="AD611" s="34"/>
      <c r="AE611" s="34"/>
      <c r="AF611" s="34"/>
      <c r="AG611" s="34"/>
      <c r="AH611" s="34"/>
      <c r="AI611" s="34"/>
      <c r="AJ611" s="34"/>
      <c r="AK611" s="34"/>
      <c r="AL611" s="34"/>
      <c r="AM611" s="34"/>
    </row>
    <row r="612" spans="1:39">
      <c r="A612" s="104"/>
      <c r="B612" s="59">
        <f>Parâmetros!I601*0.04*64.0638</f>
        <v>7.3912609854719999</v>
      </c>
      <c r="C612" s="42"/>
      <c r="AA612" s="34"/>
      <c r="AB612" s="34"/>
      <c r="AC612" s="34"/>
      <c r="AD612" s="34"/>
      <c r="AE612" s="34"/>
      <c r="AF612" s="34"/>
      <c r="AG612" s="34"/>
      <c r="AH612" s="34"/>
      <c r="AI612" s="34"/>
      <c r="AJ612" s="34"/>
      <c r="AK612" s="34"/>
      <c r="AL612" s="34"/>
      <c r="AM612" s="34"/>
    </row>
    <row r="613" spans="1:39">
      <c r="A613" s="104"/>
      <c r="B613" s="59">
        <f>Parâmetros!I602*0.04*64.0638</f>
        <v>8.2177711322399993</v>
      </c>
      <c r="C613" s="42"/>
      <c r="AA613" s="34"/>
      <c r="AB613" s="34"/>
      <c r="AC613" s="34"/>
      <c r="AD613" s="34"/>
      <c r="AE613" s="34"/>
      <c r="AF613" s="34"/>
      <c r="AG613" s="34"/>
      <c r="AH613" s="34"/>
      <c r="AI613" s="34"/>
      <c r="AJ613" s="34"/>
      <c r="AK613" s="34"/>
      <c r="AL613" s="34"/>
      <c r="AM613" s="34"/>
    </row>
    <row r="614" spans="1:39">
      <c r="A614" s="104"/>
      <c r="B614" s="59">
        <f>Parâmetros!I603*0.04*64.0638</f>
        <v>8.4948675676559997</v>
      </c>
      <c r="C614" s="42"/>
      <c r="AA614" s="34"/>
      <c r="AB614" s="34"/>
      <c r="AC614" s="34"/>
      <c r="AD614" s="34"/>
      <c r="AE614" s="34"/>
      <c r="AF614" s="34"/>
      <c r="AG614" s="34"/>
      <c r="AH614" s="34"/>
      <c r="AI614" s="34"/>
      <c r="AJ614" s="34"/>
      <c r="AK614" s="34"/>
      <c r="AL614" s="34"/>
      <c r="AM614" s="34"/>
    </row>
    <row r="615" spans="1:39">
      <c r="A615" s="104"/>
      <c r="B615" s="59">
        <f>Parâmetros!I604*0.04*64.0638</f>
        <v>8.3311025569920005</v>
      </c>
      <c r="C615" s="42"/>
      <c r="AA615" s="34"/>
      <c r="AB615" s="34"/>
      <c r="AC615" s="34"/>
      <c r="AD615" s="34"/>
      <c r="AE615" s="34"/>
      <c r="AF615" s="34"/>
      <c r="AG615" s="34"/>
      <c r="AH615" s="34"/>
      <c r="AI615" s="34"/>
      <c r="AJ615" s="34"/>
      <c r="AK615" s="34"/>
      <c r="AL615" s="34"/>
      <c r="AM615" s="34"/>
    </row>
    <row r="616" spans="1:39">
      <c r="A616" s="104"/>
      <c r="B616" s="59">
        <f>Parâmetros!I605*0.04*64.0638</f>
        <v>8.3247884288640002</v>
      </c>
      <c r="C616" s="42"/>
      <c r="AA616" s="34"/>
      <c r="AB616" s="34"/>
      <c r="AC616" s="34"/>
      <c r="AD616" s="34"/>
      <c r="AE616" s="34"/>
      <c r="AF616" s="34"/>
      <c r="AG616" s="34"/>
      <c r="AH616" s="34"/>
      <c r="AI616" s="34"/>
      <c r="AJ616" s="34"/>
      <c r="AK616" s="34"/>
      <c r="AL616" s="34"/>
      <c r="AM616" s="34"/>
    </row>
    <row r="617" spans="1:39">
      <c r="A617" s="104"/>
      <c r="B617" s="59">
        <f>Parâmetros!I606*0.04*64.0638</f>
        <v>7.9278106857840003</v>
      </c>
      <c r="C617" s="42"/>
      <c r="AA617" s="34"/>
      <c r="AB617" s="34"/>
      <c r="AC617" s="34"/>
      <c r="AD617" s="34"/>
      <c r="AE617" s="34"/>
      <c r="AF617" s="34"/>
      <c r="AG617" s="34"/>
      <c r="AH617" s="34"/>
      <c r="AI617" s="34"/>
      <c r="AJ617" s="34"/>
      <c r="AK617" s="34"/>
      <c r="AL617" s="34"/>
      <c r="AM617" s="34"/>
    </row>
    <row r="618" spans="1:39">
      <c r="A618" s="104"/>
      <c r="B618" s="59">
        <f>Parâmetros!I607*0.04*64.0638</f>
        <v>9.4726733470560003</v>
      </c>
      <c r="C618" s="42"/>
      <c r="AA618" s="34"/>
      <c r="AB618" s="34"/>
      <c r="AC618" s="34"/>
      <c r="AD618" s="34"/>
      <c r="AE618" s="34"/>
      <c r="AF618" s="34"/>
      <c r="AG618" s="34"/>
      <c r="AH618" s="34"/>
      <c r="AI618" s="34"/>
      <c r="AJ618" s="34"/>
      <c r="AK618" s="34"/>
      <c r="AL618" s="34"/>
      <c r="AM618" s="34"/>
    </row>
    <row r="619" spans="1:39">
      <c r="A619" s="104"/>
      <c r="B619" s="59">
        <f>Parâmetros!I608*0.04*64.0638</f>
        <v>9.506099275343999</v>
      </c>
      <c r="C619" s="42"/>
      <c r="AA619" s="34"/>
      <c r="AB619" s="34"/>
      <c r="AC619" s="34"/>
      <c r="AD619" s="34"/>
      <c r="AE619" s="34"/>
      <c r="AF619" s="34"/>
      <c r="AG619" s="34"/>
      <c r="AH619" s="34"/>
      <c r="AI619" s="34"/>
      <c r="AJ619" s="34"/>
      <c r="AK619" s="34"/>
      <c r="AL619" s="34"/>
      <c r="AM619" s="34"/>
    </row>
    <row r="620" spans="1:39">
      <c r="A620" s="104"/>
      <c r="B620" s="59">
        <f>Parâmetros!I609*0.04*64.0638</f>
        <v>10.325572654320002</v>
      </c>
      <c r="C620" s="42"/>
      <c r="AA620" s="34"/>
      <c r="AB620" s="34"/>
      <c r="AC620" s="34"/>
      <c r="AD620" s="34"/>
      <c r="AE620" s="34"/>
      <c r="AF620" s="34"/>
      <c r="AG620" s="34"/>
      <c r="AH620" s="34"/>
      <c r="AI620" s="34"/>
      <c r="AJ620" s="34"/>
      <c r="AK620" s="34"/>
      <c r="AL620" s="34"/>
      <c r="AM620" s="34"/>
    </row>
    <row r="621" spans="1:39">
      <c r="A621" s="104"/>
      <c r="B621" s="59">
        <f>Parâmetros!I610*0.04*64.0638</f>
        <v>8.5085951587200004</v>
      </c>
      <c r="C621" s="42"/>
      <c r="AA621" s="34"/>
      <c r="AB621" s="34"/>
      <c r="AC621" s="34"/>
      <c r="AD621" s="34"/>
      <c r="AE621" s="34"/>
      <c r="AF621" s="34"/>
      <c r="AG621" s="34"/>
      <c r="AH621" s="34"/>
      <c r="AI621" s="34"/>
      <c r="AJ621" s="34"/>
      <c r="AK621" s="34"/>
      <c r="AL621" s="34"/>
      <c r="AM621" s="34"/>
    </row>
    <row r="622" spans="1:39">
      <c r="A622" s="104"/>
      <c r="B622" s="59">
        <f>Parâmetros!I611*0.04*64.0638</f>
        <v>10.067813236296001</v>
      </c>
      <c r="C622" s="42"/>
      <c r="AA622" s="34"/>
      <c r="AB622" s="34"/>
      <c r="AC622" s="34"/>
      <c r="AD622" s="34"/>
      <c r="AE622" s="34"/>
      <c r="AF622" s="34"/>
      <c r="AG622" s="34"/>
      <c r="AH622" s="34"/>
      <c r="AI622" s="34"/>
      <c r="AJ622" s="34"/>
      <c r="AK622" s="34"/>
      <c r="AL622" s="34"/>
      <c r="AM622" s="34"/>
    </row>
    <row r="623" spans="1:39">
      <c r="A623" s="104"/>
      <c r="B623" s="59">
        <f>Parâmetros!I612*0.04*64.0638</f>
        <v>10.9567035864</v>
      </c>
      <c r="C623" s="42"/>
      <c r="AA623" s="34"/>
      <c r="AB623" s="34"/>
      <c r="AC623" s="34"/>
      <c r="AD623" s="34"/>
      <c r="AE623" s="34"/>
      <c r="AF623" s="34"/>
      <c r="AG623" s="34"/>
      <c r="AH623" s="34"/>
      <c r="AI623" s="34"/>
      <c r="AJ623" s="34"/>
      <c r="AK623" s="34"/>
      <c r="AL623" s="34"/>
      <c r="AM623" s="34"/>
    </row>
    <row r="624" spans="1:39">
      <c r="A624" s="104"/>
      <c r="B624" s="59">
        <f>Parâmetros!I613*0.04*64.0638</f>
        <v>9.5218512824880008</v>
      </c>
      <c r="C624" s="42"/>
      <c r="AA624" s="34"/>
      <c r="AB624" s="34"/>
      <c r="AC624" s="34"/>
      <c r="AD624" s="34"/>
      <c r="AE624" s="34"/>
      <c r="AF624" s="34"/>
      <c r="AG624" s="34"/>
      <c r="AH624" s="34"/>
      <c r="AI624" s="34"/>
      <c r="AJ624" s="34"/>
      <c r="AK624" s="34"/>
      <c r="AL624" s="34"/>
      <c r="AM624" s="34"/>
    </row>
    <row r="625" spans="1:39">
      <c r="A625" s="104"/>
      <c r="B625" s="59">
        <f>Parâmetros!I614*0.04*64.0638</f>
        <v>9.2914035436800013</v>
      </c>
      <c r="C625" s="42"/>
      <c r="AA625" s="34"/>
      <c r="AB625" s="34"/>
      <c r="AC625" s="34"/>
      <c r="AD625" s="34"/>
      <c r="AE625" s="34"/>
      <c r="AF625" s="34"/>
      <c r="AG625" s="34"/>
      <c r="AH625" s="34"/>
      <c r="AI625" s="34"/>
      <c r="AJ625" s="34"/>
      <c r="AK625" s="34"/>
      <c r="AL625" s="34"/>
      <c r="AM625" s="34"/>
    </row>
    <row r="626" spans="1:39">
      <c r="A626" s="104"/>
      <c r="B626" s="59">
        <f>Parâmetros!I615*0.04*64.0638</f>
        <v>9.6753865855680008</v>
      </c>
      <c r="C626" s="42"/>
      <c r="AA626" s="34"/>
      <c r="AB626" s="34"/>
      <c r="AC626" s="34"/>
      <c r="AD626" s="34"/>
      <c r="AE626" s="34"/>
      <c r="AF626" s="34"/>
      <c r="AG626" s="34"/>
      <c r="AH626" s="34"/>
      <c r="AI626" s="34"/>
      <c r="AJ626" s="34"/>
      <c r="AK626" s="34"/>
      <c r="AL626" s="34"/>
      <c r="AM626" s="34"/>
    </row>
    <row r="627" spans="1:39">
      <c r="A627" s="104"/>
      <c r="B627" s="59">
        <f>Parâmetros!I616*0.04*64.0638</f>
        <v>10.912338123624</v>
      </c>
      <c r="C627" s="42"/>
      <c r="AA627" s="34"/>
      <c r="AB627" s="34"/>
      <c r="AC627" s="34"/>
      <c r="AD627" s="34"/>
      <c r="AE627" s="34"/>
      <c r="AF627" s="34"/>
      <c r="AG627" s="34"/>
      <c r="AH627" s="34"/>
      <c r="AI627" s="34"/>
      <c r="AJ627" s="34"/>
      <c r="AK627" s="34"/>
      <c r="AL627" s="34"/>
      <c r="AM627" s="34"/>
    </row>
    <row r="628" spans="1:39">
      <c r="A628" s="104"/>
      <c r="B628" s="59">
        <f>Parâmetros!I617*0.04*64.0638</f>
        <v>10.341027405431999</v>
      </c>
      <c r="C628" s="42"/>
      <c r="AA628" s="34"/>
      <c r="AB628" s="34"/>
      <c r="AC628" s="34"/>
      <c r="AD628" s="34"/>
      <c r="AE628" s="34"/>
      <c r="AF628" s="34"/>
      <c r="AG628" s="34"/>
      <c r="AH628" s="34"/>
      <c r="AI628" s="34"/>
      <c r="AJ628" s="34"/>
      <c r="AK628" s="34"/>
      <c r="AL628" s="34"/>
      <c r="AM628" s="34"/>
    </row>
    <row r="629" spans="1:39">
      <c r="A629" s="104"/>
      <c r="B629" s="59">
        <f>Parâmetros!I618*0.04*64.0638</f>
        <v>10.838931259032</v>
      </c>
      <c r="C629" s="42"/>
      <c r="AA629" s="34"/>
      <c r="AB629" s="34"/>
      <c r="AC629" s="34"/>
      <c r="AD629" s="34"/>
      <c r="AE629" s="34"/>
      <c r="AF629" s="34"/>
      <c r="AG629" s="34"/>
      <c r="AH629" s="34"/>
      <c r="AI629" s="34"/>
      <c r="AJ629" s="34"/>
      <c r="AK629" s="34"/>
      <c r="AL629" s="34"/>
      <c r="AM629" s="34"/>
    </row>
    <row r="630" spans="1:39">
      <c r="A630" s="104"/>
      <c r="B630" s="59">
        <f>Parâmetros!I619*0.04*64.0638</f>
        <v>11.752465671720001</v>
      </c>
      <c r="C630" s="42"/>
      <c r="AA630" s="34"/>
      <c r="AB630" s="34"/>
      <c r="AC630" s="34"/>
      <c r="AD630" s="34"/>
      <c r="AE630" s="34"/>
      <c r="AF630" s="34"/>
      <c r="AG630" s="34"/>
      <c r="AH630" s="34"/>
      <c r="AI630" s="34"/>
      <c r="AJ630" s="34"/>
      <c r="AK630" s="34"/>
      <c r="AL630" s="34"/>
      <c r="AM630" s="34"/>
    </row>
    <row r="631" spans="1:39">
      <c r="A631" s="104"/>
      <c r="B631" s="59">
        <f>Parâmetros!I620*0.04*64.0638</f>
        <v>11.191492288296001</v>
      </c>
      <c r="C631" s="42"/>
      <c r="AA631" s="34"/>
      <c r="AB631" s="34"/>
      <c r="AC631" s="34"/>
      <c r="AD631" s="34"/>
      <c r="AE631" s="34"/>
      <c r="AF631" s="34"/>
      <c r="AG631" s="34"/>
      <c r="AH631" s="34"/>
      <c r="AI631" s="34"/>
      <c r="AJ631" s="34"/>
      <c r="AK631" s="34"/>
      <c r="AL631" s="34"/>
      <c r="AM631" s="34"/>
    </row>
    <row r="632" spans="1:39">
      <c r="A632" s="104"/>
      <c r="B632" s="59">
        <f>Parâmetros!I621*0.04*64.0638</f>
        <v>10.312024441896002</v>
      </c>
      <c r="C632" s="42"/>
      <c r="AA632" s="34"/>
      <c r="AB632" s="34"/>
      <c r="AC632" s="34"/>
      <c r="AD632" s="34"/>
      <c r="AE632" s="34"/>
      <c r="AF632" s="34"/>
      <c r="AG632" s="34"/>
      <c r="AH632" s="34"/>
      <c r="AI632" s="34"/>
      <c r="AJ632" s="34"/>
      <c r="AK632" s="34"/>
      <c r="AL632" s="34"/>
      <c r="AM632" s="34"/>
    </row>
    <row r="633" spans="1:39">
      <c r="A633" s="104"/>
      <c r="B633" s="59">
        <f>Parâmetros!I622*0.04*64.0638</f>
        <v>9.8238864739680007</v>
      </c>
      <c r="C633" s="42"/>
      <c r="AA633" s="34"/>
      <c r="AB633" s="34"/>
      <c r="AC633" s="34"/>
      <c r="AD633" s="34"/>
      <c r="AE633" s="34"/>
      <c r="AF633" s="34"/>
      <c r="AG633" s="34"/>
      <c r="AH633" s="34"/>
      <c r="AI633" s="34"/>
      <c r="AJ633" s="34"/>
      <c r="AK633" s="34"/>
      <c r="AL633" s="34"/>
      <c r="AM633" s="34"/>
    </row>
    <row r="634" spans="1:39">
      <c r="A634" s="104"/>
      <c r="B634" s="59">
        <f>Parâmetros!I623*0.04*64.0638</f>
        <v>11.931085796328</v>
      </c>
      <c r="C634" s="42"/>
      <c r="AA634" s="34"/>
      <c r="AB634" s="34"/>
      <c r="AC634" s="34"/>
      <c r="AD634" s="34"/>
      <c r="AE634" s="34"/>
      <c r="AF634" s="34"/>
      <c r="AG634" s="34"/>
      <c r="AH634" s="34"/>
      <c r="AI634" s="34"/>
      <c r="AJ634" s="34"/>
      <c r="AK634" s="34"/>
      <c r="AL634" s="34"/>
      <c r="AM634" s="34"/>
    </row>
    <row r="635" spans="1:39">
      <c r="A635" s="104"/>
      <c r="B635" s="59">
        <f>Parâmetros!I624*0.04*64.0638</f>
        <v>12.185647149455999</v>
      </c>
      <c r="C635" s="42"/>
      <c r="AA635" s="34"/>
      <c r="AB635" s="34"/>
      <c r="AC635" s="34"/>
      <c r="AD635" s="34"/>
      <c r="AE635" s="34"/>
      <c r="AF635" s="34"/>
      <c r="AG635" s="34"/>
      <c r="AH635" s="34"/>
      <c r="AI635" s="34"/>
      <c r="AJ635" s="34"/>
      <c r="AK635" s="34"/>
      <c r="AL635" s="34"/>
      <c r="AM635" s="34"/>
    </row>
    <row r="636" spans="1:39">
      <c r="A636" s="104"/>
      <c r="B636" s="59">
        <f>Parâmetros!I625*0.04*64.0638</f>
        <v>11.701340196767999</v>
      </c>
      <c r="C636" s="42"/>
      <c r="AA636" s="34"/>
      <c r="AB636" s="34"/>
      <c r="AC636" s="34"/>
      <c r="AD636" s="34"/>
      <c r="AE636" s="34"/>
      <c r="AF636" s="34"/>
      <c r="AG636" s="34"/>
      <c r="AH636" s="34"/>
      <c r="AI636" s="34"/>
      <c r="AJ636" s="34"/>
      <c r="AK636" s="34"/>
      <c r="AL636" s="34"/>
      <c r="AM636" s="34"/>
    </row>
    <row r="637" spans="1:39">
      <c r="A637" s="104"/>
      <c r="B637" s="59">
        <f>Parâmetros!I626*0.04*64.0638</f>
        <v>11.516039499096001</v>
      </c>
      <c r="C637" s="42"/>
      <c r="AA637" s="34"/>
      <c r="AB637" s="34"/>
      <c r="AC637" s="34"/>
      <c r="AD637" s="34"/>
      <c r="AE637" s="34"/>
      <c r="AF637" s="34"/>
      <c r="AG637" s="34"/>
      <c r="AH637" s="34"/>
      <c r="AI637" s="34"/>
      <c r="AJ637" s="34"/>
      <c r="AK637" s="34"/>
      <c r="AL637" s="34"/>
      <c r="AM637" s="34"/>
    </row>
    <row r="638" spans="1:39">
      <c r="A638" s="104"/>
      <c r="B638" s="59">
        <f>Parâmetros!I627*0.04*64.0638</f>
        <v>8.7414440087519996</v>
      </c>
      <c r="C638" s="42"/>
      <c r="AA638" s="34"/>
      <c r="AB638" s="34"/>
      <c r="AC638" s="34"/>
      <c r="AD638" s="34"/>
      <c r="AE638" s="34"/>
      <c r="AF638" s="34"/>
      <c r="AG638" s="34"/>
      <c r="AH638" s="34"/>
      <c r="AI638" s="34"/>
      <c r="AJ638" s="34"/>
      <c r="AK638" s="34"/>
      <c r="AL638" s="34"/>
      <c r="AM638" s="34"/>
    </row>
    <row r="639" spans="1:39">
      <c r="A639" s="104"/>
      <c r="B639" s="59">
        <f>Parâmetros!I628*0.04*64.0638</f>
        <v>7.1372121427440014</v>
      </c>
      <c r="C639" s="42"/>
      <c r="AA639" s="34"/>
      <c r="AB639" s="34"/>
      <c r="AC639" s="34"/>
      <c r="AD639" s="34"/>
      <c r="AE639" s="34"/>
      <c r="AF639" s="34"/>
      <c r="AG639" s="34"/>
      <c r="AH639" s="34"/>
      <c r="AI639" s="34"/>
      <c r="AJ639" s="34"/>
      <c r="AK639" s="34"/>
      <c r="AL639" s="34"/>
      <c r="AM639" s="34"/>
    </row>
    <row r="640" spans="1:39">
      <c r="A640" s="104"/>
      <c r="B640" s="59">
        <f>Parâmetros!I629*0.04*64.0638</f>
        <v>7.6781668699440004</v>
      </c>
      <c r="C640" s="42"/>
      <c r="AA640" s="34"/>
      <c r="AB640" s="34"/>
      <c r="AC640" s="34"/>
      <c r="AD640" s="34"/>
      <c r="AE640" s="34"/>
      <c r="AF640" s="34"/>
      <c r="AG640" s="34"/>
      <c r="AH640" s="34"/>
      <c r="AI640" s="34"/>
      <c r="AJ640" s="34"/>
      <c r="AK640" s="34"/>
      <c r="AL640" s="34"/>
      <c r="AM640" s="34"/>
    </row>
    <row r="641" spans="1:39">
      <c r="A641" s="104"/>
      <c r="B641" s="59">
        <f>Parâmetros!I630*0.04*64.0638</f>
        <v>8.1301882299840003</v>
      </c>
      <c r="C641" s="42"/>
      <c r="AA641" s="34"/>
      <c r="AB641" s="34"/>
      <c r="AC641" s="34"/>
      <c r="AD641" s="34"/>
      <c r="AE641" s="34"/>
      <c r="AF641" s="34"/>
      <c r="AG641" s="34"/>
      <c r="AH641" s="34"/>
      <c r="AI641" s="34"/>
      <c r="AJ641" s="34"/>
      <c r="AK641" s="34"/>
      <c r="AL641" s="34"/>
      <c r="AM641" s="34"/>
    </row>
    <row r="642" spans="1:39">
      <c r="A642" s="104"/>
      <c r="B642" s="59">
        <f>Parâmetros!I631*0.04*64.0638</f>
        <v>7.7269014838800008</v>
      </c>
      <c r="C642" s="42"/>
      <c r="AA642" s="34"/>
      <c r="AB642" s="34"/>
      <c r="AC642" s="34"/>
      <c r="AD642" s="34"/>
      <c r="AE642" s="34"/>
      <c r="AF642" s="34"/>
      <c r="AG642" s="34"/>
      <c r="AH642" s="34"/>
      <c r="AI642" s="34"/>
      <c r="AJ642" s="34"/>
      <c r="AK642" s="34"/>
      <c r="AL642" s="34"/>
      <c r="AM642" s="34"/>
    </row>
    <row r="643" spans="1:39">
      <c r="A643" s="104"/>
      <c r="B643" s="59">
        <f>Parâmetros!I632*0.04*64.0638</f>
        <v>8.1905542674479985</v>
      </c>
      <c r="C643" s="42"/>
      <c r="AA643" s="34"/>
      <c r="AB643" s="34"/>
      <c r="AC643" s="34"/>
      <c r="AD643" s="34"/>
      <c r="AE643" s="34"/>
      <c r="AF643" s="34"/>
      <c r="AG643" s="34"/>
      <c r="AH643" s="34"/>
      <c r="AI643" s="34"/>
      <c r="AJ643" s="34"/>
      <c r="AK643" s="34"/>
      <c r="AL643" s="34"/>
      <c r="AM643" s="34"/>
    </row>
    <row r="644" spans="1:39">
      <c r="A644" s="104"/>
      <c r="B644" s="59">
        <f>Parâmetros!I633*0.04*64.0638</f>
        <v>8.1925069320719999</v>
      </c>
      <c r="C644" s="42"/>
      <c r="AA644" s="34"/>
      <c r="AB644" s="34"/>
      <c r="AC644" s="34"/>
      <c r="AD644" s="34"/>
      <c r="AE644" s="34"/>
      <c r="AF644" s="34"/>
      <c r="AG644" s="34"/>
      <c r="AH644" s="34"/>
      <c r="AI644" s="34"/>
      <c r="AJ644" s="34"/>
      <c r="AK644" s="34"/>
      <c r="AL644" s="34"/>
      <c r="AM644" s="34"/>
    </row>
    <row r="645" spans="1:39">
      <c r="A645" s="104"/>
      <c r="B645" s="59">
        <f>Parâmetros!I634*0.04*64.0638</f>
        <v>8.4003093988560007</v>
      </c>
      <c r="C645" s="42"/>
      <c r="AA645" s="34"/>
      <c r="AB645" s="34"/>
      <c r="AC645" s="34"/>
      <c r="AD645" s="34"/>
      <c r="AE645" s="34"/>
      <c r="AF645" s="34"/>
      <c r="AG645" s="34"/>
      <c r="AH645" s="34"/>
      <c r="AI645" s="34"/>
      <c r="AJ645" s="34"/>
      <c r="AK645" s="34"/>
      <c r="AL645" s="34"/>
      <c r="AM645" s="34"/>
    </row>
    <row r="646" spans="1:39">
      <c r="A646" s="104"/>
      <c r="B646" s="59">
        <f>Parâmetros!I635*0.04*64.0638</f>
        <v>7.5914270472960004</v>
      </c>
      <c r="C646" s="42"/>
      <c r="AA646" s="34"/>
      <c r="AB646" s="34"/>
      <c r="AC646" s="34"/>
      <c r="AD646" s="34"/>
      <c r="AE646" s="34"/>
      <c r="AF646" s="34"/>
      <c r="AG646" s="34"/>
      <c r="AH646" s="34"/>
      <c r="AI646" s="34"/>
      <c r="AJ646" s="34"/>
      <c r="AK646" s="34"/>
      <c r="AL646" s="34"/>
      <c r="AM646" s="34"/>
    </row>
    <row r="647" spans="1:39">
      <c r="A647" s="104"/>
      <c r="B647" s="59">
        <f>Parâmetros!I636*0.04*64.0638</f>
        <v>8.221843027368001</v>
      </c>
      <c r="C647" s="42"/>
      <c r="AA647" s="34"/>
      <c r="AB647" s="34"/>
      <c r="AC647" s="34"/>
      <c r="AD647" s="34"/>
      <c r="AE647" s="34"/>
      <c r="AF647" s="34"/>
      <c r="AG647" s="34"/>
      <c r="AH647" s="34"/>
      <c r="AI647" s="34"/>
      <c r="AJ647" s="34"/>
      <c r="AK647" s="34"/>
      <c r="AL647" s="34"/>
      <c r="AM647" s="34"/>
    </row>
    <row r="648" spans="1:39">
      <c r="A648" s="104"/>
      <c r="B648" s="59">
        <f>Parâmetros!I637*0.04*64.0638</f>
        <v>8.7039051845040003</v>
      </c>
      <c r="C648" s="42"/>
      <c r="AA648" s="34"/>
      <c r="AB648" s="34"/>
      <c r="AC648" s="34"/>
      <c r="AD648" s="34"/>
      <c r="AE648" s="34"/>
      <c r="AF648" s="34"/>
      <c r="AG648" s="34"/>
      <c r="AH648" s="34"/>
      <c r="AI648" s="34"/>
      <c r="AJ648" s="34"/>
      <c r="AK648" s="34"/>
      <c r="AL648" s="34"/>
      <c r="AM648" s="34"/>
    </row>
    <row r="649" spans="1:39">
      <c r="A649" s="104"/>
      <c r="B649" s="59">
        <f>Parâmetros!I638*0.04*64.0638</f>
        <v>9.8962016914080007</v>
      </c>
      <c r="C649" s="42"/>
      <c r="AA649" s="34"/>
      <c r="AB649" s="34"/>
      <c r="AC649" s="34"/>
      <c r="AD649" s="34"/>
      <c r="AE649" s="34"/>
      <c r="AF649" s="34"/>
      <c r="AG649" s="34"/>
      <c r="AH649" s="34"/>
      <c r="AI649" s="34"/>
      <c r="AJ649" s="34"/>
      <c r="AK649" s="34"/>
      <c r="AL649" s="34"/>
      <c r="AM649" s="34"/>
    </row>
    <row r="650" spans="1:39">
      <c r="A650" s="104"/>
      <c r="B650" s="59">
        <f>Parâmetros!I639*0.04*64.0638</f>
        <v>9.1341627904080003</v>
      </c>
      <c r="C650" s="42"/>
      <c r="AA650" s="34"/>
      <c r="AB650" s="34"/>
      <c r="AC650" s="34"/>
      <c r="AD650" s="34"/>
      <c r="AE650" s="34"/>
      <c r="AF650" s="34"/>
      <c r="AG650" s="34"/>
      <c r="AH650" s="34"/>
      <c r="AI650" s="34"/>
      <c r="AJ650" s="34"/>
      <c r="AK650" s="34"/>
      <c r="AL650" s="34"/>
      <c r="AM650" s="34"/>
    </row>
    <row r="651" spans="1:39">
      <c r="A651" s="104"/>
      <c r="B651" s="59">
        <f>Parâmetros!I640*0.04*64.0638</f>
        <v>9.4786825314960019</v>
      </c>
      <c r="C651" s="42"/>
      <c r="AA651" s="34"/>
      <c r="AB651" s="34"/>
      <c r="AC651" s="34"/>
      <c r="AD651" s="34"/>
      <c r="AE651" s="34"/>
      <c r="AF651" s="34"/>
      <c r="AG651" s="34"/>
      <c r="AH651" s="34"/>
      <c r="AI651" s="34"/>
      <c r="AJ651" s="34"/>
      <c r="AK651" s="34"/>
      <c r="AL651" s="34"/>
      <c r="AM651" s="34"/>
    </row>
    <row r="652" spans="1:39">
      <c r="A652" s="104"/>
      <c r="B652" s="59">
        <f>Parâmetros!I641*0.04*64.0638</f>
        <v>9.0766975618080004</v>
      </c>
      <c r="C652" s="42"/>
      <c r="AA652" s="34"/>
      <c r="AB652" s="34"/>
      <c r="AC652" s="34"/>
      <c r="AD652" s="34"/>
      <c r="AE652" s="34"/>
      <c r="AF652" s="34"/>
      <c r="AG652" s="34"/>
      <c r="AH652" s="34"/>
      <c r="AI652" s="34"/>
      <c r="AJ652" s="34"/>
      <c r="AK652" s="34"/>
      <c r="AL652" s="34"/>
      <c r="AM652" s="34"/>
    </row>
    <row r="653" spans="1:39">
      <c r="A653" s="104"/>
      <c r="B653" s="59">
        <f>Parâmetros!I642*0.04*64.0638</f>
        <v>9.7611321380400007</v>
      </c>
      <c r="C653" s="42"/>
      <c r="AA653" s="34"/>
      <c r="AB653" s="34"/>
      <c r="AC653" s="34"/>
      <c r="AD653" s="34"/>
      <c r="AE653" s="34"/>
      <c r="AF653" s="34"/>
      <c r="AG653" s="34"/>
      <c r="AH653" s="34"/>
      <c r="AI653" s="34"/>
      <c r="AJ653" s="34"/>
      <c r="AK653" s="34"/>
      <c r="AL653" s="34"/>
      <c r="AM653" s="34"/>
    </row>
    <row r="654" spans="1:39">
      <c r="A654" s="104"/>
      <c r="B654" s="59">
        <f>Parâmetros!I643*0.04*64.0638</f>
        <v>9.4267549777680006</v>
      </c>
      <c r="C654" s="42"/>
      <c r="AA654" s="34"/>
      <c r="AB654" s="34"/>
      <c r="AC654" s="34"/>
      <c r="AD654" s="34"/>
      <c r="AE654" s="34"/>
      <c r="AF654" s="34"/>
      <c r="AG654" s="34"/>
      <c r="AH654" s="34"/>
      <c r="AI654" s="34"/>
      <c r="AJ654" s="34"/>
      <c r="AK654" s="34"/>
      <c r="AL654" s="34"/>
      <c r="AM654" s="34"/>
    </row>
    <row r="655" spans="1:39">
      <c r="A655" s="104"/>
      <c r="B655" s="59">
        <f>Parâmetros!I644*0.04*64.0638</f>
        <v>8.8754859787679994</v>
      </c>
      <c r="C655" s="42"/>
      <c r="AA655" s="34"/>
      <c r="AB655" s="34"/>
      <c r="AC655" s="34"/>
      <c r="AD655" s="34"/>
      <c r="AE655" s="34"/>
      <c r="AF655" s="34"/>
      <c r="AG655" s="34"/>
      <c r="AH655" s="34"/>
      <c r="AI655" s="34"/>
      <c r="AJ655" s="34"/>
      <c r="AK655" s="34"/>
      <c r="AL655" s="34"/>
      <c r="AM655" s="34"/>
    </row>
    <row r="656" spans="1:39">
      <c r="A656" s="104"/>
      <c r="B656" s="59">
        <f>Parâmetros!I645*0.04*64.0638</f>
        <v>8.4813167926800013</v>
      </c>
      <c r="C656" s="42"/>
      <c r="AA656" s="34"/>
      <c r="AB656" s="34"/>
      <c r="AC656" s="34"/>
      <c r="AD656" s="34"/>
      <c r="AE656" s="34"/>
      <c r="AF656" s="34"/>
      <c r="AG656" s="34"/>
      <c r="AH656" s="34"/>
      <c r="AI656" s="34"/>
      <c r="AJ656" s="34"/>
      <c r="AK656" s="34"/>
      <c r="AL656" s="34"/>
      <c r="AM656" s="34"/>
    </row>
    <row r="657" spans="1:39">
      <c r="A657" s="104"/>
      <c r="B657" s="59">
        <f>Parâmetros!I646*0.04*64.0638</f>
        <v>8.0622831645359998</v>
      </c>
      <c r="C657" s="42"/>
      <c r="AA657" s="34"/>
      <c r="AB657" s="34"/>
      <c r="AC657" s="34"/>
      <c r="AD657" s="34"/>
      <c r="AE657" s="34"/>
      <c r="AF657" s="34"/>
      <c r="AG657" s="34"/>
      <c r="AH657" s="34"/>
      <c r="AI657" s="34"/>
      <c r="AJ657" s="34"/>
      <c r="AK657" s="34"/>
      <c r="AL657" s="34"/>
      <c r="AM657" s="34"/>
    </row>
    <row r="658" spans="1:39">
      <c r="A658" s="104"/>
      <c r="B658" s="59">
        <f>Parâmetros!I647*0.04*64.0638</f>
        <v>9.9867187157040007</v>
      </c>
      <c r="C658" s="42"/>
      <c r="AA658" s="34"/>
      <c r="AB658" s="34"/>
      <c r="AC658" s="34"/>
      <c r="AD658" s="34"/>
      <c r="AE658" s="34"/>
      <c r="AF658" s="34"/>
      <c r="AG658" s="34"/>
      <c r="AH658" s="34"/>
      <c r="AI658" s="34"/>
      <c r="AJ658" s="34"/>
      <c r="AK658" s="34"/>
      <c r="AL658" s="34"/>
      <c r="AM658" s="34"/>
    </row>
    <row r="659" spans="1:39">
      <c r="A659" s="104"/>
      <c r="B659" s="59">
        <f>Parâmetros!I648*0.04*64.0638</f>
        <v>10.512321193872001</v>
      </c>
      <c r="C659" s="42"/>
      <c r="AA659" s="34"/>
      <c r="AB659" s="34"/>
      <c r="AC659" s="34"/>
      <c r="AD659" s="34"/>
      <c r="AE659" s="34"/>
      <c r="AF659" s="34"/>
      <c r="AG659" s="34"/>
      <c r="AH659" s="34"/>
      <c r="AI659" s="34"/>
      <c r="AJ659" s="34"/>
      <c r="AK659" s="34"/>
      <c r="AL659" s="34"/>
      <c r="AM659" s="34"/>
    </row>
    <row r="660" spans="1:39">
      <c r="A660" s="104"/>
      <c r="B660" s="59">
        <f>Parâmetros!I649*0.04*64.0638</f>
        <v>10.658937606552</v>
      </c>
      <c r="C660" s="42"/>
      <c r="AA660" s="34"/>
      <c r="AB660" s="34"/>
      <c r="AC660" s="34"/>
      <c r="AD660" s="34"/>
      <c r="AE660" s="34"/>
      <c r="AF660" s="34"/>
      <c r="AG660" s="34"/>
      <c r="AH660" s="34"/>
      <c r="AI660" s="34"/>
      <c r="AJ660" s="34"/>
      <c r="AK660" s="34"/>
      <c r="AL660" s="34"/>
      <c r="AM660" s="34"/>
    </row>
    <row r="661" spans="1:39">
      <c r="A661" s="104"/>
      <c r="B661" s="59">
        <f>Parâmetros!I650*0.04*64.0638</f>
        <v>12.524982847847999</v>
      </c>
      <c r="C661" s="42"/>
      <c r="AA661" s="34"/>
      <c r="AB661" s="34"/>
      <c r="AC661" s="34"/>
      <c r="AD661" s="34"/>
      <c r="AE661" s="34"/>
      <c r="AF661" s="34"/>
      <c r="AG661" s="34"/>
      <c r="AH661" s="34"/>
      <c r="AI661" s="34"/>
      <c r="AJ661" s="34"/>
      <c r="AK661" s="34"/>
      <c r="AL661" s="34"/>
      <c r="AM661" s="34"/>
    </row>
    <row r="662" spans="1:39">
      <c r="A662" s="104"/>
      <c r="B662" s="59">
        <f>Parâmetros!I651*0.04*64.0638</f>
        <v>8.3275636726800002</v>
      </c>
      <c r="C662" s="42"/>
      <c r="AA662" s="34"/>
      <c r="AB662" s="34"/>
      <c r="AC662" s="34"/>
      <c r="AD662" s="34"/>
      <c r="AE662" s="34"/>
      <c r="AF662" s="34"/>
      <c r="AG662" s="34"/>
      <c r="AH662" s="34"/>
      <c r="AI662" s="34"/>
      <c r="AJ662" s="34"/>
      <c r="AK662" s="34"/>
      <c r="AL662" s="34"/>
      <c r="AM662" s="34"/>
    </row>
    <row r="663" spans="1:39">
      <c r="A663" s="104"/>
      <c r="B663" s="59">
        <f>Parâmetros!I652*0.04*64.0638</f>
        <v>8.8717549030560008</v>
      </c>
      <c r="C663" s="42"/>
      <c r="AA663" s="34"/>
      <c r="AB663" s="34"/>
      <c r="AC663" s="34"/>
      <c r="AD663" s="34"/>
      <c r="AE663" s="34"/>
      <c r="AF663" s="34"/>
      <c r="AG663" s="34"/>
      <c r="AH663" s="34"/>
      <c r="AI663" s="34"/>
      <c r="AJ663" s="34"/>
      <c r="AK663" s="34"/>
      <c r="AL663" s="34"/>
      <c r="AM663" s="34"/>
    </row>
    <row r="664" spans="1:39">
      <c r="A664" s="104"/>
      <c r="B664" s="59">
        <f>Parâmetros!I653*0.04*64.0638</f>
        <v>8.5508798292720005</v>
      </c>
      <c r="C664" s="42"/>
      <c r="AA664" s="34"/>
      <c r="AB664" s="34"/>
      <c r="AC664" s="34"/>
      <c r="AD664" s="34"/>
      <c r="AE664" s="34"/>
      <c r="AF664" s="34"/>
      <c r="AG664" s="34"/>
      <c r="AH664" s="34"/>
      <c r="AI664" s="34"/>
      <c r="AJ664" s="34"/>
      <c r="AK664" s="34"/>
      <c r="AL664" s="34"/>
      <c r="AM664" s="34"/>
    </row>
    <row r="665" spans="1:39">
      <c r="A665" s="104"/>
      <c r="B665" s="59">
        <f>Parâmetros!I654*0.04*64.0638</f>
        <v>6.9883176213359999</v>
      </c>
      <c r="C665" s="42"/>
      <c r="AA665" s="34"/>
      <c r="AB665" s="34"/>
      <c r="AC665" s="34"/>
      <c r="AD665" s="34"/>
      <c r="AE665" s="34"/>
      <c r="AF665" s="34"/>
      <c r="AG665" s="34"/>
      <c r="AH665" s="34"/>
      <c r="AI665" s="34"/>
      <c r="AJ665" s="34"/>
      <c r="AK665" s="34"/>
      <c r="AL665" s="34"/>
      <c r="AM665" s="34"/>
    </row>
    <row r="666" spans="1:39">
      <c r="A666" s="104"/>
      <c r="B666" s="59">
        <f>Parâmetros!I655*0.04*64.0638</f>
        <v>9.6586787465280004</v>
      </c>
      <c r="C666" s="42"/>
      <c r="AA666" s="34"/>
      <c r="AB666" s="34"/>
      <c r="AC666" s="34"/>
      <c r="AD666" s="34"/>
      <c r="AE666" s="34"/>
      <c r="AF666" s="34"/>
      <c r="AG666" s="34"/>
      <c r="AH666" s="34"/>
      <c r="AI666" s="34"/>
      <c r="AJ666" s="34"/>
      <c r="AK666" s="34"/>
      <c r="AL666" s="34"/>
      <c r="AM666" s="34"/>
    </row>
    <row r="667" spans="1:39">
      <c r="A667" s="104"/>
      <c r="B667" s="59">
        <f>Parâmetros!I656*0.04*64.0638</f>
        <v>6.9013471690079999</v>
      </c>
      <c r="C667" s="42"/>
      <c r="AA667" s="34"/>
      <c r="AB667" s="34"/>
      <c r="AC667" s="34"/>
      <c r="AD667" s="34"/>
      <c r="AE667" s="34"/>
      <c r="AF667" s="34"/>
      <c r="AG667" s="34"/>
      <c r="AH667" s="34"/>
      <c r="AI667" s="34"/>
      <c r="AJ667" s="34"/>
      <c r="AK667" s="34"/>
      <c r="AL667" s="34"/>
      <c r="AM667" s="34"/>
    </row>
    <row r="668" spans="1:39">
      <c r="A668" s="104"/>
      <c r="B668" s="59">
        <f>Parâmetros!I657*0.04*64.0638</f>
        <v>6.370017387119999</v>
      </c>
      <c r="C668" s="42"/>
      <c r="AA668" s="34"/>
      <c r="AB668" s="34"/>
      <c r="AC668" s="34"/>
      <c r="AD668" s="34"/>
      <c r="AE668" s="34"/>
      <c r="AF668" s="34"/>
      <c r="AG668" s="34"/>
      <c r="AH668" s="34"/>
      <c r="AI668" s="34"/>
      <c r="AJ668" s="34"/>
      <c r="AK668" s="34"/>
      <c r="AL668" s="34"/>
      <c r="AM668" s="34"/>
    </row>
    <row r="669" spans="1:39">
      <c r="A669" s="104"/>
      <c r="B669" s="59">
        <f>Parâmetros!I658*0.04*64.0638</f>
        <v>8.5197268846079997</v>
      </c>
      <c r="C669" s="42"/>
      <c r="AA669" s="34"/>
      <c r="AB669" s="34"/>
      <c r="AC669" s="34"/>
      <c r="AD669" s="34"/>
      <c r="AE669" s="34"/>
      <c r="AF669" s="34"/>
      <c r="AG669" s="34"/>
      <c r="AH669" s="34"/>
      <c r="AI669" s="34"/>
      <c r="AJ669" s="34"/>
      <c r="AK669" s="34"/>
      <c r="AL669" s="34"/>
      <c r="AM669" s="34"/>
    </row>
    <row r="670" spans="1:39">
      <c r="A670" s="104"/>
      <c r="B670" s="59">
        <f>Parâmetros!I659*0.04*64.0638</f>
        <v>7.9520088643199998</v>
      </c>
      <c r="C670" s="42"/>
      <c r="AA670" s="34"/>
      <c r="AB670" s="34"/>
      <c r="AC670" s="34"/>
      <c r="AD670" s="34"/>
      <c r="AE670" s="34"/>
      <c r="AF670" s="34"/>
      <c r="AG670" s="34"/>
      <c r="AH670" s="34"/>
      <c r="AI670" s="34"/>
      <c r="AJ670" s="34"/>
      <c r="AK670" s="34"/>
      <c r="AL670" s="34"/>
      <c r="AM670" s="34"/>
    </row>
    <row r="671" spans="1:39">
      <c r="A671" s="104"/>
      <c r="B671" s="59">
        <f>Parâmetros!I660*0.04*64.0638</f>
        <v>9.6095699999999997</v>
      </c>
      <c r="C671" s="42"/>
      <c r="AA671" s="34"/>
      <c r="AB671" s="34"/>
      <c r="AC671" s="34"/>
      <c r="AD671" s="34"/>
      <c r="AE671" s="34"/>
      <c r="AF671" s="34"/>
      <c r="AG671" s="34"/>
      <c r="AH671" s="34"/>
      <c r="AI671" s="34"/>
      <c r="AJ671" s="34"/>
      <c r="AK671" s="34"/>
      <c r="AL671" s="34"/>
      <c r="AM671" s="34"/>
    </row>
    <row r="672" spans="1:39">
      <c r="A672" s="104"/>
      <c r="B672" s="59">
        <f>Parâmetros!I661*0.04*64.0638</f>
        <v>13.889031839999999</v>
      </c>
      <c r="C672" s="42"/>
      <c r="AA672" s="34"/>
      <c r="AB672" s="34"/>
      <c r="AC672" s="34"/>
      <c r="AD672" s="34"/>
      <c r="AE672" s="34"/>
      <c r="AF672" s="34"/>
      <c r="AG672" s="34"/>
      <c r="AH672" s="34"/>
      <c r="AI672" s="34"/>
      <c r="AJ672" s="34"/>
      <c r="AK672" s="34"/>
      <c r="AL672" s="34"/>
      <c r="AM672" s="34"/>
    </row>
    <row r="673" spans="1:39">
      <c r="A673" s="104"/>
      <c r="B673" s="59">
        <f>Parâmetros!I662*0.04*64.0638</f>
        <v>13.684027680000002</v>
      </c>
      <c r="C673" s="42"/>
      <c r="AA673" s="34"/>
      <c r="AB673" s="34"/>
      <c r="AC673" s="34"/>
      <c r="AD673" s="34"/>
      <c r="AE673" s="34"/>
      <c r="AF673" s="34"/>
      <c r="AG673" s="34"/>
      <c r="AH673" s="34"/>
      <c r="AI673" s="34"/>
      <c r="AJ673" s="34"/>
      <c r="AK673" s="34"/>
      <c r="AL673" s="34"/>
      <c r="AM673" s="34"/>
    </row>
    <row r="674" spans="1:39">
      <c r="A674" s="104"/>
      <c r="B674" s="59">
        <f>Parâmetros!I663*0.04*64.0638</f>
        <v>14.299040160000001</v>
      </c>
      <c r="C674" s="42"/>
      <c r="AA674" s="34"/>
      <c r="AB674" s="34"/>
      <c r="AC674" s="34"/>
      <c r="AD674" s="34"/>
      <c r="AE674" s="34"/>
      <c r="AF674" s="34"/>
      <c r="AG674" s="34"/>
      <c r="AH674" s="34"/>
      <c r="AI674" s="34"/>
      <c r="AJ674" s="34"/>
      <c r="AK674" s="34"/>
      <c r="AL674" s="34"/>
      <c r="AM674" s="34"/>
    </row>
    <row r="675" spans="1:39">
      <c r="A675" s="104"/>
      <c r="B675" s="59">
        <f>Parâmetros!I664*0.04*64.0638</f>
        <v>8.7383023200000007</v>
      </c>
      <c r="C675" s="42"/>
      <c r="AA675" s="34"/>
      <c r="AB675" s="34"/>
      <c r="AC675" s="34"/>
      <c r="AD675" s="34"/>
      <c r="AE675" s="34"/>
      <c r="AF675" s="34"/>
      <c r="AG675" s="34"/>
      <c r="AH675" s="34"/>
      <c r="AI675" s="34"/>
      <c r="AJ675" s="34"/>
      <c r="AK675" s="34"/>
      <c r="AL675" s="34"/>
      <c r="AM675" s="34"/>
    </row>
    <row r="676" spans="1:39">
      <c r="A676" s="104"/>
      <c r="B676" s="59">
        <f>Parâmetros!I665*0.04*64.0638</f>
        <v>9.14831064</v>
      </c>
      <c r="C676" s="42"/>
      <c r="AA676" s="34"/>
      <c r="AB676" s="34"/>
      <c r="AC676" s="34"/>
      <c r="AD676" s="34"/>
      <c r="AE676" s="34"/>
      <c r="AF676" s="34"/>
      <c r="AG676" s="34"/>
      <c r="AH676" s="34"/>
      <c r="AI676" s="34"/>
      <c r="AJ676" s="34"/>
      <c r="AK676" s="34"/>
      <c r="AL676" s="34"/>
      <c r="AM676" s="34"/>
    </row>
    <row r="677" spans="1:39">
      <c r="A677" s="104"/>
      <c r="B677" s="59">
        <f>Parâmetros!I666*0.04*64.0638</f>
        <v>9.0458085599999993</v>
      </c>
      <c r="C677" s="42"/>
      <c r="AA677" s="34"/>
      <c r="AB677" s="34"/>
      <c r="AC677" s="34"/>
      <c r="AD677" s="34"/>
      <c r="AE677" s="34"/>
      <c r="AF677" s="34"/>
      <c r="AG677" s="34"/>
      <c r="AH677" s="34"/>
      <c r="AI677" s="34"/>
      <c r="AJ677" s="34"/>
      <c r="AK677" s="34"/>
      <c r="AL677" s="34"/>
      <c r="AM677" s="34"/>
    </row>
    <row r="678" spans="1:39">
      <c r="A678" s="104"/>
      <c r="B678" s="59">
        <f>Parâmetros!I667*0.04*64.0638</f>
        <v>10.250208000000001</v>
      </c>
      <c r="C678" s="42"/>
      <c r="AA678" s="34"/>
      <c r="AB678" s="34"/>
      <c r="AC678" s="34"/>
      <c r="AD678" s="34"/>
      <c r="AE678" s="34"/>
      <c r="AF678" s="34"/>
      <c r="AG678" s="34"/>
      <c r="AH678" s="34"/>
      <c r="AI678" s="34"/>
      <c r="AJ678" s="34"/>
      <c r="AK678" s="34"/>
      <c r="AL678" s="34"/>
      <c r="AM678" s="34"/>
    </row>
    <row r="679" spans="1:39">
      <c r="A679" s="104"/>
      <c r="B679" s="59">
        <f>Parâmetros!I668*0.04*64.0638</f>
        <v>10.173331440000002</v>
      </c>
      <c r="C679" s="42"/>
      <c r="AA679" s="34"/>
      <c r="AB679" s="34"/>
      <c r="AC679" s="34"/>
      <c r="AD679" s="34"/>
      <c r="AE679" s="34"/>
      <c r="AF679" s="34"/>
      <c r="AG679" s="34"/>
      <c r="AH679" s="34"/>
      <c r="AI679" s="34"/>
      <c r="AJ679" s="34"/>
      <c r="AK679" s="34"/>
      <c r="AL679" s="34"/>
      <c r="AM679" s="34"/>
    </row>
    <row r="680" spans="1:39">
      <c r="A680" s="104"/>
      <c r="B680" s="59">
        <f>Parâmetros!I669*0.04*64.0638</f>
        <v>9.3020637599999993</v>
      </c>
      <c r="C680" s="42"/>
      <c r="AA680" s="34"/>
      <c r="AB680" s="34"/>
      <c r="AC680" s="34"/>
      <c r="AD680" s="34"/>
      <c r="AE680" s="34"/>
      <c r="AF680" s="34"/>
      <c r="AG680" s="34"/>
      <c r="AH680" s="34"/>
      <c r="AI680" s="34"/>
      <c r="AJ680" s="34"/>
      <c r="AK680" s="34"/>
      <c r="AL680" s="34"/>
      <c r="AM680" s="34"/>
    </row>
    <row r="681" spans="1:39">
      <c r="A681" s="104"/>
      <c r="B681" s="59">
        <f>Parâmetros!I670*0.04*64.0638</f>
        <v>8.63580024</v>
      </c>
      <c r="C681" s="42"/>
      <c r="AA681" s="34"/>
      <c r="AB681" s="34"/>
      <c r="AC681" s="34"/>
      <c r="AD681" s="34"/>
      <c r="AE681" s="34"/>
      <c r="AF681" s="34"/>
      <c r="AG681" s="34"/>
      <c r="AH681" s="34"/>
      <c r="AI681" s="34"/>
      <c r="AJ681" s="34"/>
      <c r="AK681" s="34"/>
      <c r="AL681" s="34"/>
      <c r="AM681" s="34"/>
    </row>
    <row r="682" spans="1:39">
      <c r="A682" s="104"/>
      <c r="B682" s="59">
        <f>Parâmetros!I671*0.04*64.0638</f>
        <v>8.2514174399999991</v>
      </c>
      <c r="C682" s="42"/>
      <c r="AA682" s="34"/>
      <c r="AB682" s="34"/>
      <c r="AC682" s="34"/>
      <c r="AD682" s="34"/>
      <c r="AE682" s="34"/>
      <c r="AF682" s="34"/>
      <c r="AG682" s="34"/>
      <c r="AH682" s="34"/>
      <c r="AI682" s="34"/>
      <c r="AJ682" s="34"/>
      <c r="AK682" s="34"/>
      <c r="AL682" s="34"/>
      <c r="AM682" s="34"/>
    </row>
    <row r="683" spans="1:39">
      <c r="A683" s="104"/>
      <c r="B683" s="59">
        <f>Parâmetros!I672*0.04*64.0638</f>
        <v>7.3545242400000008</v>
      </c>
      <c r="C683" s="42"/>
      <c r="AA683" s="34"/>
      <c r="AB683" s="34"/>
      <c r="AC683" s="34"/>
      <c r="AD683" s="34"/>
      <c r="AE683" s="34"/>
      <c r="AF683" s="34"/>
      <c r="AG683" s="34"/>
      <c r="AH683" s="34"/>
      <c r="AI683" s="34"/>
      <c r="AJ683" s="34"/>
      <c r="AK683" s="34"/>
      <c r="AL683" s="34"/>
      <c r="AM683" s="34"/>
    </row>
    <row r="684" spans="1:39">
      <c r="A684" s="104"/>
      <c r="B684" s="59">
        <f>Parâmetros!I673*0.04*64.0638</f>
        <v>7.0213924800000012</v>
      </c>
      <c r="C684" s="42"/>
      <c r="AA684" s="34"/>
      <c r="AB684" s="34"/>
      <c r="AC684" s="34"/>
      <c r="AD684" s="34"/>
      <c r="AE684" s="34"/>
      <c r="AF684" s="34"/>
      <c r="AG684" s="34"/>
      <c r="AH684" s="34"/>
      <c r="AI684" s="34"/>
      <c r="AJ684" s="34"/>
      <c r="AK684" s="34"/>
      <c r="AL684" s="34"/>
      <c r="AM684" s="34"/>
    </row>
    <row r="685" spans="1:39">
      <c r="A685" s="104"/>
      <c r="B685" s="59">
        <f>Parâmetros!I674*0.04*64.0638</f>
        <v>7.2263966399999999</v>
      </c>
      <c r="C685" s="42"/>
      <c r="AA685" s="34"/>
      <c r="AB685" s="34"/>
      <c r="AC685" s="34"/>
      <c r="AD685" s="34"/>
      <c r="AE685" s="34"/>
      <c r="AF685" s="34"/>
      <c r="AG685" s="34"/>
      <c r="AH685" s="34"/>
      <c r="AI685" s="34"/>
      <c r="AJ685" s="34"/>
      <c r="AK685" s="34"/>
      <c r="AL685" s="34"/>
      <c r="AM685" s="34"/>
    </row>
    <row r="686" spans="1:39">
      <c r="A686" s="104"/>
      <c r="B686" s="59">
        <f>Parâmetros!I675*0.04*64.0638</f>
        <v>9.4558168800000004</v>
      </c>
      <c r="C686" s="42"/>
      <c r="AA686" s="34"/>
      <c r="AB686" s="34"/>
      <c r="AC686" s="34"/>
      <c r="AD686" s="34"/>
      <c r="AE686" s="34"/>
      <c r="AF686" s="34"/>
      <c r="AG686" s="34"/>
      <c r="AH686" s="34"/>
      <c r="AI686" s="34"/>
      <c r="AJ686" s="34"/>
      <c r="AK686" s="34"/>
      <c r="AL686" s="34"/>
      <c r="AM686" s="34"/>
    </row>
    <row r="687" spans="1:39">
      <c r="A687" s="104"/>
      <c r="B687" s="59">
        <f>Parâmetros!I676*0.04*64.0638</f>
        <v>9.2251872000000006</v>
      </c>
      <c r="C687" s="42"/>
      <c r="AA687" s="34"/>
      <c r="AB687" s="34"/>
      <c r="AC687" s="34"/>
      <c r="AD687" s="34"/>
      <c r="AE687" s="34"/>
      <c r="AF687" s="34"/>
      <c r="AG687" s="34"/>
      <c r="AH687" s="34"/>
      <c r="AI687" s="34"/>
      <c r="AJ687" s="34"/>
      <c r="AK687" s="34"/>
      <c r="AL687" s="34"/>
      <c r="AM687" s="34"/>
    </row>
    <row r="688" spans="1:39">
      <c r="A688" s="104"/>
      <c r="B688" s="59">
        <f>Parâmetros!I677*0.04*64.0638</f>
        <v>9.9170762400000019</v>
      </c>
      <c r="C688" s="42"/>
      <c r="AA688" s="34"/>
      <c r="AB688" s="34"/>
      <c r="AC688" s="34"/>
      <c r="AD688" s="34"/>
      <c r="AE688" s="34"/>
      <c r="AF688" s="34"/>
      <c r="AG688" s="34"/>
      <c r="AH688" s="34"/>
      <c r="AI688" s="34"/>
      <c r="AJ688" s="34"/>
      <c r="AK688" s="34"/>
      <c r="AL688" s="34"/>
      <c r="AM688" s="34"/>
    </row>
    <row r="689" spans="1:39">
      <c r="A689" s="104"/>
      <c r="B689" s="59">
        <f>Parâmetros!I678*0.04*64.0638</f>
        <v>9.7889486399999992</v>
      </c>
      <c r="C689" s="42"/>
      <c r="AA689" s="34"/>
      <c r="AB689" s="34"/>
      <c r="AC689" s="34"/>
      <c r="AD689" s="34"/>
      <c r="AE689" s="34"/>
      <c r="AF689" s="34"/>
      <c r="AG689" s="34"/>
      <c r="AH689" s="34"/>
      <c r="AI689" s="34"/>
      <c r="AJ689" s="34"/>
      <c r="AK689" s="34"/>
      <c r="AL689" s="34"/>
      <c r="AM689" s="34"/>
    </row>
    <row r="690" spans="1:39">
      <c r="A690" s="104"/>
      <c r="B690" s="59">
        <f>Parâmetros!I679*0.04*64.0638</f>
        <v>10.1220804</v>
      </c>
      <c r="C690" s="42"/>
      <c r="AA690" s="34"/>
      <c r="AB690" s="34"/>
      <c r="AC690" s="34"/>
      <c r="AD690" s="34"/>
      <c r="AE690" s="34"/>
      <c r="AF690" s="34"/>
      <c r="AG690" s="34"/>
      <c r="AH690" s="34"/>
      <c r="AI690" s="34"/>
      <c r="AJ690" s="34"/>
      <c r="AK690" s="34"/>
      <c r="AL690" s="34"/>
      <c r="AM690" s="34"/>
    </row>
    <row r="691" spans="1:39">
      <c r="A691" s="104"/>
      <c r="B691" s="59">
        <f>Parâmetros!I680*0.04*64.0638</f>
        <v>9.8658251999999997</v>
      </c>
      <c r="C691" s="42"/>
      <c r="AA691" s="34"/>
      <c r="AB691" s="34"/>
      <c r="AC691" s="34"/>
      <c r="AD691" s="34"/>
      <c r="AE691" s="34"/>
      <c r="AF691" s="34"/>
      <c r="AG691" s="34"/>
      <c r="AH691" s="34"/>
      <c r="AI691" s="34"/>
      <c r="AJ691" s="34"/>
      <c r="AK691" s="34"/>
      <c r="AL691" s="34"/>
      <c r="AM691" s="34"/>
    </row>
    <row r="692" spans="1:39">
      <c r="A692" s="104"/>
      <c r="B692" s="59">
        <f>Parâmetros!I681*0.04*64.0638</f>
        <v>9.7889486399999992</v>
      </c>
      <c r="C692" s="42"/>
      <c r="AA692" s="34"/>
      <c r="AB692" s="34"/>
      <c r="AC692" s="34"/>
      <c r="AD692" s="34"/>
      <c r="AE692" s="34"/>
      <c r="AF692" s="34"/>
      <c r="AG692" s="34"/>
      <c r="AH692" s="34"/>
      <c r="AI692" s="34"/>
      <c r="AJ692" s="34"/>
      <c r="AK692" s="34"/>
      <c r="AL692" s="34"/>
      <c r="AM692" s="34"/>
    </row>
    <row r="693" spans="1:39">
      <c r="A693" s="104"/>
      <c r="B693" s="59">
        <f>Parâmetros!I682*0.04*64.0638</f>
        <v>9.6095699999999997</v>
      </c>
      <c r="C693" s="42"/>
      <c r="AA693" s="34"/>
      <c r="AB693" s="34"/>
      <c r="AC693" s="34"/>
      <c r="AD693" s="34"/>
      <c r="AE693" s="34"/>
      <c r="AF693" s="34"/>
      <c r="AG693" s="34"/>
      <c r="AH693" s="34"/>
      <c r="AI693" s="34"/>
      <c r="AJ693" s="34"/>
      <c r="AK693" s="34"/>
      <c r="AL693" s="34"/>
      <c r="AM693" s="34"/>
    </row>
    <row r="694" spans="1:39">
      <c r="A694" s="104"/>
      <c r="B694" s="59">
        <f>Parâmetros!I683*0.04*64.0638</f>
        <v>9.7633231200000008</v>
      </c>
      <c r="C694" s="42"/>
      <c r="AA694" s="34"/>
      <c r="AB694" s="34"/>
      <c r="AC694" s="34"/>
      <c r="AD694" s="34"/>
      <c r="AE694" s="34"/>
      <c r="AF694" s="34"/>
      <c r="AG694" s="34"/>
      <c r="AH694" s="34"/>
      <c r="AI694" s="34"/>
      <c r="AJ694" s="34"/>
      <c r="AK694" s="34"/>
      <c r="AL694" s="34"/>
      <c r="AM694" s="34"/>
    </row>
    <row r="695" spans="1:39">
      <c r="A695" s="104"/>
      <c r="B695" s="59">
        <f>Parâmetros!I684*0.04*64.0638</f>
        <v>9.7889486399999992</v>
      </c>
      <c r="C695" s="42"/>
      <c r="AA695" s="34"/>
      <c r="AB695" s="34"/>
      <c r="AC695" s="34"/>
      <c r="AD695" s="34"/>
      <c r="AE695" s="34"/>
      <c r="AF695" s="34"/>
      <c r="AG695" s="34"/>
      <c r="AH695" s="34"/>
      <c r="AI695" s="34"/>
      <c r="AJ695" s="34"/>
      <c r="AK695" s="34"/>
      <c r="AL695" s="34"/>
      <c r="AM695" s="34"/>
    </row>
    <row r="696" spans="1:39">
      <c r="A696" s="104"/>
      <c r="B696" s="59">
        <f>Parâmetros!I685*0.04*64.0638</f>
        <v>9.8401996799999996</v>
      </c>
      <c r="C696" s="42"/>
      <c r="AA696" s="34"/>
      <c r="AB696" s="34"/>
      <c r="AC696" s="34"/>
      <c r="AD696" s="34"/>
      <c r="AE696" s="34"/>
      <c r="AF696" s="34"/>
      <c r="AG696" s="34"/>
      <c r="AH696" s="34"/>
      <c r="AI696" s="34"/>
      <c r="AJ696" s="34"/>
      <c r="AK696" s="34"/>
      <c r="AL696" s="34"/>
      <c r="AM696" s="34"/>
    </row>
    <row r="697" spans="1:39">
      <c r="A697" s="104"/>
      <c r="B697" s="59">
        <f>Parâmetros!I686*0.04*64.0638</f>
        <v>10.070829360000001</v>
      </c>
      <c r="C697" s="42"/>
      <c r="AA697" s="34"/>
      <c r="AB697" s="34"/>
      <c r="AC697" s="34"/>
      <c r="AD697" s="34"/>
      <c r="AE697" s="34"/>
      <c r="AF697" s="34"/>
      <c r="AG697" s="34"/>
      <c r="AH697" s="34"/>
      <c r="AI697" s="34"/>
      <c r="AJ697" s="34"/>
      <c r="AK697" s="34"/>
      <c r="AL697" s="34"/>
      <c r="AM697" s="34"/>
    </row>
    <row r="698" spans="1:39">
      <c r="A698" s="104"/>
      <c r="B698" s="59">
        <f>Parâmetros!I687*0.04*64.0638</f>
        <v>10.35271008</v>
      </c>
      <c r="C698" s="42"/>
      <c r="AA698" s="34"/>
      <c r="AB698" s="34"/>
      <c r="AC698" s="34"/>
      <c r="AD698" s="34"/>
      <c r="AE698" s="34"/>
      <c r="AF698" s="34"/>
      <c r="AG698" s="34"/>
      <c r="AH698" s="34"/>
      <c r="AI698" s="34"/>
      <c r="AJ698" s="34"/>
      <c r="AK698" s="34"/>
      <c r="AL698" s="34"/>
      <c r="AM698" s="34"/>
    </row>
    <row r="699" spans="1:39">
      <c r="A699" s="104"/>
      <c r="B699" s="59">
        <f>Parâmetros!I688*0.04*64.0638</f>
        <v>10.6345908</v>
      </c>
      <c r="C699" s="42"/>
      <c r="AA699" s="34"/>
      <c r="AB699" s="34"/>
      <c r="AC699" s="34"/>
      <c r="AD699" s="34"/>
      <c r="AE699" s="34"/>
      <c r="AF699" s="34"/>
      <c r="AG699" s="34"/>
      <c r="AH699" s="34"/>
      <c r="AI699" s="34"/>
      <c r="AJ699" s="34"/>
      <c r="AK699" s="34"/>
      <c r="AL699" s="34"/>
      <c r="AM699" s="34"/>
    </row>
    <row r="700" spans="1:39">
      <c r="A700" s="104"/>
      <c r="B700" s="59">
        <f>Parâmetros!I689*0.04*64.0638</f>
        <v>10.660216320000002</v>
      </c>
      <c r="C700" s="42"/>
      <c r="AA700" s="34"/>
      <c r="AB700" s="34"/>
      <c r="AC700" s="34"/>
      <c r="AD700" s="34"/>
      <c r="AE700" s="34"/>
      <c r="AF700" s="34"/>
      <c r="AG700" s="34"/>
      <c r="AH700" s="34"/>
      <c r="AI700" s="34"/>
      <c r="AJ700" s="34"/>
      <c r="AK700" s="34"/>
      <c r="AL700" s="34"/>
      <c r="AM700" s="34"/>
    </row>
    <row r="701" spans="1:39">
      <c r="A701" s="104"/>
      <c r="B701" s="59">
        <f>Parâmetros!I690*0.04*64.0638</f>
        <v>11.42898192</v>
      </c>
      <c r="C701" s="42"/>
      <c r="AA701" s="34"/>
      <c r="AB701" s="34"/>
      <c r="AC701" s="34"/>
      <c r="AD701" s="34"/>
      <c r="AE701" s="34"/>
      <c r="AF701" s="34"/>
      <c r="AG701" s="34"/>
      <c r="AH701" s="34"/>
      <c r="AI701" s="34"/>
      <c r="AJ701" s="34"/>
      <c r="AK701" s="34"/>
      <c r="AL701" s="34"/>
      <c r="AM701" s="34"/>
    </row>
    <row r="702" spans="1:39">
      <c r="A702" s="104"/>
      <c r="B702" s="59">
        <f>Parâmetros!I691*0.04*64.0638</f>
        <v>12.47962824</v>
      </c>
      <c r="C702" s="42"/>
      <c r="AA702" s="34"/>
      <c r="AB702" s="34"/>
      <c r="AC702" s="34"/>
      <c r="AD702" s="34"/>
      <c r="AE702" s="34"/>
      <c r="AF702" s="34"/>
      <c r="AG702" s="34"/>
      <c r="AH702" s="34"/>
      <c r="AI702" s="34"/>
      <c r="AJ702" s="34"/>
      <c r="AK702" s="34"/>
      <c r="AL702" s="34"/>
      <c r="AM702" s="34"/>
    </row>
    <row r="703" spans="1:39">
      <c r="A703" s="104"/>
      <c r="B703" s="59">
        <f>Parâmetros!I692*0.04*64.0638</f>
        <v>12.556504800000001</v>
      </c>
      <c r="C703" s="42"/>
      <c r="AA703" s="34"/>
      <c r="AB703" s="34"/>
      <c r="AC703" s="34"/>
      <c r="AD703" s="34"/>
      <c r="AE703" s="34"/>
      <c r="AF703" s="34"/>
      <c r="AG703" s="34"/>
      <c r="AH703" s="34"/>
      <c r="AI703" s="34"/>
      <c r="AJ703" s="34"/>
      <c r="AK703" s="34"/>
      <c r="AL703" s="34"/>
      <c r="AM703" s="34"/>
    </row>
    <row r="704" spans="1:39">
      <c r="A704" s="104"/>
      <c r="B704" s="59">
        <f>Parâmetros!I693*0.04*64.0638</f>
        <v>10.22458248</v>
      </c>
      <c r="C704" s="42"/>
      <c r="AA704" s="34"/>
      <c r="AB704" s="34"/>
      <c r="AC704" s="34"/>
      <c r="AD704" s="34"/>
      <c r="AE704" s="34"/>
      <c r="AF704" s="34"/>
      <c r="AG704" s="34"/>
      <c r="AH704" s="34"/>
      <c r="AI704" s="34"/>
      <c r="AJ704" s="34"/>
      <c r="AK704" s="34"/>
      <c r="AL704" s="34"/>
      <c r="AM704" s="34"/>
    </row>
    <row r="705" spans="1:39">
      <c r="A705" s="104"/>
      <c r="B705" s="59">
        <f>Parâmetros!I694*0.04*64.0638</f>
        <v>10.147705920000002</v>
      </c>
      <c r="C705" s="42"/>
      <c r="AA705" s="34"/>
      <c r="AB705" s="34"/>
      <c r="AC705" s="34"/>
      <c r="AD705" s="34"/>
      <c r="AE705" s="34"/>
      <c r="AF705" s="34"/>
      <c r="AG705" s="34"/>
      <c r="AH705" s="34"/>
      <c r="AI705" s="34"/>
      <c r="AJ705" s="34"/>
      <c r="AK705" s="34"/>
      <c r="AL705" s="34"/>
      <c r="AM705" s="34"/>
    </row>
    <row r="706" spans="1:39">
      <c r="A706" s="104"/>
      <c r="B706" s="59">
        <f>Parâmetros!I695*0.04*64.0638</f>
        <v>10.22458248</v>
      </c>
      <c r="C706" s="42"/>
      <c r="AA706" s="34"/>
      <c r="AB706" s="34"/>
      <c r="AC706" s="34"/>
      <c r="AD706" s="34"/>
      <c r="AE706" s="34"/>
      <c r="AF706" s="34"/>
      <c r="AG706" s="34"/>
      <c r="AH706" s="34"/>
      <c r="AI706" s="34"/>
      <c r="AJ706" s="34"/>
      <c r="AK706" s="34"/>
      <c r="AL706" s="34"/>
      <c r="AM706" s="34"/>
    </row>
    <row r="707" spans="1:39">
      <c r="A707" s="104"/>
      <c r="B707" s="59">
        <f>Parâmetros!I696*0.04*64.0638</f>
        <v>9.8145741599999994</v>
      </c>
      <c r="C707" s="42"/>
      <c r="AA707" s="34"/>
      <c r="AB707" s="34"/>
      <c r="AC707" s="34"/>
      <c r="AD707" s="34"/>
      <c r="AE707" s="34"/>
      <c r="AF707" s="34"/>
      <c r="AG707" s="34"/>
      <c r="AH707" s="34"/>
      <c r="AI707" s="34"/>
      <c r="AJ707" s="34"/>
      <c r="AK707" s="34"/>
      <c r="AL707" s="34"/>
      <c r="AM707" s="34"/>
    </row>
    <row r="708" spans="1:39">
      <c r="A708" s="104"/>
      <c r="B708" s="59">
        <f>Parâmetros!I697*0.04*64.0638</f>
        <v>7.6876559999999996</v>
      </c>
      <c r="C708" s="42"/>
      <c r="AA708" s="34"/>
      <c r="AB708" s="34"/>
      <c r="AC708" s="34"/>
      <c r="AD708" s="34"/>
      <c r="AE708" s="34"/>
      <c r="AF708" s="34"/>
      <c r="AG708" s="34"/>
      <c r="AH708" s="34"/>
      <c r="AI708" s="34"/>
      <c r="AJ708" s="34"/>
      <c r="AK708" s="34"/>
      <c r="AL708" s="34"/>
      <c r="AM708" s="34"/>
    </row>
    <row r="709" spans="1:39">
      <c r="A709" s="104"/>
      <c r="B709" s="59">
        <f>Parâmetros!I698*0.04*64.0638</f>
        <v>7.6620304800000012</v>
      </c>
      <c r="C709" s="42"/>
      <c r="AA709" s="34"/>
      <c r="AB709" s="34"/>
      <c r="AC709" s="34"/>
      <c r="AD709" s="34"/>
      <c r="AE709" s="34"/>
      <c r="AF709" s="34"/>
      <c r="AG709" s="34"/>
      <c r="AH709" s="34"/>
      <c r="AI709" s="34"/>
      <c r="AJ709" s="34"/>
      <c r="AK709" s="34"/>
      <c r="AL709" s="34"/>
      <c r="AM709" s="34"/>
    </row>
    <row r="710" spans="1:39">
      <c r="A710" s="104"/>
      <c r="B710" s="59">
        <f>Parâmetros!I699*0.04*64.0638</f>
        <v>0</v>
      </c>
      <c r="C710" s="42"/>
      <c r="AA710" s="34"/>
      <c r="AB710" s="34"/>
      <c r="AC710" s="34"/>
      <c r="AD710" s="34"/>
      <c r="AE710" s="34"/>
      <c r="AF710" s="34"/>
      <c r="AG710" s="34"/>
      <c r="AH710" s="34"/>
      <c r="AI710" s="34"/>
      <c r="AJ710" s="34"/>
      <c r="AK710" s="34"/>
      <c r="AL710" s="34"/>
      <c r="AM710" s="34"/>
    </row>
    <row r="711" spans="1:39">
      <c r="A711" s="104"/>
      <c r="B711" s="146"/>
      <c r="C711" s="42"/>
      <c r="AA711" s="34"/>
      <c r="AB711" s="34"/>
      <c r="AC711" s="34"/>
      <c r="AD711" s="34"/>
      <c r="AE711" s="34"/>
      <c r="AF711" s="34"/>
      <c r="AG711" s="34"/>
      <c r="AH711" s="34"/>
      <c r="AI711" s="34"/>
      <c r="AJ711" s="34"/>
      <c r="AK711" s="34"/>
      <c r="AL711" s="34"/>
      <c r="AM711" s="34"/>
    </row>
    <row r="712" spans="1:39">
      <c r="A712" s="104"/>
      <c r="B712" s="146"/>
      <c r="C712" s="42"/>
      <c r="AA712" s="34"/>
      <c r="AB712" s="34"/>
      <c r="AC712" s="34"/>
      <c r="AD712" s="34"/>
      <c r="AE712" s="34"/>
      <c r="AF712" s="34"/>
      <c r="AG712" s="34"/>
      <c r="AH712" s="34"/>
      <c r="AI712" s="34"/>
      <c r="AJ712" s="34"/>
      <c r="AK712" s="34"/>
      <c r="AL712" s="34"/>
      <c r="AM712" s="34"/>
    </row>
    <row r="713" spans="1:39">
      <c r="A713" s="104"/>
      <c r="B713" s="59">
        <f>Parâmetros!I702*0.04*64.0638</f>
        <v>0.53813591999999999</v>
      </c>
      <c r="C713" s="42"/>
      <c r="AA713" s="34"/>
      <c r="AB713" s="34"/>
      <c r="AC713" s="34"/>
      <c r="AD713" s="34"/>
      <c r="AE713" s="34"/>
      <c r="AF713" s="34"/>
      <c r="AG713" s="34"/>
      <c r="AH713" s="34"/>
      <c r="AI713" s="34"/>
      <c r="AJ713" s="34"/>
      <c r="AK713" s="34"/>
      <c r="AL713" s="34"/>
      <c r="AM713" s="34"/>
    </row>
    <row r="714" spans="1:39">
      <c r="A714" s="104"/>
      <c r="B714" s="146"/>
      <c r="C714" s="42"/>
      <c r="AA714" s="34"/>
      <c r="AB714" s="34"/>
      <c r="AC714" s="34"/>
      <c r="AD714" s="34"/>
      <c r="AE714" s="34"/>
      <c r="AF714" s="34"/>
      <c r="AG714" s="34"/>
      <c r="AH714" s="34"/>
      <c r="AI714" s="34"/>
      <c r="AJ714" s="34"/>
      <c r="AK714" s="34"/>
      <c r="AL714" s="34"/>
      <c r="AM714" s="34"/>
    </row>
    <row r="715" spans="1:39">
      <c r="A715" s="104"/>
      <c r="B715" s="146"/>
      <c r="C715" s="42"/>
      <c r="AA715" s="34"/>
      <c r="AB715" s="34"/>
      <c r="AC715" s="34"/>
      <c r="AD715" s="34"/>
      <c r="AE715" s="34"/>
      <c r="AF715" s="34"/>
      <c r="AG715" s="34"/>
      <c r="AH715" s="34"/>
      <c r="AI715" s="34"/>
      <c r="AJ715" s="34"/>
      <c r="AK715" s="34"/>
      <c r="AL715" s="34"/>
      <c r="AM715" s="34"/>
    </row>
    <row r="716" spans="1:39">
      <c r="A716" s="104"/>
      <c r="B716" s="146"/>
      <c r="C716" s="42"/>
      <c r="AA716" s="34"/>
      <c r="AB716" s="34"/>
      <c r="AC716" s="34"/>
      <c r="AD716" s="34"/>
      <c r="AE716" s="34"/>
      <c r="AF716" s="34"/>
      <c r="AG716" s="34"/>
      <c r="AH716" s="34"/>
      <c r="AI716" s="34"/>
      <c r="AJ716" s="34"/>
      <c r="AK716" s="34"/>
      <c r="AL716" s="34"/>
      <c r="AM716" s="34"/>
    </row>
    <row r="717" spans="1:39">
      <c r="A717" s="104"/>
      <c r="B717" s="146"/>
      <c r="C717" s="42"/>
      <c r="AA717" s="34"/>
      <c r="AB717" s="34"/>
      <c r="AC717" s="34"/>
      <c r="AD717" s="34"/>
      <c r="AE717" s="34"/>
      <c r="AF717" s="34"/>
      <c r="AG717" s="34"/>
      <c r="AH717" s="34"/>
      <c r="AI717" s="34"/>
      <c r="AJ717" s="34"/>
      <c r="AK717" s="34"/>
      <c r="AL717" s="34"/>
      <c r="AM717" s="34"/>
    </row>
    <row r="718" spans="1:39">
      <c r="A718" s="104"/>
      <c r="B718" s="146"/>
      <c r="C718" s="42"/>
      <c r="AA718" s="34"/>
      <c r="AB718" s="34"/>
      <c r="AC718" s="34"/>
      <c r="AD718" s="34"/>
      <c r="AE718" s="34"/>
      <c r="AF718" s="34"/>
      <c r="AG718" s="34"/>
      <c r="AH718" s="34"/>
      <c r="AI718" s="34"/>
      <c r="AJ718" s="34"/>
      <c r="AK718" s="34"/>
      <c r="AL718" s="34"/>
      <c r="AM718" s="34"/>
    </row>
    <row r="719" spans="1:39">
      <c r="A719" s="104"/>
      <c r="B719" s="59">
        <f>Parâmetros!I708*0.04*64.0638</f>
        <v>10.660216320000002</v>
      </c>
      <c r="C719" s="42"/>
      <c r="AA719" s="34"/>
      <c r="AB719" s="34"/>
      <c r="AC719" s="34"/>
      <c r="AD719" s="34"/>
      <c r="AE719" s="34"/>
      <c r="AF719" s="34"/>
      <c r="AG719" s="34"/>
      <c r="AH719" s="34"/>
      <c r="AI719" s="34"/>
      <c r="AJ719" s="34"/>
      <c r="AK719" s="34"/>
      <c r="AL719" s="34"/>
      <c r="AM719" s="34"/>
    </row>
    <row r="720" spans="1:39">
      <c r="A720" s="104"/>
      <c r="B720" s="59">
        <f>Parâmetros!I709*0.04*64.0638</f>
        <v>4.94572536</v>
      </c>
      <c r="C720" s="42"/>
      <c r="AA720" s="34"/>
      <c r="AB720" s="34"/>
      <c r="AC720" s="34"/>
      <c r="AD720" s="34"/>
      <c r="AE720" s="34"/>
      <c r="AF720" s="34"/>
      <c r="AG720" s="34"/>
      <c r="AH720" s="34"/>
      <c r="AI720" s="34"/>
      <c r="AJ720" s="34"/>
      <c r="AK720" s="34"/>
      <c r="AL720" s="34"/>
      <c r="AM720" s="34"/>
    </row>
    <row r="721" spans="1:39">
      <c r="A721" s="104"/>
      <c r="B721" s="59">
        <f>Parâmetros!I710*0.04*64.0638</f>
        <v>5.5351123200000005</v>
      </c>
      <c r="C721" s="42"/>
      <c r="AA721" s="34"/>
      <c r="AB721" s="34"/>
      <c r="AC721" s="34"/>
      <c r="AD721" s="34"/>
      <c r="AE721" s="34"/>
      <c r="AF721" s="34"/>
      <c r="AG721" s="34"/>
      <c r="AH721" s="34"/>
      <c r="AI721" s="34"/>
      <c r="AJ721" s="34"/>
      <c r="AK721" s="34"/>
      <c r="AL721" s="34"/>
      <c r="AM721" s="34"/>
    </row>
    <row r="722" spans="1:39">
      <c r="A722" s="104"/>
      <c r="B722" s="59">
        <f>Parâmetros!I711*0.04*64.0638</f>
        <v>5.7913675199999997</v>
      </c>
      <c r="C722" s="42"/>
      <c r="AA722" s="34"/>
      <c r="AB722" s="34"/>
      <c r="AC722" s="34"/>
      <c r="AD722" s="34"/>
      <c r="AE722" s="34"/>
      <c r="AF722" s="34"/>
      <c r="AG722" s="34"/>
      <c r="AH722" s="34"/>
      <c r="AI722" s="34"/>
      <c r="AJ722" s="34"/>
      <c r="AK722" s="34"/>
      <c r="AL722" s="34"/>
      <c r="AM722" s="34"/>
    </row>
    <row r="723" spans="1:39">
      <c r="A723" s="104"/>
      <c r="B723" s="59">
        <f>Parâmetros!I712*0.04*64.0638</f>
        <v>5.4326102399999998</v>
      </c>
      <c r="C723" s="42"/>
      <c r="AA723" s="34"/>
      <c r="AB723" s="34"/>
      <c r="AC723" s="34"/>
      <c r="AD723" s="34"/>
      <c r="AE723" s="34"/>
      <c r="AF723" s="34"/>
      <c r="AG723" s="34"/>
      <c r="AH723" s="34"/>
      <c r="AI723" s="34"/>
      <c r="AJ723" s="34"/>
      <c r="AK723" s="34"/>
      <c r="AL723" s="34"/>
      <c r="AM723" s="34"/>
    </row>
    <row r="724" spans="1:39">
      <c r="A724" s="104"/>
      <c r="B724" s="59">
        <f>Parâmetros!I713*0.04*64.0638</f>
        <v>6.5601331200000006</v>
      </c>
      <c r="C724" s="42"/>
      <c r="AA724" s="34"/>
      <c r="AB724" s="34"/>
      <c r="AC724" s="34"/>
      <c r="AD724" s="34"/>
      <c r="AE724" s="34"/>
      <c r="AF724" s="34"/>
      <c r="AG724" s="34"/>
      <c r="AH724" s="34"/>
      <c r="AI724" s="34"/>
      <c r="AJ724" s="34"/>
      <c r="AK724" s="34"/>
      <c r="AL724" s="34"/>
      <c r="AM724" s="34"/>
    </row>
    <row r="725" spans="1:39">
      <c r="A725" s="104"/>
      <c r="B725" s="59">
        <f>Parâmetros!I714*0.04*64.0638</f>
        <v>5.45823576</v>
      </c>
      <c r="C725" s="42"/>
      <c r="AA725" s="34"/>
      <c r="AB725" s="34"/>
      <c r="AC725" s="34"/>
      <c r="AD725" s="34"/>
      <c r="AE725" s="34"/>
      <c r="AF725" s="34"/>
      <c r="AG725" s="34"/>
      <c r="AH725" s="34"/>
      <c r="AI725" s="34"/>
      <c r="AJ725" s="34"/>
      <c r="AK725" s="34"/>
      <c r="AL725" s="34"/>
      <c r="AM725" s="34"/>
    </row>
    <row r="726" spans="1:39">
      <c r="A726" s="104"/>
      <c r="B726" s="59">
        <f>Parâmetros!I715*0.04*64.0638</f>
        <v>6.5857586399999999</v>
      </c>
      <c r="C726" s="42"/>
      <c r="AA726" s="34"/>
      <c r="AB726" s="34"/>
      <c r="AC726" s="34"/>
      <c r="AD726" s="34"/>
      <c r="AE726" s="34"/>
      <c r="AF726" s="34"/>
      <c r="AG726" s="34"/>
      <c r="AH726" s="34"/>
      <c r="AI726" s="34"/>
      <c r="AJ726" s="34"/>
      <c r="AK726" s="34"/>
      <c r="AL726" s="34"/>
      <c r="AM726" s="34"/>
    </row>
    <row r="727" spans="1:39">
      <c r="A727" s="104"/>
      <c r="B727" s="59">
        <f>Parâmetros!I716*0.04*64.0638</f>
        <v>7.7645325599999993</v>
      </c>
      <c r="C727" s="42"/>
      <c r="AA727" s="34"/>
      <c r="AB727" s="34"/>
      <c r="AC727" s="34"/>
      <c r="AD727" s="34"/>
      <c r="AE727" s="34"/>
      <c r="AF727" s="34"/>
      <c r="AG727" s="34"/>
      <c r="AH727" s="34"/>
      <c r="AI727" s="34"/>
      <c r="AJ727" s="34"/>
      <c r="AK727" s="34"/>
      <c r="AL727" s="34"/>
      <c r="AM727" s="34"/>
    </row>
    <row r="728" spans="1:39">
      <c r="A728" s="104"/>
      <c r="B728" s="59">
        <f>Parâmetros!I717*0.04*64.0638</f>
        <v>6.2013758399999999</v>
      </c>
      <c r="C728" s="42"/>
      <c r="AA728" s="34"/>
      <c r="AB728" s="34"/>
      <c r="AC728" s="34"/>
      <c r="AD728" s="34"/>
      <c r="AE728" s="34"/>
      <c r="AF728" s="34"/>
      <c r="AG728" s="34"/>
      <c r="AH728" s="34"/>
      <c r="AI728" s="34"/>
      <c r="AJ728" s="34"/>
      <c r="AK728" s="34"/>
      <c r="AL728" s="34"/>
      <c r="AM728" s="34"/>
    </row>
    <row r="729" spans="1:39">
      <c r="A729" s="104"/>
      <c r="B729" s="59">
        <f>Parâmetros!I718*0.04*64.0638</f>
        <v>5.4838612800000011</v>
      </c>
      <c r="C729" s="42"/>
      <c r="AA729" s="34"/>
      <c r="AB729" s="34"/>
      <c r="AC729" s="34"/>
      <c r="AD729" s="34"/>
      <c r="AE729" s="34"/>
      <c r="AF729" s="34"/>
      <c r="AG729" s="34"/>
      <c r="AH729" s="34"/>
      <c r="AI729" s="34"/>
      <c r="AJ729" s="34"/>
      <c r="AK729" s="34"/>
      <c r="AL729" s="34"/>
      <c r="AM729" s="34"/>
    </row>
    <row r="730" spans="1:39">
      <c r="A730" s="104"/>
      <c r="B730" s="59">
        <f>Parâmetros!I719*0.04*64.0638</f>
        <v>5.8169930400000007</v>
      </c>
      <c r="C730" s="42"/>
      <c r="AA730" s="34"/>
      <c r="AB730" s="34"/>
      <c r="AC730" s="34"/>
      <c r="AD730" s="34"/>
      <c r="AE730" s="34"/>
      <c r="AF730" s="34"/>
      <c r="AG730" s="34"/>
      <c r="AH730" s="34"/>
      <c r="AI730" s="34"/>
      <c r="AJ730" s="34"/>
      <c r="AK730" s="34"/>
      <c r="AL730" s="34"/>
      <c r="AM730" s="34"/>
    </row>
    <row r="731" spans="1:39">
      <c r="A731" s="104"/>
      <c r="B731" s="59">
        <f>Parâmetros!I720*0.04*64.0638</f>
        <v>5.8169930400000007</v>
      </c>
      <c r="C731" s="42"/>
      <c r="AA731" s="34"/>
      <c r="AB731" s="34"/>
      <c r="AC731" s="34"/>
      <c r="AD731" s="34"/>
      <c r="AE731" s="34"/>
      <c r="AF731" s="34"/>
      <c r="AG731" s="34"/>
      <c r="AH731" s="34"/>
      <c r="AI731" s="34"/>
      <c r="AJ731" s="34"/>
      <c r="AK731" s="34"/>
      <c r="AL731" s="34"/>
      <c r="AM731" s="34"/>
    </row>
    <row r="732" spans="1:39">
      <c r="A732" s="104"/>
      <c r="B732" s="59">
        <f>Parâmetros!I721*0.04*64.0638</f>
        <v>6.35512896</v>
      </c>
      <c r="C732" s="42"/>
      <c r="AA732" s="34"/>
      <c r="AB732" s="34"/>
      <c r="AC732" s="34"/>
      <c r="AD732" s="34"/>
      <c r="AE732" s="34"/>
      <c r="AF732" s="34"/>
      <c r="AG732" s="34"/>
      <c r="AH732" s="34"/>
      <c r="AI732" s="34"/>
      <c r="AJ732" s="34"/>
      <c r="AK732" s="34"/>
      <c r="AL732" s="34"/>
      <c r="AM732" s="34"/>
    </row>
    <row r="733" spans="1:39">
      <c r="A733" s="104"/>
      <c r="B733" s="59">
        <f>Parâmetros!I722*0.04*64.0638</f>
        <v>6.3295034400000008</v>
      </c>
      <c r="C733" s="42"/>
      <c r="AA733" s="34"/>
      <c r="AB733" s="34"/>
      <c r="AC733" s="34"/>
      <c r="AD733" s="34"/>
      <c r="AE733" s="34"/>
      <c r="AF733" s="34"/>
      <c r="AG733" s="34"/>
      <c r="AH733" s="34"/>
      <c r="AI733" s="34"/>
      <c r="AJ733" s="34"/>
      <c r="AK733" s="34"/>
      <c r="AL733" s="34"/>
      <c r="AM733" s="34"/>
    </row>
    <row r="734" spans="1:39">
      <c r="A734" s="104"/>
      <c r="B734" s="59">
        <f>Parâmetros!I723*0.04*64.0638</f>
        <v>4.4588404800000001</v>
      </c>
      <c r="C734" s="42"/>
      <c r="AA734" s="34"/>
      <c r="AB734" s="34"/>
      <c r="AC734" s="34"/>
      <c r="AD734" s="34"/>
      <c r="AE734" s="34"/>
      <c r="AF734" s="34"/>
      <c r="AG734" s="34"/>
      <c r="AH734" s="34"/>
      <c r="AI734" s="34"/>
      <c r="AJ734" s="34"/>
      <c r="AK734" s="34"/>
      <c r="AL734" s="34"/>
      <c r="AM734" s="34"/>
    </row>
    <row r="735" spans="1:39">
      <c r="A735" s="104"/>
      <c r="B735" s="59">
        <f>Parâmetros!I724*0.04*64.0638</f>
        <v>3.5875727999999998</v>
      </c>
      <c r="C735" s="42"/>
      <c r="AA735" s="34"/>
      <c r="AB735" s="34"/>
      <c r="AC735" s="34"/>
      <c r="AD735" s="34"/>
      <c r="AE735" s="34"/>
      <c r="AF735" s="34"/>
      <c r="AG735" s="34"/>
      <c r="AH735" s="34"/>
      <c r="AI735" s="34"/>
      <c r="AJ735" s="34"/>
      <c r="AK735" s="34"/>
      <c r="AL735" s="34"/>
      <c r="AM735" s="34"/>
    </row>
    <row r="736" spans="1:39">
      <c r="A736" s="104"/>
      <c r="B736" s="59">
        <f>Parâmetros!I725*0.04*64.0638</f>
        <v>3.1263134400000001</v>
      </c>
      <c r="C736" s="42"/>
      <c r="AA736" s="34"/>
      <c r="AB736" s="34"/>
      <c r="AC736" s="34"/>
      <c r="AD736" s="34"/>
      <c r="AE736" s="34"/>
      <c r="AF736" s="34"/>
      <c r="AG736" s="34"/>
      <c r="AH736" s="34"/>
      <c r="AI736" s="34"/>
      <c r="AJ736" s="34"/>
      <c r="AK736" s="34"/>
      <c r="AL736" s="34"/>
      <c r="AM736" s="34"/>
    </row>
    <row r="737" spans="1:39">
      <c r="A737" s="104"/>
      <c r="B737" s="59">
        <f>Parâmetros!I726*0.04*64.0638</f>
        <v>2.9981858400000001</v>
      </c>
      <c r="C737" s="42"/>
      <c r="AA737" s="34"/>
      <c r="AB737" s="34"/>
      <c r="AC737" s="34"/>
      <c r="AD737" s="34"/>
      <c r="AE737" s="34"/>
      <c r="AF737" s="34"/>
      <c r="AG737" s="34"/>
      <c r="AH737" s="34"/>
      <c r="AI737" s="34"/>
      <c r="AJ737" s="34"/>
      <c r="AK737" s="34"/>
      <c r="AL737" s="34"/>
      <c r="AM737" s="34"/>
    </row>
    <row r="738" spans="1:39">
      <c r="A738" s="104"/>
      <c r="B738" s="59">
        <f>Parâmetros!I727*0.04*64.0638</f>
        <v>3.4594452000000002</v>
      </c>
      <c r="C738" s="42"/>
      <c r="AA738" s="34"/>
      <c r="AB738" s="34"/>
      <c r="AC738" s="34"/>
      <c r="AD738" s="34"/>
      <c r="AE738" s="34"/>
      <c r="AF738" s="34"/>
      <c r="AG738" s="34"/>
      <c r="AH738" s="34"/>
      <c r="AI738" s="34"/>
      <c r="AJ738" s="34"/>
      <c r="AK738" s="34"/>
      <c r="AL738" s="34"/>
      <c r="AM738" s="34"/>
    </row>
    <row r="739" spans="1:39">
      <c r="A739" s="104"/>
      <c r="B739" s="59">
        <f>Parâmetros!I728*0.04*64.0638</f>
        <v>3.9463300800000001</v>
      </c>
      <c r="C739" s="42"/>
      <c r="AA739" s="34"/>
      <c r="AB739" s="34"/>
      <c r="AC739" s="34"/>
      <c r="AD739" s="34"/>
      <c r="AE739" s="34"/>
      <c r="AF739" s="34"/>
      <c r="AG739" s="34"/>
      <c r="AH739" s="34"/>
      <c r="AI739" s="34"/>
      <c r="AJ739" s="34"/>
      <c r="AK739" s="34"/>
      <c r="AL739" s="34"/>
      <c r="AM739" s="34"/>
    </row>
    <row r="740" spans="1:39">
      <c r="A740" s="104"/>
      <c r="B740" s="59">
        <f>Parâmetros!I729*0.04*64.0638</f>
        <v>3.9207045600000003</v>
      </c>
      <c r="C740" s="42"/>
      <c r="AA740" s="34"/>
      <c r="AB740" s="34"/>
      <c r="AC740" s="34"/>
      <c r="AD740" s="34"/>
      <c r="AE740" s="34"/>
      <c r="AF740" s="34"/>
      <c r="AG740" s="34"/>
      <c r="AH740" s="34"/>
      <c r="AI740" s="34"/>
      <c r="AJ740" s="34"/>
      <c r="AK740" s="34"/>
      <c r="AL740" s="34"/>
      <c r="AM740" s="34"/>
    </row>
    <row r="741" spans="1:39">
      <c r="A741" s="104"/>
      <c r="B741" s="59">
        <f>Parâmetros!I730*0.04*64.0638</f>
        <v>3.7925769600000003</v>
      </c>
      <c r="C741" s="42"/>
      <c r="AA741" s="34"/>
      <c r="AB741" s="34"/>
      <c r="AC741" s="34"/>
      <c r="AD741" s="34"/>
      <c r="AE741" s="34"/>
      <c r="AF741" s="34"/>
      <c r="AG741" s="34"/>
      <c r="AH741" s="34"/>
      <c r="AI741" s="34"/>
      <c r="AJ741" s="34"/>
      <c r="AK741" s="34"/>
      <c r="AL741" s="34"/>
      <c r="AM741" s="34"/>
    </row>
    <row r="742" spans="1:39">
      <c r="A742" s="104"/>
      <c r="B742" s="59">
        <f>Parâmetros!I731*0.04*64.0638</f>
        <v>3.04943688</v>
      </c>
      <c r="C742" s="42"/>
      <c r="AA742" s="34"/>
      <c r="AB742" s="34"/>
      <c r="AC742" s="34"/>
      <c r="AD742" s="34"/>
      <c r="AE742" s="34"/>
      <c r="AF742" s="34"/>
      <c r="AG742" s="34"/>
      <c r="AH742" s="34"/>
      <c r="AI742" s="34"/>
      <c r="AJ742" s="34"/>
      <c r="AK742" s="34"/>
      <c r="AL742" s="34"/>
      <c r="AM742" s="34"/>
    </row>
    <row r="743" spans="1:39">
      <c r="A743" s="104"/>
      <c r="B743" s="59">
        <f>Parâmetros!I732*0.04*64.0638</f>
        <v>3.30569208</v>
      </c>
      <c r="C743" s="42"/>
      <c r="AA743" s="34"/>
      <c r="AB743" s="34"/>
      <c r="AC743" s="34"/>
      <c r="AD743" s="34"/>
      <c r="AE743" s="34"/>
      <c r="AF743" s="34"/>
      <c r="AG743" s="34"/>
      <c r="AH743" s="34"/>
      <c r="AI743" s="34"/>
      <c r="AJ743" s="34"/>
      <c r="AK743" s="34"/>
      <c r="AL743" s="34"/>
      <c r="AM743" s="34"/>
    </row>
    <row r="744" spans="1:39">
      <c r="A744" s="104"/>
      <c r="B744" s="59">
        <f>Parâmetros!I733*0.04*64.0638</f>
        <v>3.3569431199999999</v>
      </c>
      <c r="C744" s="42"/>
      <c r="AA744" s="34"/>
      <c r="AB744" s="34"/>
      <c r="AC744" s="34"/>
      <c r="AD744" s="34"/>
      <c r="AE744" s="34"/>
      <c r="AF744" s="34"/>
      <c r="AG744" s="34"/>
      <c r="AH744" s="34"/>
      <c r="AI744" s="34"/>
      <c r="AJ744" s="34"/>
      <c r="AK744" s="34"/>
      <c r="AL744" s="34"/>
      <c r="AM744" s="34"/>
    </row>
    <row r="745" spans="1:39">
      <c r="A745" s="104"/>
      <c r="B745" s="59">
        <f>Parâmetros!I734*0.04*64.0638</f>
        <v>4.6125936000000003</v>
      </c>
      <c r="C745" s="42"/>
      <c r="AA745" s="34"/>
      <c r="AB745" s="34"/>
      <c r="AC745" s="34"/>
      <c r="AD745" s="34"/>
      <c r="AE745" s="34"/>
      <c r="AF745" s="34"/>
      <c r="AG745" s="34"/>
      <c r="AH745" s="34"/>
      <c r="AI745" s="34"/>
      <c r="AJ745" s="34"/>
      <c r="AK745" s="34"/>
      <c r="AL745" s="34"/>
      <c r="AM745" s="34"/>
    </row>
    <row r="746" spans="1:39">
      <c r="A746" s="104"/>
      <c r="B746" s="59">
        <f>Parâmetros!I735*0.04*64.0638</f>
        <v>4.3563384000000003</v>
      </c>
      <c r="C746" s="42"/>
      <c r="AA746" s="34"/>
      <c r="AB746" s="34"/>
      <c r="AC746" s="34"/>
      <c r="AD746" s="34"/>
      <c r="AE746" s="34"/>
      <c r="AF746" s="34"/>
      <c r="AG746" s="34"/>
      <c r="AH746" s="34"/>
      <c r="AI746" s="34"/>
      <c r="AJ746" s="34"/>
      <c r="AK746" s="34"/>
      <c r="AL746" s="34"/>
      <c r="AM746" s="34"/>
    </row>
    <row r="747" spans="1:39" ht="15" customHeight="1">
      <c r="A747" s="104"/>
      <c r="B747" s="59">
        <f>Parâmetros!I736*0.04*64.0638</f>
        <v>4.8432232800000001</v>
      </c>
      <c r="C747" s="42"/>
      <c r="AA747" s="34"/>
      <c r="AB747" s="34"/>
      <c r="AC747" s="34"/>
      <c r="AD747" s="34"/>
      <c r="AE747" s="34"/>
      <c r="AF747" s="34"/>
      <c r="AG747" s="34"/>
      <c r="AH747" s="34"/>
      <c r="AI747" s="34"/>
      <c r="AJ747" s="34"/>
      <c r="AK747" s="34"/>
      <c r="AL747" s="34"/>
      <c r="AM747" s="34"/>
    </row>
    <row r="748" spans="1:39">
      <c r="A748" s="104"/>
      <c r="B748" s="59">
        <f>Parâmetros!I737*0.04*64.0638</f>
        <v>4.9969764000000003</v>
      </c>
      <c r="C748" s="42"/>
      <c r="AA748" s="34"/>
      <c r="AB748" s="34"/>
      <c r="AC748" s="34"/>
      <c r="AD748" s="34"/>
      <c r="AE748" s="34"/>
      <c r="AF748" s="34"/>
      <c r="AG748" s="34"/>
      <c r="AH748" s="34"/>
      <c r="AI748" s="34"/>
      <c r="AJ748" s="34"/>
      <c r="AK748" s="34"/>
      <c r="AL748" s="34"/>
      <c r="AM748" s="34"/>
    </row>
    <row r="749" spans="1:39">
      <c r="A749" s="104"/>
      <c r="B749" s="59">
        <f>Parâmetros!I738*0.04*64.0638</f>
        <v>5.1763550399999998</v>
      </c>
      <c r="C749" s="42"/>
      <c r="AA749" s="34"/>
      <c r="AB749" s="34"/>
      <c r="AC749" s="34"/>
      <c r="AD749" s="34"/>
      <c r="AE749" s="34"/>
      <c r="AF749" s="34"/>
      <c r="AG749" s="34"/>
      <c r="AH749" s="34"/>
      <c r="AI749" s="34"/>
      <c r="AJ749" s="34"/>
      <c r="AK749" s="34"/>
      <c r="AL749" s="34"/>
      <c r="AM749" s="34"/>
    </row>
    <row r="750" spans="1:39">
      <c r="A750" s="104"/>
      <c r="B750" s="59">
        <f>Parâmetros!I739*0.04*64.0638</f>
        <v>5.3813592000000003</v>
      </c>
      <c r="C750" s="42"/>
      <c r="AA750" s="34"/>
      <c r="AB750" s="34"/>
      <c r="AC750" s="34"/>
      <c r="AD750" s="34"/>
      <c r="AE750" s="34"/>
      <c r="AF750" s="34"/>
      <c r="AG750" s="34"/>
      <c r="AH750" s="34"/>
      <c r="AI750" s="34"/>
      <c r="AJ750" s="34"/>
      <c r="AK750" s="34"/>
      <c r="AL750" s="34"/>
      <c r="AM750" s="34"/>
    </row>
    <row r="751" spans="1:39">
      <c r="A751" s="104"/>
      <c r="B751" s="59">
        <f>Parâmetros!I740*0.04*64.0638</f>
        <v>6.1244992800000002</v>
      </c>
      <c r="C751" s="42"/>
      <c r="AA751" s="34"/>
      <c r="AB751" s="34"/>
      <c r="AC751" s="34"/>
      <c r="AD751" s="34"/>
      <c r="AE751" s="34"/>
      <c r="AF751" s="34"/>
      <c r="AG751" s="34"/>
      <c r="AH751" s="34"/>
      <c r="AI751" s="34"/>
      <c r="AJ751" s="34"/>
      <c r="AK751" s="34"/>
      <c r="AL751" s="34"/>
      <c r="AM751" s="34"/>
    </row>
    <row r="752" spans="1:39">
      <c r="A752" s="104"/>
      <c r="B752" s="59">
        <f>Parâmetros!I741*0.04*64.0638</f>
        <v>3.30569208</v>
      </c>
      <c r="C752" s="42"/>
      <c r="AA752" s="34"/>
      <c r="AB752" s="34"/>
      <c r="AC752" s="34"/>
      <c r="AD752" s="34"/>
      <c r="AE752" s="34"/>
      <c r="AF752" s="34"/>
      <c r="AG752" s="34"/>
      <c r="AH752" s="34"/>
      <c r="AI752" s="34"/>
      <c r="AJ752" s="34"/>
      <c r="AK752" s="34"/>
      <c r="AL752" s="34"/>
      <c r="AM752" s="34"/>
    </row>
    <row r="753" spans="1:39">
      <c r="A753" s="104"/>
      <c r="B753" s="59">
        <f>Parâmetros!I742*0.04*64.0638</f>
        <v>3.3825686400000006</v>
      </c>
      <c r="C753" s="42"/>
      <c r="AA753" s="34"/>
      <c r="AB753" s="34"/>
      <c r="AC753" s="34"/>
      <c r="AD753" s="34"/>
      <c r="AE753" s="34"/>
      <c r="AF753" s="34"/>
      <c r="AG753" s="34"/>
      <c r="AH753" s="34"/>
      <c r="AI753" s="34"/>
      <c r="AJ753" s="34"/>
      <c r="AK753" s="34"/>
      <c r="AL753" s="34"/>
      <c r="AM753" s="34"/>
    </row>
    <row r="754" spans="1:39" ht="15.75" customHeight="1">
      <c r="A754" s="104"/>
      <c r="B754" s="59">
        <f>Parâmetros!I743*0.04*64.0638</f>
        <v>2.8444327200000004</v>
      </c>
      <c r="C754" s="42"/>
      <c r="AA754" s="34"/>
      <c r="AB754" s="34"/>
      <c r="AC754" s="34"/>
      <c r="AD754" s="34"/>
      <c r="AE754" s="34"/>
      <c r="AF754" s="34"/>
      <c r="AG754" s="34"/>
      <c r="AH754" s="34"/>
      <c r="AI754" s="34"/>
      <c r="AJ754" s="34"/>
      <c r="AK754" s="34"/>
      <c r="AL754" s="34"/>
      <c r="AM754" s="34"/>
    </row>
    <row r="755" spans="1:39">
      <c r="A755" s="104"/>
      <c r="B755" s="59">
        <f>Parâmetros!I744*0.04*64.0638</f>
        <v>2.8956837599999998</v>
      </c>
      <c r="C755" s="42"/>
      <c r="AA755" s="34"/>
      <c r="AB755" s="34"/>
      <c r="AC755" s="34"/>
      <c r="AD755" s="34"/>
      <c r="AE755" s="34"/>
      <c r="AF755" s="34"/>
      <c r="AG755" s="34"/>
      <c r="AH755" s="34"/>
      <c r="AI755" s="34"/>
      <c r="AJ755" s="34"/>
      <c r="AK755" s="34"/>
      <c r="AL755" s="34"/>
      <c r="AM755" s="34"/>
    </row>
    <row r="756" spans="1:39" ht="15.75" thickBot="1">
      <c r="A756" s="110"/>
      <c r="B756" s="63">
        <f>Parâmetros!I745*0.04*64.0638</f>
        <v>3.0750624000000002</v>
      </c>
      <c r="C756" s="69"/>
      <c r="AA756" s="34"/>
      <c r="AB756" s="34"/>
      <c r="AC756" s="34"/>
      <c r="AD756" s="34"/>
      <c r="AE756" s="34"/>
      <c r="AF756" s="34"/>
      <c r="AG756" s="34"/>
      <c r="AH756" s="34"/>
      <c r="AI756" s="34"/>
      <c r="AJ756" s="34"/>
      <c r="AK756" s="34"/>
      <c r="AL756" s="34"/>
      <c r="AM756" s="34"/>
    </row>
    <row r="757" spans="1:39">
      <c r="A757" s="88"/>
      <c r="B757" s="72"/>
      <c r="C757" s="42"/>
      <c r="AA757" s="34"/>
      <c r="AB757" s="34"/>
      <c r="AC757" s="34"/>
      <c r="AD757" s="34"/>
      <c r="AE757" s="34"/>
      <c r="AF757" s="34"/>
      <c r="AG757" s="34"/>
      <c r="AH757" s="34"/>
      <c r="AI757" s="34"/>
      <c r="AJ757" s="34"/>
      <c r="AK757" s="34"/>
      <c r="AL757" s="34"/>
      <c r="AM757" s="34"/>
    </row>
    <row r="758" spans="1:39">
      <c r="A758" s="88"/>
      <c r="B758" s="72"/>
      <c r="AA758" s="34"/>
      <c r="AB758" s="34"/>
      <c r="AC758" s="34"/>
      <c r="AD758" s="34"/>
      <c r="AE758" s="34"/>
      <c r="AF758" s="34"/>
      <c r="AG758" s="34"/>
      <c r="AH758" s="34"/>
      <c r="AI758" s="34"/>
      <c r="AJ758" s="34"/>
      <c r="AK758" s="34"/>
      <c r="AL758" s="34"/>
      <c r="AM758" s="34"/>
    </row>
    <row r="759" spans="1:39">
      <c r="A759" s="88"/>
      <c r="B759" s="72"/>
      <c r="AA759" s="34"/>
      <c r="AB759" s="34"/>
      <c r="AC759" s="34"/>
      <c r="AD759" s="34"/>
      <c r="AE759" s="34"/>
      <c r="AF759" s="34"/>
      <c r="AG759" s="34"/>
      <c r="AH759" s="34"/>
      <c r="AI759" s="34"/>
      <c r="AJ759" s="34"/>
      <c r="AK759" s="34"/>
      <c r="AL759" s="34"/>
      <c r="AM759" s="34"/>
    </row>
    <row r="760" spans="1:39">
      <c r="A760" s="88"/>
      <c r="B760" s="72"/>
      <c r="AA760" s="34"/>
      <c r="AB760" s="34"/>
      <c r="AC760" s="34"/>
      <c r="AD760" s="34"/>
      <c r="AE760" s="34"/>
      <c r="AF760" s="34"/>
      <c r="AG760" s="34"/>
      <c r="AH760" s="34"/>
      <c r="AI760" s="34"/>
      <c r="AJ760" s="34"/>
      <c r="AK760" s="34"/>
      <c r="AL760" s="34"/>
      <c r="AM760" s="34"/>
    </row>
    <row r="761" spans="1:39">
      <c r="A761" s="88"/>
      <c r="B761" s="72"/>
      <c r="AA761" s="34"/>
      <c r="AB761" s="34"/>
      <c r="AC761" s="34"/>
      <c r="AD761" s="34"/>
      <c r="AE761" s="34"/>
      <c r="AF761" s="34"/>
      <c r="AG761" s="34"/>
      <c r="AH761" s="34"/>
      <c r="AI761" s="34"/>
      <c r="AJ761" s="34"/>
      <c r="AK761" s="34"/>
      <c r="AL761" s="34"/>
      <c r="AM761" s="34"/>
    </row>
    <row r="762" spans="1:39">
      <c r="A762" s="88"/>
      <c r="B762" s="72"/>
      <c r="AA762" s="34"/>
      <c r="AB762" s="34"/>
      <c r="AC762" s="34"/>
      <c r="AD762" s="34"/>
      <c r="AE762" s="34"/>
      <c r="AF762" s="34"/>
      <c r="AG762" s="34"/>
      <c r="AH762" s="34"/>
      <c r="AI762" s="34"/>
      <c r="AJ762" s="34"/>
      <c r="AK762" s="34"/>
      <c r="AL762" s="34"/>
      <c r="AM762" s="34"/>
    </row>
    <row r="763" spans="1:39">
      <c r="A763" s="88"/>
      <c r="B763" s="72"/>
      <c r="AA763" s="34"/>
      <c r="AB763" s="34"/>
      <c r="AC763" s="34"/>
      <c r="AD763" s="34"/>
      <c r="AE763" s="34"/>
      <c r="AF763" s="34"/>
      <c r="AG763" s="34"/>
      <c r="AH763" s="34"/>
      <c r="AI763" s="34"/>
      <c r="AJ763" s="34"/>
      <c r="AK763" s="34"/>
      <c r="AL763" s="34"/>
      <c r="AM763" s="34"/>
    </row>
    <row r="764" spans="1:39">
      <c r="A764" s="88"/>
      <c r="B764" s="72"/>
      <c r="AA764" s="34"/>
      <c r="AB764" s="34"/>
      <c r="AC764" s="34"/>
      <c r="AD764" s="34"/>
      <c r="AE764" s="34"/>
      <c r="AF764" s="34"/>
      <c r="AG764" s="34"/>
      <c r="AH764" s="34"/>
      <c r="AI764" s="34"/>
      <c r="AJ764" s="34"/>
      <c r="AK764" s="34"/>
      <c r="AL764" s="34"/>
      <c r="AM764" s="34"/>
    </row>
    <row r="765" spans="1:39">
      <c r="A765" s="72"/>
      <c r="B765" s="72"/>
      <c r="AA765" s="34"/>
      <c r="AB765" s="34"/>
      <c r="AC765" s="34"/>
      <c r="AD765" s="34"/>
      <c r="AE765" s="34"/>
      <c r="AF765" s="34"/>
      <c r="AG765" s="34"/>
      <c r="AH765" s="34"/>
      <c r="AI765" s="34"/>
      <c r="AJ765" s="34"/>
      <c r="AK765" s="34"/>
      <c r="AL765" s="34"/>
      <c r="AM765" s="34"/>
    </row>
    <row r="766" spans="1:39">
      <c r="A766" s="72"/>
      <c r="B766" s="72"/>
      <c r="AA766" s="34"/>
      <c r="AB766" s="34"/>
      <c r="AC766" s="34"/>
      <c r="AD766" s="34"/>
      <c r="AE766" s="34"/>
      <c r="AF766" s="34"/>
      <c r="AG766" s="34"/>
      <c r="AH766" s="34"/>
      <c r="AI766" s="34"/>
      <c r="AJ766" s="34"/>
      <c r="AK766" s="34"/>
      <c r="AL766" s="34"/>
      <c r="AM766" s="34"/>
    </row>
    <row r="767" spans="1:39">
      <c r="A767" s="72"/>
      <c r="B767" s="72"/>
    </row>
    <row r="768" spans="1:39">
      <c r="A768" s="72"/>
      <c r="B768" s="72"/>
    </row>
    <row r="769" spans="1:26" s="34" customFormat="1">
      <c r="A769" s="88"/>
      <c r="B769" s="72"/>
      <c r="Q769"/>
      <c r="R769"/>
      <c r="S769"/>
      <c r="T769"/>
      <c r="U769"/>
      <c r="V769"/>
      <c r="W769"/>
      <c r="X769"/>
      <c r="Y769"/>
      <c r="Z769"/>
    </row>
    <row r="770" spans="1:26" s="34" customFormat="1">
      <c r="A770" s="88"/>
      <c r="B770" s="72"/>
      <c r="Q770"/>
      <c r="R770"/>
      <c r="S770"/>
      <c r="T770"/>
      <c r="U770"/>
      <c r="V770"/>
      <c r="W770"/>
      <c r="X770"/>
      <c r="Y770"/>
      <c r="Z770"/>
    </row>
    <row r="771" spans="1:26" s="34" customFormat="1">
      <c r="A771" s="88"/>
      <c r="B771" s="72"/>
      <c r="Q771"/>
      <c r="R771"/>
      <c r="S771"/>
      <c r="T771"/>
      <c r="U771"/>
      <c r="V771"/>
      <c r="W771"/>
      <c r="X771"/>
      <c r="Y771"/>
      <c r="Z771"/>
    </row>
    <row r="772" spans="1:26" s="34" customFormat="1">
      <c r="A772" s="88"/>
      <c r="B772" s="72"/>
      <c r="Q772"/>
      <c r="R772"/>
      <c r="S772"/>
      <c r="T772"/>
      <c r="U772"/>
      <c r="V772"/>
      <c r="W772"/>
      <c r="X772"/>
      <c r="Y772"/>
      <c r="Z772"/>
    </row>
    <row r="773" spans="1:26" s="34" customFormat="1">
      <c r="A773" s="88"/>
      <c r="B773" s="72"/>
      <c r="Q773"/>
      <c r="R773"/>
      <c r="S773"/>
      <c r="T773"/>
      <c r="U773"/>
      <c r="V773"/>
      <c r="W773"/>
      <c r="X773"/>
      <c r="Y773"/>
      <c r="Z773"/>
    </row>
    <row r="774" spans="1:26" s="34" customFormat="1">
      <c r="A774" s="88"/>
      <c r="B774" s="72"/>
      <c r="Q774"/>
      <c r="R774"/>
      <c r="S774"/>
      <c r="T774"/>
      <c r="U774"/>
      <c r="V774"/>
      <c r="W774"/>
      <c r="X774"/>
      <c r="Y774"/>
      <c r="Z774"/>
    </row>
    <row r="775" spans="1:26" s="34" customFormat="1">
      <c r="A775" s="88"/>
      <c r="B775" s="72"/>
      <c r="Q775"/>
      <c r="R775"/>
      <c r="S775"/>
      <c r="T775"/>
      <c r="U775"/>
      <c r="V775"/>
      <c r="W775"/>
      <c r="X775"/>
      <c r="Y775"/>
      <c r="Z775"/>
    </row>
    <row r="776" spans="1:26" s="34" customFormat="1">
      <c r="A776" s="72"/>
      <c r="B776" s="72"/>
      <c r="Q776"/>
      <c r="R776"/>
      <c r="S776"/>
      <c r="T776"/>
      <c r="U776"/>
      <c r="V776"/>
      <c r="W776"/>
      <c r="X776"/>
      <c r="Y776"/>
      <c r="Z776"/>
    </row>
    <row r="777" spans="1:26" s="34" customFormat="1">
      <c r="A777" s="72"/>
      <c r="B777" s="72"/>
      <c r="Q777"/>
      <c r="R777"/>
      <c r="S777"/>
      <c r="T777"/>
      <c r="U777"/>
      <c r="V777"/>
      <c r="W777"/>
      <c r="X777"/>
      <c r="Y777"/>
      <c r="Z777"/>
    </row>
    <row r="778" spans="1:26" s="34" customFormat="1">
      <c r="A778" s="88"/>
      <c r="B778" s="72"/>
      <c r="Q778"/>
      <c r="R778"/>
      <c r="S778"/>
      <c r="T778"/>
      <c r="U778"/>
      <c r="V778"/>
      <c r="W778"/>
      <c r="X778"/>
      <c r="Y778"/>
      <c r="Z778"/>
    </row>
    <row r="779" spans="1:26" s="34" customFormat="1">
      <c r="A779" s="88"/>
      <c r="B779" s="72"/>
      <c r="Q779"/>
      <c r="R779"/>
      <c r="S779"/>
      <c r="T779"/>
      <c r="U779"/>
      <c r="V779"/>
      <c r="W779"/>
      <c r="X779"/>
      <c r="Y779"/>
      <c r="Z779"/>
    </row>
    <row r="780" spans="1:26" s="34" customFormat="1">
      <c r="A780" s="88"/>
      <c r="B780" s="72"/>
      <c r="Q780"/>
      <c r="R780"/>
      <c r="S780"/>
      <c r="T780"/>
      <c r="U780"/>
      <c r="V780"/>
      <c r="W780"/>
      <c r="X780"/>
      <c r="Y780"/>
      <c r="Z780"/>
    </row>
    <row r="781" spans="1:26" s="34" customFormat="1">
      <c r="B781" s="72"/>
      <c r="Q781"/>
      <c r="R781"/>
      <c r="S781"/>
      <c r="T781"/>
      <c r="U781"/>
      <c r="V781"/>
      <c r="W781"/>
      <c r="X781"/>
      <c r="Y781"/>
      <c r="Z781"/>
    </row>
    <row r="782" spans="1:26" s="34" customFormat="1">
      <c r="B782" s="72"/>
      <c r="Q782"/>
      <c r="R782"/>
      <c r="S782"/>
      <c r="T782"/>
      <c r="U782"/>
      <c r="V782"/>
      <c r="W782"/>
      <c r="X782"/>
      <c r="Y782"/>
      <c r="Z782"/>
    </row>
    <row r="783" spans="1:26" s="34" customFormat="1">
      <c r="B783" s="72"/>
      <c r="Q783"/>
      <c r="R783"/>
      <c r="S783"/>
      <c r="T783"/>
      <c r="U783"/>
      <c r="V783"/>
      <c r="W783"/>
      <c r="X783"/>
      <c r="Y783"/>
      <c r="Z783"/>
    </row>
    <row r="784" spans="1:26" s="34" customFormat="1">
      <c r="B784" s="72"/>
      <c r="Q784"/>
      <c r="R784"/>
      <c r="S784"/>
      <c r="T784"/>
      <c r="U784"/>
      <c r="V784"/>
      <c r="W784"/>
      <c r="X784"/>
      <c r="Y784"/>
      <c r="Z784"/>
    </row>
    <row r="785" spans="2:26" s="34" customFormat="1">
      <c r="B785" s="72"/>
      <c r="Q785"/>
      <c r="R785"/>
      <c r="S785"/>
      <c r="T785"/>
      <c r="U785"/>
      <c r="V785"/>
      <c r="W785"/>
      <c r="X785"/>
      <c r="Y785"/>
      <c r="Z785"/>
    </row>
    <row r="786" spans="2:26" s="34" customFormat="1">
      <c r="B786" s="72"/>
      <c r="Q786"/>
      <c r="R786"/>
      <c r="S786"/>
      <c r="T786"/>
      <c r="U786"/>
      <c r="V786"/>
      <c r="W786"/>
      <c r="X786"/>
      <c r="Y786"/>
      <c r="Z786"/>
    </row>
    <row r="787" spans="2:26" s="34" customFormat="1">
      <c r="B787" s="72"/>
      <c r="Q787"/>
      <c r="R787"/>
      <c r="S787"/>
      <c r="T787"/>
      <c r="U787"/>
      <c r="V787"/>
      <c r="W787"/>
      <c r="X787"/>
      <c r="Y787"/>
      <c r="Z787"/>
    </row>
    <row r="788" spans="2:26" s="34" customFormat="1">
      <c r="B788" s="72"/>
      <c r="Q788"/>
      <c r="R788"/>
      <c r="S788"/>
      <c r="T788"/>
      <c r="U788"/>
      <c r="V788"/>
      <c r="W788"/>
      <c r="X788"/>
      <c r="Y788"/>
      <c r="Z788"/>
    </row>
    <row r="789" spans="2:26" s="34" customFormat="1">
      <c r="B789" s="72"/>
      <c r="Q789"/>
      <c r="R789"/>
      <c r="S789"/>
      <c r="T789"/>
      <c r="U789"/>
      <c r="V789"/>
      <c r="W789"/>
      <c r="X789"/>
      <c r="Y789"/>
      <c r="Z789"/>
    </row>
    <row r="790" spans="2:26" s="34" customFormat="1">
      <c r="B790" s="72"/>
      <c r="Q790"/>
      <c r="R790"/>
      <c r="S790"/>
      <c r="T790"/>
      <c r="U790"/>
      <c r="V790"/>
      <c r="W790"/>
      <c r="X790"/>
      <c r="Y790"/>
      <c r="Z790"/>
    </row>
    <row r="791" spans="2:26" s="34" customFormat="1">
      <c r="B791" s="72"/>
      <c r="Q791"/>
      <c r="R791"/>
      <c r="S791"/>
      <c r="T791"/>
      <c r="U791"/>
      <c r="V791"/>
      <c r="W791"/>
      <c r="X791"/>
      <c r="Y791"/>
      <c r="Z791"/>
    </row>
    <row r="792" spans="2:26" s="34" customFormat="1">
      <c r="B792" s="72"/>
      <c r="Q792"/>
      <c r="R792"/>
      <c r="S792"/>
      <c r="T792"/>
      <c r="U792"/>
      <c r="V792"/>
      <c r="W792"/>
      <c r="X792"/>
      <c r="Y792"/>
      <c r="Z792"/>
    </row>
    <row r="793" spans="2:26" s="34" customFormat="1">
      <c r="B793" s="72"/>
      <c r="Q793"/>
      <c r="R793"/>
      <c r="S793"/>
      <c r="T793"/>
      <c r="U793"/>
      <c r="V793"/>
      <c r="W793"/>
      <c r="X793"/>
      <c r="Y793"/>
      <c r="Z793"/>
    </row>
    <row r="794" spans="2:26" s="34" customFormat="1">
      <c r="B794" s="72"/>
      <c r="Q794"/>
      <c r="R794"/>
      <c r="S794"/>
      <c r="T794"/>
      <c r="U794"/>
      <c r="V794"/>
      <c r="W794"/>
      <c r="X794"/>
      <c r="Y794"/>
      <c r="Z794"/>
    </row>
    <row r="795" spans="2:26" s="34" customFormat="1">
      <c r="B795" s="72"/>
      <c r="Q795"/>
      <c r="R795"/>
      <c r="S795"/>
      <c r="T795"/>
      <c r="U795"/>
      <c r="V795"/>
      <c r="W795"/>
      <c r="X795"/>
      <c r="Y795"/>
      <c r="Z795"/>
    </row>
    <row r="796" spans="2:26" s="34" customFormat="1">
      <c r="B796" s="72"/>
      <c r="Q796"/>
      <c r="R796"/>
      <c r="S796"/>
      <c r="T796"/>
      <c r="U796"/>
      <c r="V796"/>
      <c r="W796"/>
      <c r="X796"/>
      <c r="Y796"/>
      <c r="Z796"/>
    </row>
    <row r="797" spans="2:26" s="34" customFormat="1">
      <c r="B797" s="72"/>
      <c r="Q797"/>
      <c r="R797"/>
      <c r="S797"/>
      <c r="T797"/>
      <c r="U797"/>
      <c r="V797"/>
      <c r="W797"/>
      <c r="X797"/>
      <c r="Y797"/>
      <c r="Z797"/>
    </row>
    <row r="798" spans="2:26" s="34" customFormat="1">
      <c r="B798" s="72"/>
      <c r="Q798"/>
      <c r="R798"/>
      <c r="S798"/>
      <c r="T798"/>
      <c r="U798"/>
      <c r="V798"/>
      <c r="W798"/>
      <c r="X798"/>
      <c r="Y798"/>
      <c r="Z798"/>
    </row>
    <row r="799" spans="2:26" s="34" customFormat="1">
      <c r="B799" s="72"/>
      <c r="Q799"/>
      <c r="R799"/>
      <c r="S799"/>
      <c r="T799"/>
      <c r="U799"/>
      <c r="V799"/>
      <c r="W799"/>
      <c r="X799"/>
      <c r="Y799"/>
      <c r="Z799"/>
    </row>
    <row r="800" spans="2:26" s="34" customFormat="1">
      <c r="B800" s="72"/>
      <c r="Q800"/>
      <c r="R800"/>
      <c r="S800"/>
      <c r="T800"/>
      <c r="U800"/>
      <c r="V800"/>
      <c r="W800"/>
      <c r="X800"/>
      <c r="Y800"/>
      <c r="Z800"/>
    </row>
    <row r="801" spans="2:26" s="34" customFormat="1">
      <c r="B801" s="72"/>
      <c r="Q801"/>
      <c r="R801"/>
      <c r="S801"/>
      <c r="T801"/>
      <c r="U801"/>
      <c r="V801"/>
      <c r="W801"/>
      <c r="X801"/>
      <c r="Y801"/>
      <c r="Z801"/>
    </row>
    <row r="802" spans="2:26" s="34" customFormat="1">
      <c r="B802" s="72"/>
      <c r="Q802"/>
      <c r="R802"/>
      <c r="S802"/>
      <c r="T802"/>
      <c r="U802"/>
      <c r="V802"/>
      <c r="W802"/>
      <c r="X802"/>
      <c r="Y802"/>
      <c r="Z802"/>
    </row>
    <row r="803" spans="2:26" s="34" customFormat="1">
      <c r="B803" s="72"/>
      <c r="Q803"/>
      <c r="R803"/>
      <c r="S803"/>
      <c r="T803"/>
      <c r="U803"/>
      <c r="V803"/>
      <c r="W803"/>
      <c r="X803"/>
      <c r="Y803"/>
      <c r="Z803"/>
    </row>
    <row r="804" spans="2:26" s="34" customFormat="1">
      <c r="B804" s="72"/>
      <c r="Q804"/>
      <c r="R804"/>
      <c r="S804"/>
      <c r="T804"/>
      <c r="U804"/>
      <c r="V804"/>
      <c r="W804"/>
      <c r="X804"/>
      <c r="Y804"/>
      <c r="Z804"/>
    </row>
    <row r="805" spans="2:26" s="34" customFormat="1">
      <c r="B805" s="72"/>
      <c r="Q805"/>
      <c r="R805"/>
      <c r="S805"/>
      <c r="T805"/>
      <c r="U805"/>
      <c r="V805"/>
      <c r="W805"/>
      <c r="X805"/>
      <c r="Y805"/>
      <c r="Z805"/>
    </row>
    <row r="806" spans="2:26" s="34" customFormat="1">
      <c r="B806" s="72"/>
      <c r="Q806"/>
      <c r="R806"/>
      <c r="S806"/>
      <c r="T806"/>
      <c r="U806"/>
      <c r="V806"/>
      <c r="W806"/>
      <c r="X806"/>
      <c r="Y806"/>
      <c r="Z806"/>
    </row>
    <row r="807" spans="2:26" s="34" customFormat="1">
      <c r="B807" s="72"/>
      <c r="Q807"/>
      <c r="R807"/>
      <c r="S807"/>
      <c r="T807"/>
      <c r="U807"/>
      <c r="V807"/>
      <c r="W807"/>
      <c r="X807"/>
      <c r="Y807"/>
      <c r="Z807"/>
    </row>
    <row r="808" spans="2:26" s="34" customFormat="1">
      <c r="B808" s="72"/>
      <c r="Q808"/>
      <c r="R808"/>
      <c r="S808"/>
      <c r="T808"/>
      <c r="U808"/>
      <c r="V808"/>
      <c r="W808"/>
      <c r="X808"/>
      <c r="Y808"/>
      <c r="Z808"/>
    </row>
    <row r="809" spans="2:26" s="34" customFormat="1">
      <c r="B809" s="72"/>
      <c r="Q809"/>
      <c r="R809"/>
      <c r="S809"/>
      <c r="T809"/>
      <c r="U809"/>
      <c r="V809"/>
      <c r="W809"/>
      <c r="X809"/>
      <c r="Y809"/>
      <c r="Z809"/>
    </row>
    <row r="810" spans="2:26" s="34" customFormat="1">
      <c r="B810" s="72"/>
      <c r="Q810"/>
      <c r="R810"/>
      <c r="S810"/>
      <c r="T810"/>
      <c r="U810"/>
      <c r="V810"/>
      <c r="W810"/>
      <c r="X810"/>
      <c r="Y810"/>
      <c r="Z810"/>
    </row>
    <row r="811" spans="2:26" s="34" customFormat="1">
      <c r="B811" s="72"/>
      <c r="Q811"/>
      <c r="R811"/>
      <c r="S811"/>
      <c r="T811"/>
      <c r="U811"/>
      <c r="V811"/>
      <c r="W811"/>
      <c r="X811"/>
      <c r="Y811"/>
      <c r="Z811"/>
    </row>
    <row r="812" spans="2:26" s="34" customFormat="1">
      <c r="B812" s="72"/>
      <c r="Q812"/>
      <c r="R812"/>
      <c r="S812"/>
      <c r="T812"/>
      <c r="U812"/>
      <c r="V812"/>
      <c r="W812"/>
      <c r="X812"/>
      <c r="Y812"/>
      <c r="Z812"/>
    </row>
    <row r="813" spans="2:26" s="34" customFormat="1">
      <c r="B813" s="72"/>
      <c r="Q813"/>
      <c r="R813"/>
      <c r="S813"/>
      <c r="T813"/>
      <c r="U813"/>
      <c r="V813"/>
      <c r="W813"/>
      <c r="X813"/>
      <c r="Y813"/>
      <c r="Z813"/>
    </row>
    <row r="814" spans="2:26" s="34" customFormat="1">
      <c r="B814" s="72"/>
      <c r="Q814"/>
      <c r="R814"/>
      <c r="S814"/>
      <c r="T814"/>
      <c r="U814"/>
      <c r="V814"/>
      <c r="W814"/>
      <c r="X814"/>
      <c r="Y814"/>
      <c r="Z814"/>
    </row>
    <row r="815" spans="2:26" s="34" customFormat="1">
      <c r="B815" s="72"/>
      <c r="Q815"/>
      <c r="R815"/>
      <c r="S815"/>
      <c r="T815"/>
      <c r="U815"/>
      <c r="V815"/>
      <c r="W815"/>
      <c r="X815"/>
      <c r="Y815"/>
      <c r="Z815"/>
    </row>
    <row r="816" spans="2:26" s="34" customFormat="1">
      <c r="B816" s="72"/>
      <c r="Q816"/>
      <c r="R816"/>
      <c r="S816"/>
      <c r="T816"/>
      <c r="U816"/>
      <c r="V816"/>
      <c r="W816"/>
      <c r="X816"/>
      <c r="Y816"/>
      <c r="Z816"/>
    </row>
    <row r="817" spans="2:26" s="34" customFormat="1">
      <c r="B817" s="72"/>
      <c r="Q817"/>
      <c r="R817"/>
      <c r="S817"/>
      <c r="T817"/>
      <c r="U817"/>
      <c r="V817"/>
      <c r="W817"/>
      <c r="X817"/>
      <c r="Y817"/>
      <c r="Z817"/>
    </row>
    <row r="818" spans="2:26" s="34" customFormat="1">
      <c r="B818" s="72"/>
      <c r="Q818"/>
      <c r="R818"/>
      <c r="S818"/>
      <c r="T818"/>
      <c r="U818"/>
      <c r="V818"/>
      <c r="W818"/>
      <c r="X818"/>
      <c r="Y818"/>
      <c r="Z818"/>
    </row>
    <row r="819" spans="2:26" s="34" customFormat="1">
      <c r="B819" s="72"/>
      <c r="Q819"/>
      <c r="R819"/>
      <c r="S819"/>
      <c r="T819"/>
      <c r="U819"/>
      <c r="V819"/>
      <c r="W819"/>
      <c r="X819"/>
      <c r="Y819"/>
      <c r="Z819"/>
    </row>
    <row r="820" spans="2:26" s="34" customFormat="1">
      <c r="B820" s="72"/>
      <c r="Q820"/>
      <c r="R820"/>
      <c r="S820"/>
      <c r="T820"/>
      <c r="U820"/>
      <c r="V820"/>
      <c r="W820"/>
      <c r="X820"/>
      <c r="Y820"/>
      <c r="Z820"/>
    </row>
    <row r="821" spans="2:26" s="34" customFormat="1">
      <c r="B821" s="72"/>
      <c r="Q821"/>
      <c r="R821"/>
      <c r="S821"/>
      <c r="T821"/>
      <c r="U821"/>
      <c r="V821"/>
      <c r="W821"/>
      <c r="X821"/>
      <c r="Y821"/>
      <c r="Z821"/>
    </row>
    <row r="822" spans="2:26" s="34" customFormat="1">
      <c r="B822" s="72"/>
      <c r="Q822"/>
      <c r="R822"/>
      <c r="S822"/>
      <c r="T822"/>
      <c r="U822"/>
      <c r="V822"/>
      <c r="W822"/>
      <c r="X822"/>
      <c r="Y822"/>
      <c r="Z822"/>
    </row>
    <row r="823" spans="2:26" s="34" customFormat="1">
      <c r="B823" s="72"/>
      <c r="Q823"/>
      <c r="R823"/>
      <c r="S823"/>
      <c r="T823"/>
      <c r="U823"/>
      <c r="V823"/>
      <c r="W823"/>
      <c r="X823"/>
      <c r="Y823"/>
      <c r="Z823"/>
    </row>
    <row r="824" spans="2:26" s="34" customFormat="1">
      <c r="B824" s="72"/>
      <c r="Q824"/>
      <c r="R824"/>
      <c r="S824"/>
      <c r="T824"/>
      <c r="U824"/>
      <c r="V824"/>
      <c r="W824"/>
      <c r="X824"/>
      <c r="Y824"/>
      <c r="Z824"/>
    </row>
    <row r="825" spans="2:26" s="34" customFormat="1">
      <c r="B825" s="72"/>
      <c r="Q825"/>
      <c r="R825"/>
      <c r="S825"/>
      <c r="T825"/>
      <c r="U825"/>
      <c r="V825"/>
      <c r="W825"/>
      <c r="X825"/>
      <c r="Y825"/>
      <c r="Z825"/>
    </row>
    <row r="826" spans="2:26" s="34" customFormat="1">
      <c r="B826" s="72"/>
      <c r="Q826"/>
      <c r="R826"/>
      <c r="S826"/>
      <c r="T826"/>
      <c r="U826"/>
      <c r="V826"/>
      <c r="W826"/>
      <c r="X826"/>
      <c r="Y826"/>
      <c r="Z826"/>
    </row>
    <row r="827" spans="2:26" s="34" customFormat="1">
      <c r="B827" s="72"/>
      <c r="Q827"/>
      <c r="R827"/>
      <c r="S827"/>
      <c r="T827"/>
      <c r="U827"/>
      <c r="V827"/>
      <c r="W827"/>
      <c r="X827"/>
      <c r="Y827"/>
      <c r="Z827"/>
    </row>
    <row r="828" spans="2:26" s="34" customFormat="1">
      <c r="B828" s="72"/>
      <c r="Q828"/>
      <c r="R828"/>
      <c r="S828"/>
      <c r="T828"/>
      <c r="U828"/>
      <c r="V828"/>
      <c r="W828"/>
      <c r="X828"/>
      <c r="Y828"/>
      <c r="Z828"/>
    </row>
    <row r="829" spans="2:26" s="34" customFormat="1">
      <c r="B829" s="72"/>
      <c r="Q829"/>
      <c r="R829"/>
      <c r="S829"/>
      <c r="T829"/>
      <c r="U829"/>
      <c r="V829"/>
      <c r="W829"/>
      <c r="X829"/>
      <c r="Y829"/>
      <c r="Z829"/>
    </row>
    <row r="830" spans="2:26" s="34" customFormat="1">
      <c r="B830" s="72"/>
      <c r="Q830"/>
      <c r="R830"/>
      <c r="S830"/>
      <c r="T830"/>
      <c r="U830"/>
      <c r="V830"/>
      <c r="W830"/>
      <c r="X830"/>
      <c r="Y830"/>
      <c r="Z830"/>
    </row>
    <row r="831" spans="2:26" s="34" customFormat="1">
      <c r="B831" s="72"/>
      <c r="Q831"/>
      <c r="R831"/>
      <c r="S831"/>
      <c r="T831"/>
      <c r="U831"/>
      <c r="V831"/>
      <c r="W831"/>
      <c r="X831"/>
      <c r="Y831"/>
      <c r="Z831"/>
    </row>
    <row r="832" spans="2:26" s="34" customFormat="1">
      <c r="B832" s="72"/>
      <c r="Q832"/>
      <c r="R832"/>
      <c r="S832"/>
      <c r="T832"/>
      <c r="U832"/>
      <c r="V832"/>
      <c r="W832"/>
      <c r="X832"/>
      <c r="Y832"/>
      <c r="Z832"/>
    </row>
    <row r="833" spans="2:26" s="34" customFormat="1">
      <c r="B833" s="72"/>
      <c r="Q833"/>
      <c r="R833"/>
      <c r="S833"/>
      <c r="T833"/>
      <c r="U833"/>
      <c r="V833"/>
      <c r="W833"/>
      <c r="X833"/>
      <c r="Y833"/>
      <c r="Z833"/>
    </row>
    <row r="834" spans="2:26" s="34" customFormat="1">
      <c r="B834" s="72"/>
      <c r="Q834"/>
      <c r="R834"/>
      <c r="S834"/>
      <c r="T834"/>
      <c r="U834"/>
      <c r="V834"/>
      <c r="W834"/>
      <c r="X834"/>
      <c r="Y834"/>
      <c r="Z834"/>
    </row>
    <row r="835" spans="2:26" s="34" customFormat="1">
      <c r="B835" s="72"/>
      <c r="Q835"/>
      <c r="R835"/>
      <c r="S835"/>
      <c r="T835"/>
      <c r="U835"/>
      <c r="V835"/>
      <c r="W835"/>
      <c r="X835"/>
      <c r="Y835"/>
      <c r="Z835"/>
    </row>
    <row r="836" spans="2:26" s="34" customFormat="1">
      <c r="B836" s="72"/>
      <c r="Q836"/>
      <c r="R836"/>
      <c r="S836"/>
      <c r="T836"/>
      <c r="U836"/>
      <c r="V836"/>
      <c r="W836"/>
      <c r="X836"/>
      <c r="Y836"/>
      <c r="Z836"/>
    </row>
    <row r="837" spans="2:26" s="34" customFormat="1">
      <c r="B837" s="72"/>
      <c r="Q837"/>
      <c r="R837"/>
      <c r="S837"/>
      <c r="T837"/>
      <c r="U837"/>
      <c r="V837"/>
      <c r="W837"/>
      <c r="X837"/>
      <c r="Y837"/>
      <c r="Z837"/>
    </row>
    <row r="838" spans="2:26" s="34" customFormat="1">
      <c r="B838" s="72"/>
      <c r="Q838"/>
      <c r="R838"/>
      <c r="S838"/>
      <c r="T838"/>
      <c r="U838"/>
      <c r="V838"/>
      <c r="W838"/>
      <c r="X838"/>
      <c r="Y838"/>
      <c r="Z838"/>
    </row>
    <row r="839" spans="2:26" s="34" customFormat="1">
      <c r="B839" s="72"/>
      <c r="Q839"/>
      <c r="R839"/>
      <c r="S839"/>
      <c r="T839"/>
      <c r="U839"/>
      <c r="V839"/>
      <c r="W839"/>
      <c r="X839"/>
      <c r="Y839"/>
      <c r="Z839"/>
    </row>
    <row r="840" spans="2:26" s="34" customFormat="1">
      <c r="B840" s="72"/>
      <c r="Q840"/>
      <c r="R840"/>
      <c r="S840"/>
      <c r="T840"/>
      <c r="U840"/>
      <c r="V840"/>
      <c r="W840"/>
      <c r="X840"/>
      <c r="Y840"/>
      <c r="Z840"/>
    </row>
    <row r="841" spans="2:26" s="34" customFormat="1">
      <c r="B841" s="72"/>
      <c r="Q841"/>
      <c r="R841"/>
      <c r="S841"/>
      <c r="T841"/>
      <c r="U841"/>
      <c r="V841"/>
      <c r="W841"/>
      <c r="X841"/>
      <c r="Y841"/>
      <c r="Z841"/>
    </row>
    <row r="842" spans="2:26" s="34" customFormat="1">
      <c r="B842" s="72"/>
      <c r="Q842"/>
      <c r="R842"/>
      <c r="S842"/>
      <c r="T842"/>
      <c r="U842"/>
      <c r="V842"/>
      <c r="W842"/>
      <c r="X842"/>
      <c r="Y842"/>
      <c r="Z842"/>
    </row>
    <row r="843" spans="2:26" s="34" customFormat="1">
      <c r="B843" s="72"/>
      <c r="Q843"/>
      <c r="R843"/>
      <c r="S843"/>
      <c r="T843"/>
      <c r="U843"/>
      <c r="V843"/>
      <c r="W843"/>
      <c r="X843"/>
      <c r="Y843"/>
      <c r="Z843"/>
    </row>
    <row r="844" spans="2:26" s="34" customFormat="1">
      <c r="B844" s="72"/>
      <c r="Q844"/>
      <c r="R844"/>
      <c r="S844"/>
      <c r="T844"/>
      <c r="U844"/>
      <c r="V844"/>
      <c r="W844"/>
      <c r="X844"/>
      <c r="Y844"/>
      <c r="Z844"/>
    </row>
    <row r="845" spans="2:26" s="34" customFormat="1">
      <c r="B845" s="72"/>
      <c r="Q845"/>
      <c r="R845"/>
      <c r="S845"/>
      <c r="T845"/>
      <c r="U845"/>
      <c r="V845"/>
      <c r="W845"/>
      <c r="X845"/>
      <c r="Y845"/>
      <c r="Z845"/>
    </row>
    <row r="846" spans="2:26" s="34" customFormat="1">
      <c r="B846" s="72"/>
      <c r="Q846"/>
      <c r="R846"/>
      <c r="S846"/>
      <c r="T846"/>
      <c r="U846"/>
      <c r="V846"/>
      <c r="W846"/>
      <c r="X846"/>
      <c r="Y846"/>
      <c r="Z846"/>
    </row>
    <row r="847" spans="2:26" s="34" customFormat="1">
      <c r="B847" s="72"/>
      <c r="Q847"/>
      <c r="R847"/>
      <c r="S847"/>
      <c r="T847"/>
      <c r="U847"/>
      <c r="V847"/>
      <c r="W847"/>
      <c r="X847"/>
      <c r="Y847"/>
      <c r="Z847"/>
    </row>
    <row r="848" spans="2:26" s="34" customFormat="1">
      <c r="B848" s="72"/>
      <c r="Q848"/>
      <c r="R848"/>
      <c r="S848"/>
      <c r="T848"/>
      <c r="U848"/>
      <c r="V848"/>
      <c r="W848"/>
      <c r="X848"/>
      <c r="Y848"/>
      <c r="Z848"/>
    </row>
    <row r="849" spans="2:26" s="34" customFormat="1">
      <c r="B849" s="72"/>
      <c r="Q849"/>
      <c r="R849"/>
      <c r="S849"/>
      <c r="T849"/>
      <c r="U849"/>
      <c r="V849"/>
      <c r="W849"/>
      <c r="X849"/>
      <c r="Y849"/>
      <c r="Z849"/>
    </row>
    <row r="850" spans="2:26" s="34" customFormat="1">
      <c r="B850" s="72"/>
      <c r="Q850"/>
      <c r="R850"/>
      <c r="S850"/>
      <c r="T850"/>
      <c r="U850"/>
      <c r="V850"/>
      <c r="W850"/>
      <c r="X850"/>
      <c r="Y850"/>
      <c r="Z850"/>
    </row>
    <row r="851" spans="2:26" s="34" customFormat="1">
      <c r="B851" s="72"/>
      <c r="Q851"/>
      <c r="R851"/>
      <c r="S851"/>
      <c r="T851"/>
      <c r="U851"/>
      <c r="V851"/>
      <c r="W851"/>
      <c r="X851"/>
      <c r="Y851"/>
      <c r="Z851"/>
    </row>
    <row r="852" spans="2:26" s="34" customFormat="1">
      <c r="B852" s="72"/>
      <c r="Q852"/>
      <c r="R852"/>
      <c r="S852"/>
      <c r="T852"/>
      <c r="U852"/>
      <c r="V852"/>
      <c r="W852"/>
      <c r="X852"/>
      <c r="Y852"/>
      <c r="Z852"/>
    </row>
    <row r="853" spans="2:26" s="34" customFormat="1">
      <c r="B853" s="72"/>
      <c r="Q853"/>
      <c r="R853"/>
      <c r="S853"/>
      <c r="T853"/>
      <c r="U853"/>
      <c r="V853"/>
      <c r="W853"/>
      <c r="X853"/>
      <c r="Y853"/>
      <c r="Z853"/>
    </row>
    <row r="854" spans="2:26" s="34" customFormat="1">
      <c r="B854" s="72"/>
      <c r="Q854"/>
      <c r="R854"/>
      <c r="S854"/>
      <c r="T854"/>
      <c r="U854"/>
      <c r="V854"/>
      <c r="W854"/>
      <c r="X854"/>
      <c r="Y854"/>
      <c r="Z854"/>
    </row>
    <row r="855" spans="2:26" s="34" customFormat="1">
      <c r="B855" s="72"/>
      <c r="Q855"/>
      <c r="R855"/>
      <c r="S855"/>
      <c r="T855"/>
      <c r="U855"/>
      <c r="V855"/>
      <c r="W855"/>
      <c r="X855"/>
      <c r="Y855"/>
      <c r="Z855"/>
    </row>
    <row r="856" spans="2:26" s="34" customFormat="1">
      <c r="B856" s="72"/>
      <c r="Q856"/>
      <c r="R856"/>
      <c r="S856"/>
      <c r="T856"/>
      <c r="U856"/>
      <c r="V856"/>
      <c r="W856"/>
      <c r="X856"/>
      <c r="Y856"/>
      <c r="Z856"/>
    </row>
    <row r="857" spans="2:26" s="34" customFormat="1">
      <c r="B857" s="72"/>
      <c r="Q857"/>
      <c r="R857"/>
      <c r="S857"/>
      <c r="T857"/>
      <c r="U857"/>
      <c r="V857"/>
      <c r="W857"/>
      <c r="X857"/>
      <c r="Y857"/>
      <c r="Z857"/>
    </row>
    <row r="858" spans="2:26" s="34" customFormat="1">
      <c r="B858" s="72"/>
      <c r="Q858"/>
      <c r="R858"/>
      <c r="S858"/>
      <c r="T858"/>
      <c r="U858"/>
      <c r="V858"/>
      <c r="W858"/>
      <c r="X858"/>
      <c r="Y858"/>
      <c r="Z858"/>
    </row>
    <row r="859" spans="2:26" s="34" customFormat="1">
      <c r="B859" s="72"/>
      <c r="Q859"/>
      <c r="R859"/>
      <c r="S859"/>
      <c r="T859"/>
      <c r="U859"/>
      <c r="V859"/>
      <c r="W859"/>
      <c r="X859"/>
      <c r="Y859"/>
      <c r="Z859"/>
    </row>
    <row r="860" spans="2:26" s="34" customFormat="1">
      <c r="B860" s="72"/>
      <c r="Q860"/>
      <c r="R860"/>
      <c r="S860"/>
      <c r="T860"/>
      <c r="U860"/>
      <c r="V860"/>
      <c r="W860"/>
      <c r="X860"/>
      <c r="Y860"/>
      <c r="Z860"/>
    </row>
    <row r="861" spans="2:26" s="34" customFormat="1">
      <c r="B861" s="72"/>
      <c r="Q861"/>
      <c r="R861"/>
      <c r="S861"/>
      <c r="T861"/>
      <c r="U861"/>
      <c r="V861"/>
      <c r="W861"/>
      <c r="X861"/>
      <c r="Y861"/>
      <c r="Z861"/>
    </row>
    <row r="862" spans="2:26" s="34" customFormat="1">
      <c r="B862" s="72"/>
      <c r="Q862"/>
      <c r="R862"/>
      <c r="S862"/>
      <c r="T862"/>
      <c r="U862"/>
      <c r="V862"/>
      <c r="W862"/>
      <c r="X862"/>
      <c r="Y862"/>
      <c r="Z862"/>
    </row>
    <row r="863" spans="2:26" s="34" customFormat="1">
      <c r="B863" s="72"/>
      <c r="Q863"/>
      <c r="R863"/>
      <c r="S863"/>
      <c r="T863"/>
      <c r="U863"/>
      <c r="V863"/>
      <c r="W863"/>
      <c r="X863"/>
      <c r="Y863"/>
      <c r="Z863"/>
    </row>
    <row r="864" spans="2:26" s="34" customFormat="1">
      <c r="B864" s="72"/>
      <c r="Q864"/>
      <c r="R864"/>
      <c r="S864"/>
      <c r="T864"/>
      <c r="U864"/>
      <c r="V864"/>
      <c r="W864"/>
      <c r="X864"/>
      <c r="Y864"/>
      <c r="Z864"/>
    </row>
    <row r="865" spans="2:26" s="34" customFormat="1">
      <c r="B865" s="72"/>
      <c r="Q865"/>
      <c r="R865"/>
      <c r="S865"/>
      <c r="T865"/>
      <c r="U865"/>
      <c r="V865"/>
      <c r="W865"/>
      <c r="X865"/>
      <c r="Y865"/>
      <c r="Z865"/>
    </row>
    <row r="866" spans="2:26" s="34" customFormat="1">
      <c r="B866" s="72"/>
      <c r="Q866"/>
      <c r="R866"/>
      <c r="S866"/>
      <c r="T866"/>
      <c r="U866"/>
      <c r="V866"/>
      <c r="W866"/>
      <c r="X866"/>
      <c r="Y866"/>
      <c r="Z866"/>
    </row>
    <row r="867" spans="2:26" s="34" customFormat="1">
      <c r="B867" s="72"/>
      <c r="Q867"/>
      <c r="R867"/>
      <c r="S867"/>
      <c r="T867"/>
      <c r="U867"/>
      <c r="V867"/>
      <c r="W867"/>
      <c r="X867"/>
      <c r="Y867"/>
      <c r="Z867"/>
    </row>
    <row r="868" spans="2:26" s="34" customFormat="1">
      <c r="B868" s="72"/>
      <c r="Q868"/>
      <c r="R868"/>
      <c r="S868"/>
      <c r="T868"/>
      <c r="U868"/>
      <c r="V868"/>
      <c r="W868"/>
      <c r="X868"/>
      <c r="Y868"/>
      <c r="Z868"/>
    </row>
    <row r="869" spans="2:26" s="34" customFormat="1">
      <c r="B869" s="72"/>
      <c r="Q869"/>
      <c r="R869"/>
      <c r="S869"/>
      <c r="T869"/>
      <c r="U869"/>
      <c r="V869"/>
      <c r="W869"/>
      <c r="X869"/>
      <c r="Y869"/>
      <c r="Z869"/>
    </row>
    <row r="870" spans="2:26" s="34" customFormat="1">
      <c r="B870" s="72"/>
      <c r="Q870"/>
      <c r="R870"/>
      <c r="S870"/>
      <c r="T870"/>
      <c r="U870"/>
      <c r="V870"/>
      <c r="W870"/>
      <c r="X870"/>
      <c r="Y870"/>
      <c r="Z870"/>
    </row>
    <row r="871" spans="2:26" s="34" customFormat="1">
      <c r="B871" s="72"/>
      <c r="Q871"/>
      <c r="R871"/>
      <c r="S871"/>
      <c r="T871"/>
      <c r="U871"/>
      <c r="V871"/>
      <c r="W871"/>
      <c r="X871"/>
      <c r="Y871"/>
      <c r="Z871"/>
    </row>
    <row r="872" spans="2:26" s="34" customFormat="1">
      <c r="B872" s="72"/>
      <c r="Q872"/>
      <c r="R872"/>
      <c r="S872"/>
      <c r="T872"/>
      <c r="U872"/>
      <c r="V872"/>
      <c r="W872"/>
      <c r="X872"/>
      <c r="Y872"/>
      <c r="Z872"/>
    </row>
    <row r="873" spans="2:26" s="34" customFormat="1">
      <c r="B873" s="72"/>
      <c r="Q873"/>
      <c r="R873"/>
      <c r="S873"/>
      <c r="T873"/>
      <c r="U873"/>
      <c r="V873"/>
      <c r="W873"/>
      <c r="X873"/>
      <c r="Y873"/>
      <c r="Z873"/>
    </row>
    <row r="874" spans="2:26" s="34" customFormat="1">
      <c r="B874" s="72"/>
      <c r="Q874"/>
      <c r="R874"/>
      <c r="S874"/>
      <c r="T874"/>
      <c r="U874"/>
      <c r="V874"/>
      <c r="W874"/>
      <c r="X874"/>
      <c r="Y874"/>
      <c r="Z874"/>
    </row>
    <row r="875" spans="2:26" s="34" customFormat="1">
      <c r="B875" s="72"/>
      <c r="Q875"/>
      <c r="R875"/>
      <c r="S875"/>
      <c r="T875"/>
      <c r="U875"/>
      <c r="V875"/>
      <c r="W875"/>
      <c r="X875"/>
      <c r="Y875"/>
      <c r="Z875"/>
    </row>
    <row r="876" spans="2:26" s="34" customFormat="1">
      <c r="B876" s="72"/>
      <c r="Q876"/>
      <c r="R876"/>
      <c r="S876"/>
      <c r="T876"/>
      <c r="U876"/>
      <c r="V876"/>
      <c r="W876"/>
      <c r="X876"/>
      <c r="Y876"/>
      <c r="Z876"/>
    </row>
    <row r="877" spans="2:26" s="34" customFormat="1">
      <c r="Q877"/>
      <c r="R877"/>
      <c r="S877"/>
      <c r="T877"/>
      <c r="U877"/>
      <c r="V877"/>
      <c r="W877"/>
      <c r="X877"/>
      <c r="Y877"/>
      <c r="Z877"/>
    </row>
    <row r="878" spans="2:26" s="34" customFormat="1">
      <c r="Q878"/>
      <c r="R878"/>
      <c r="S878"/>
      <c r="T878"/>
      <c r="U878"/>
      <c r="V878"/>
      <c r="W878"/>
      <c r="X878"/>
      <c r="Y878"/>
      <c r="Z878"/>
    </row>
    <row r="879" spans="2:26" s="34" customFormat="1">
      <c r="Q879"/>
      <c r="R879"/>
      <c r="S879"/>
      <c r="T879"/>
      <c r="U879"/>
      <c r="V879"/>
      <c r="W879"/>
      <c r="X879"/>
      <c r="Y879"/>
      <c r="Z879"/>
    </row>
    <row r="880" spans="2:26" s="34" customFormat="1">
      <c r="Q880"/>
      <c r="R880"/>
      <c r="S880"/>
      <c r="T880"/>
      <c r="U880"/>
      <c r="V880"/>
      <c r="W880"/>
      <c r="X880"/>
      <c r="Y880"/>
      <c r="Z880"/>
    </row>
    <row r="881" spans="17:26" s="34" customFormat="1">
      <c r="Q881"/>
      <c r="R881"/>
      <c r="S881"/>
      <c r="T881"/>
      <c r="U881"/>
      <c r="V881"/>
      <c r="W881"/>
      <c r="X881"/>
      <c r="Y881"/>
      <c r="Z881"/>
    </row>
    <row r="882" spans="17:26" s="34" customFormat="1">
      <c r="Q882"/>
      <c r="R882"/>
      <c r="S882"/>
      <c r="T882"/>
      <c r="U882"/>
      <c r="V882"/>
      <c r="W882"/>
      <c r="X882"/>
      <c r="Y882"/>
      <c r="Z882"/>
    </row>
    <row r="883" spans="17:26" s="34" customFormat="1">
      <c r="Q883"/>
      <c r="R883"/>
      <c r="S883"/>
      <c r="T883"/>
      <c r="U883"/>
      <c r="V883"/>
      <c r="W883"/>
      <c r="X883"/>
      <c r="Y883"/>
      <c r="Z883"/>
    </row>
    <row r="884" spans="17:26" s="34" customFormat="1">
      <c r="Q884"/>
      <c r="R884"/>
      <c r="S884"/>
      <c r="T884"/>
      <c r="U884"/>
      <c r="V884"/>
      <c r="W884"/>
      <c r="X884"/>
      <c r="Y884"/>
      <c r="Z884"/>
    </row>
    <row r="885" spans="17:26" s="34" customFormat="1">
      <c r="Q885"/>
      <c r="R885"/>
      <c r="S885"/>
      <c r="T885"/>
      <c r="U885"/>
      <c r="V885"/>
      <c r="W885"/>
      <c r="X885"/>
      <c r="Y885"/>
      <c r="Z885"/>
    </row>
    <row r="886" spans="17:26" s="34" customFormat="1">
      <c r="Q886"/>
      <c r="R886"/>
      <c r="S886"/>
      <c r="T886"/>
      <c r="U886"/>
      <c r="V886"/>
      <c r="W886"/>
      <c r="X886"/>
      <c r="Y886"/>
      <c r="Z886"/>
    </row>
  </sheetData>
  <sheetProtection algorithmName="SHA-512" hashValue="sOwFM6/LA9VkmONYAp1VhMoAbzTBUuA5COp7OlnMpITA+WbxZ4jKdPTHxgySDhs5NIkWg2TA6z2SZRo8Z4XEow==" saltValue="DmEMpXmQvyS2AOxYIooIDw==" spinCount="100000" sheet="1" objects="1" scenarios="1"/>
  <mergeCells count="11">
    <mergeCell ref="AB14:AL19"/>
    <mergeCell ref="AB21:AL21"/>
    <mergeCell ref="A1:AM1"/>
    <mergeCell ref="AB2:AH2"/>
    <mergeCell ref="AI2:AJ2"/>
    <mergeCell ref="R8:Z11"/>
    <mergeCell ref="A10:A12"/>
    <mergeCell ref="B10:B11"/>
    <mergeCell ref="C10:C11"/>
    <mergeCell ref="N10:N11"/>
    <mergeCell ref="O10:O12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A13:A43" unlockedFormula="1"/>
  </ignoredError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F66EF566B33B740843E0A16AC67079A" ma:contentTypeVersion="10" ma:contentTypeDescription="Create a new document." ma:contentTypeScope="" ma:versionID="34de55093e880e1fa601d338b22a761d">
  <xsd:schema xmlns:xsd="http://www.w3.org/2001/XMLSchema" xmlns:xs="http://www.w3.org/2001/XMLSchema" xmlns:p="http://schemas.microsoft.com/office/2006/metadata/properties" xmlns:ns2="62c1b581-8fe4-4f2c-91c1-cce6ad0db624" xmlns:ns3="6f1f17ed-04e5-45f3-b554-54736fe05a83" targetNamespace="http://schemas.microsoft.com/office/2006/metadata/properties" ma:root="true" ma:fieldsID="db658697248007801672f9329e3f3ef0" ns2:_="" ns3:_="">
    <xsd:import namespace="62c1b581-8fe4-4f2c-91c1-cce6ad0db624"/>
    <xsd:import namespace="6f1f17ed-04e5-45f3-b554-54736fe05a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c1b581-8fe4-4f2c-91c1-cce6ad0db62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f1f17ed-04e5-45f3-b554-54736fe05a83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CA2D74D-7829-43DA-8567-5C7D0C69CFA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c1b581-8fe4-4f2c-91c1-cce6ad0db624"/>
    <ds:schemaRef ds:uri="6f1f17ed-04e5-45f3-b554-54736fe05a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9DF545B-541F-4E09-93C1-DF14A9B4964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3CDC58-42FF-4F35-BC49-7AB22EE9DFC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14</vt:i4>
      </vt:variant>
      <vt:variant>
        <vt:lpstr>Gráficos</vt:lpstr>
      </vt:variant>
      <vt:variant>
        <vt:i4>19</vt:i4>
      </vt:variant>
    </vt:vector>
  </HeadingPairs>
  <TitlesOfParts>
    <vt:vector size="33" baseType="lpstr">
      <vt:lpstr>Estação</vt:lpstr>
      <vt:lpstr>Parâmetros</vt:lpstr>
      <vt:lpstr>CALC. O3</vt:lpstr>
      <vt:lpstr>IQA - O3</vt:lpstr>
      <vt:lpstr>CALC. CO</vt:lpstr>
      <vt:lpstr>IQA - CO</vt:lpstr>
      <vt:lpstr>CALC. NO2</vt:lpstr>
      <vt:lpstr>IQA - NO2</vt:lpstr>
      <vt:lpstr>CALC. SO2</vt:lpstr>
      <vt:lpstr>IQA - SO2</vt:lpstr>
      <vt:lpstr>CALC. PM2,5</vt:lpstr>
      <vt:lpstr>IQA - PM2,5</vt:lpstr>
      <vt:lpstr>CALC. PM10</vt:lpstr>
      <vt:lpstr>IQA - PM10</vt:lpstr>
      <vt:lpstr>O3</vt:lpstr>
      <vt:lpstr>O3 - CONAMA</vt:lpstr>
      <vt:lpstr>CO</vt:lpstr>
      <vt:lpstr>CO - CONAMA</vt:lpstr>
      <vt:lpstr>NOx</vt:lpstr>
      <vt:lpstr>NO2 - CONAMA</vt:lpstr>
      <vt:lpstr>SO2</vt:lpstr>
      <vt:lpstr>SO2 - CONAMA</vt:lpstr>
      <vt:lpstr>MP</vt:lpstr>
      <vt:lpstr>PM2,5 - CONAMA</vt:lpstr>
      <vt:lpstr>PM10 - CONAMA</vt:lpstr>
      <vt:lpstr>Temp.</vt:lpstr>
      <vt:lpstr>TA</vt:lpstr>
      <vt:lpstr>UR</vt:lpstr>
      <vt:lpstr>PA</vt:lpstr>
      <vt:lpstr>RS</vt:lpstr>
      <vt:lpstr>VV</vt:lpstr>
      <vt:lpstr>DV</vt:lpstr>
      <vt:lpstr>PP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Arlei Augusto;Deivisson Castro</dc:creator>
  <cp:lastModifiedBy>thais.rocha</cp:lastModifiedBy>
  <dcterms:created xsi:type="dcterms:W3CDTF">2013-06-12T14:23:43Z</dcterms:created>
  <dcterms:modified xsi:type="dcterms:W3CDTF">2022-09-15T19:02:11Z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0x0101003F66EF566B33B740843E0A16AC67079A</vt:lpwstr>
  </property>
  <property fmtid="{D5CDD505-2E9C-101B-9397-08002B2CF9AE}" pid="3" name="Order">
    <vt:r8>3324600</vt:r8>
  </property>
  <property fmtid="{D5CDD505-2E9C-101B-9397-08002B2CF9AE}" pid="4" name="ComplianceAssetId">
    <vt:lpwstr/>
  </property>
</Properties>
</file>